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120" yWindow="-120" windowWidth="25440" windowHeight="15390" tabRatio="789"/>
  </bookViews>
  <sheets>
    <sheet name="目次" sheetId="1" r:id="rId1"/>
    <sheet name="1-1" sheetId="2" r:id="rId2"/>
    <sheet name="1-2" sheetId="3" r:id="rId3"/>
    <sheet name="1-3(1)" sheetId="4" r:id="rId4"/>
    <sheet name="1-3(2)" sheetId="5" r:id="rId5"/>
    <sheet name="1-4" sheetId="6" r:id="rId6"/>
    <sheet name="1-5" sheetId="7" r:id="rId7"/>
    <sheet name="1-6" sheetId="8" r:id="rId8"/>
    <sheet name="1-7" sheetId="9" r:id="rId9"/>
    <sheet name="1-8" sheetId="10" r:id="rId10"/>
    <sheet name="1-9" sheetId="11" r:id="rId11"/>
    <sheet name="1-10" sheetId="12" r:id="rId12"/>
    <sheet name="1-11" sheetId="13" r:id="rId13"/>
    <sheet name="2-1" sheetId="14" r:id="rId14"/>
    <sheet name="2-2" sheetId="15" r:id="rId15"/>
    <sheet name="2-3" sheetId="16" r:id="rId16"/>
    <sheet name="2-4" sheetId="17" r:id="rId17"/>
    <sheet name="2-5" sheetId="18" r:id="rId18"/>
    <sheet name="2-6" sheetId="19" r:id="rId19"/>
    <sheet name="2-7" sheetId="20" r:id="rId20"/>
    <sheet name="2-8" sheetId="21" r:id="rId21"/>
    <sheet name="2-9" sheetId="22" r:id="rId22"/>
    <sheet name="2-10" sheetId="23" r:id="rId23"/>
    <sheet name="2-11" sheetId="24" r:id="rId24"/>
    <sheet name="2-12" sheetId="25" r:id="rId25"/>
    <sheet name="2-13" sheetId="26" r:id="rId26"/>
    <sheet name="2-14" sheetId="27" r:id="rId27"/>
    <sheet name="2-15" sheetId="28" r:id="rId28"/>
    <sheet name="2-16" sheetId="29" r:id="rId29"/>
    <sheet name="3-1" sheetId="30" r:id="rId30"/>
    <sheet name="3-2" sheetId="31" r:id="rId31"/>
    <sheet name="3-3" sheetId="32" r:id="rId32"/>
    <sheet name="3-4" sheetId="33" r:id="rId33"/>
    <sheet name="4-1" sheetId="34" r:id="rId34"/>
    <sheet name="4-2" sheetId="35" r:id="rId35"/>
    <sheet name="4-3" sheetId="36" r:id="rId36"/>
    <sheet name="4-4" sheetId="37" r:id="rId37"/>
    <sheet name="4-5" sheetId="38" r:id="rId38"/>
    <sheet name="5-1" sheetId="39" r:id="rId39"/>
    <sheet name="5-2" sheetId="40" r:id="rId40"/>
    <sheet name="5-3" sheetId="41" r:id="rId41"/>
    <sheet name="5-4" sheetId="42" r:id="rId42"/>
    <sheet name="5-5" sheetId="43" r:id="rId43"/>
    <sheet name="5-6" sheetId="44" r:id="rId44"/>
    <sheet name="5-7" sheetId="45" r:id="rId45"/>
    <sheet name="5-8" sheetId="46" r:id="rId46"/>
    <sheet name="6-1" sheetId="47" r:id="rId47"/>
    <sheet name="6-2" sheetId="48" r:id="rId48"/>
    <sheet name="6-3" sheetId="49" r:id="rId49"/>
    <sheet name="6-4" sheetId="50" r:id="rId50"/>
    <sheet name="6-5" sheetId="51" r:id="rId51"/>
    <sheet name="6-6" sheetId="52" r:id="rId52"/>
    <sheet name="6-7" sheetId="53" r:id="rId53"/>
    <sheet name="6-8" sheetId="54" r:id="rId54"/>
    <sheet name="6-9" sheetId="55" r:id="rId55"/>
    <sheet name="7-1" sheetId="56" r:id="rId56"/>
    <sheet name="7-2" sheetId="57" r:id="rId57"/>
    <sheet name="7-3" sheetId="58" r:id="rId58"/>
    <sheet name="7-4" sheetId="59" r:id="rId59"/>
    <sheet name="8-1" sheetId="60" r:id="rId60"/>
    <sheet name="8-2" sheetId="61" r:id="rId61"/>
    <sheet name="8-3" sheetId="62" r:id="rId62"/>
    <sheet name="8-4" sheetId="63" r:id="rId63"/>
    <sheet name="8-5" sheetId="64" r:id="rId64"/>
    <sheet name="8-6" sheetId="65" r:id="rId65"/>
    <sheet name="8-7" sheetId="66" r:id="rId66"/>
    <sheet name="8-8" sheetId="67" r:id="rId67"/>
    <sheet name="8-9" sheetId="68" r:id="rId68"/>
    <sheet name="8-10" sheetId="69" r:id="rId69"/>
    <sheet name="9-1" sheetId="70" r:id="rId70"/>
    <sheet name="9-2" sheetId="71" r:id="rId71"/>
    <sheet name="9-3" sheetId="72" r:id="rId72"/>
    <sheet name="9-4" sheetId="73" r:id="rId73"/>
    <sheet name="9-5" sheetId="74" r:id="rId74"/>
    <sheet name="10-1" sheetId="75" r:id="rId75"/>
    <sheet name="10-2" sheetId="76" r:id="rId76"/>
    <sheet name="10-3" sheetId="77" r:id="rId77"/>
    <sheet name="10-4" sheetId="78" r:id="rId78"/>
    <sheet name="10-5" sheetId="171" r:id="rId79"/>
    <sheet name="10-6" sheetId="85" r:id="rId80"/>
    <sheet name="10-7" sheetId="86" r:id="rId81"/>
    <sheet name="10-8" sheetId="87" r:id="rId82"/>
    <sheet name="10-9(1)" sheetId="88" r:id="rId83"/>
    <sheet name="10-9(2)" sheetId="89" r:id="rId84"/>
    <sheet name="10-10" sheetId="172" r:id="rId85"/>
    <sheet name="11-1" sheetId="92" r:id="rId86"/>
    <sheet name="11-2" sheetId="93" r:id="rId87"/>
    <sheet name="11-3" sheetId="94" r:id="rId88"/>
    <sheet name="11-4" sheetId="95" r:id="rId89"/>
    <sheet name="11-5" sheetId="96" r:id="rId90"/>
    <sheet name="11-6" sheetId="97" r:id="rId91"/>
    <sheet name="11-7" sheetId="98" r:id="rId92"/>
    <sheet name="12-1" sheetId="99" r:id="rId93"/>
    <sheet name="12-2" sheetId="100" r:id="rId94"/>
    <sheet name="12-3" sheetId="101" r:id="rId95"/>
    <sheet name="12-4" sheetId="102" r:id="rId96"/>
    <sheet name="12-5" sheetId="103" r:id="rId97"/>
    <sheet name="12-6" sheetId="104" r:id="rId98"/>
    <sheet name="12-7(1)" sheetId="105" r:id="rId99"/>
    <sheet name="12-7(2)" sheetId="106" r:id="rId100"/>
    <sheet name="12-7(3)" sheetId="107" r:id="rId101"/>
    <sheet name="13-1" sheetId="108" r:id="rId102"/>
    <sheet name="13-2" sheetId="109" r:id="rId103"/>
    <sheet name="13-3" sheetId="110" r:id="rId104"/>
    <sheet name="13-4" sheetId="111" r:id="rId105"/>
    <sheet name="13-5" sheetId="112" r:id="rId106"/>
    <sheet name="13-6" sheetId="113" r:id="rId107"/>
    <sheet name="13-7" sheetId="114" r:id="rId108"/>
    <sheet name="13-8" sheetId="115" r:id="rId109"/>
    <sheet name="13-9" sheetId="116" r:id="rId110"/>
    <sheet name="13-10" sheetId="117" r:id="rId111"/>
    <sheet name="13-11" sheetId="118" r:id="rId112"/>
    <sheet name="14-1" sheetId="119" r:id="rId113"/>
    <sheet name="14-2" sheetId="120" r:id="rId114"/>
    <sheet name="14-3" sheetId="121" r:id="rId115"/>
    <sheet name="14-4" sheetId="122" r:id="rId116"/>
    <sheet name="14-5" sheetId="123" r:id="rId117"/>
    <sheet name="14-6" sheetId="124" r:id="rId118"/>
    <sheet name="14-7" sheetId="125" r:id="rId119"/>
    <sheet name="14-8" sheetId="126" r:id="rId120"/>
    <sheet name="14-9" sheetId="127" r:id="rId121"/>
    <sheet name="14-10" sheetId="128" r:id="rId122"/>
    <sheet name="14-11" sheetId="129" r:id="rId123"/>
    <sheet name="14-12" sheetId="130" r:id="rId124"/>
    <sheet name="14-13" sheetId="131" r:id="rId125"/>
    <sheet name="14-14" sheetId="173" r:id="rId126"/>
    <sheet name="15-1" sheetId="140" r:id="rId127"/>
    <sheet name="15-2" sheetId="141" r:id="rId128"/>
    <sheet name="15-3" sheetId="142" r:id="rId129"/>
    <sheet name="15-4" sheetId="143" r:id="rId130"/>
    <sheet name="15-5" sheetId="144" r:id="rId131"/>
    <sheet name="15-6" sheetId="145" r:id="rId132"/>
    <sheet name="15-7" sheetId="146" r:id="rId133"/>
    <sheet name="15-8" sheetId="147" r:id="rId134"/>
    <sheet name="16-1" sheetId="148" r:id="rId135"/>
    <sheet name="16-2" sheetId="149" r:id="rId136"/>
    <sheet name="16-3(1)" sheetId="150" r:id="rId137"/>
    <sheet name="16-3(2)" sheetId="151" r:id="rId138"/>
    <sheet name="16-4" sheetId="152" r:id="rId139"/>
    <sheet name="16-5" sheetId="153" r:id="rId140"/>
    <sheet name="17-1" sheetId="154" r:id="rId141"/>
    <sheet name="17-2" sheetId="155" r:id="rId142"/>
    <sheet name="17-3" sheetId="156" r:id="rId143"/>
    <sheet name="17-4" sheetId="157" r:id="rId144"/>
  </sheets>
  <definedNames>
    <definedName name="_xlnm._FilterDatabase" localSheetId="78" hidden="1">'10-5'!$A$5:$J$5</definedName>
    <definedName name="_xlnm._FilterDatabase" localSheetId="133" hidden="1">'15-8'!#REF!</definedName>
    <definedName name="_xlnm.Print_Area" localSheetId="84">#REF!</definedName>
    <definedName name="_xlnm.Print_Area" localSheetId="78">#REF!</definedName>
    <definedName name="_xlnm.Print_Area" localSheetId="82">'10-9(1)'!$A$1:$I$33</definedName>
    <definedName name="_xlnm.Print_Area" localSheetId="83">'10-9(2)'!$A$1:$Q$31</definedName>
    <definedName name="_xlnm.Print_Area" localSheetId="109">'13-9'!$A$1:$I$31</definedName>
    <definedName name="_xlnm.Print_Area" localSheetId="122">'14-11'!$A$1:$L$31</definedName>
    <definedName name="_xlnm.Print_Area" localSheetId="124">'14-13'!$A$1:$M$30</definedName>
    <definedName name="_xlnm.Print_Area" localSheetId="125">#REF!</definedName>
    <definedName name="_xlnm.Print_Area" localSheetId="140">'17-1'!$A$1:$O$42</definedName>
    <definedName name="_xlnm.Print_Area" localSheetId="141">'17-2'!$A$1:$P$39</definedName>
    <definedName name="_xlnm.Print_Area" localSheetId="142">'17-3'!$A$1:$L$28</definedName>
    <definedName name="_xlnm.Print_Area" localSheetId="143">'17-4'!$A$1:$P$29</definedName>
    <definedName name="_xlnm.Print_Area" localSheetId="33">#REF!</definedName>
    <definedName name="_xlnm.Print_Area" localSheetId="34">#REF!</definedName>
    <definedName name="_xlnm.Print_Area" localSheetId="35">#REF!</definedName>
    <definedName name="_xlnm.Print_Area" localSheetId="36">#REF!</definedName>
    <definedName name="_xlnm.Print_Area" localSheetId="43">'5-6'!$B$1:$J$29</definedName>
    <definedName name="_xlnm.Print_Area" localSheetId="58">'7-4'!$A$1:$S$29</definedName>
    <definedName name="_xlnm.Print_Area" localSheetId="61">'8-3'!$A$1:$R$28</definedName>
    <definedName name="_xlnm.Print_Area" localSheetId="65">'8-7'!$A$1:$I$37</definedName>
    <definedName name="_xlnm.Print_Area" localSheetId="66">'8-8'!$A$1:$H$41</definedName>
    <definedName name="_xlnm.Print_Area" localSheetId="69">'9-1'!$A$1:$K$47</definedName>
    <definedName name="_xlnm.Print_Area" localSheetId="70">'9-2'!$A$1:$I$34</definedName>
    <definedName name="_xlnm.Print_Area" localSheetId="71">'9-3'!$A$1:$O$30</definedName>
    <definedName name="_xlnm.Print_Area" localSheetId="72">'9-4'!$A$1:$O$30</definedName>
    <definedName name="_xlnm.Print_Area" localSheetId="73">'9-5'!$A$1:$I$47</definedName>
    <definedName name="_xlnm.Print_Area">#REF!</definedName>
    <definedName name="_xlnm.Print_Titles" localSheetId="78">'10-5'!$3:$5</definedName>
    <definedName name="_xlnm.Print_Titles" localSheetId="82">'10-9(1)'!$3:$4</definedName>
    <definedName name="_xlnm.Print_Titles" localSheetId="83">'10-9(2)'!$3:$5</definedName>
    <definedName name="_xlnm.Print_Titles" localSheetId="105">'13-5'!$3:$5</definedName>
    <definedName name="_xlnm.Print_Titles" localSheetId="125">'14-14'!$3:$4</definedName>
    <definedName name="_xlnm.Print_Titles" localSheetId="120">'14-9'!$3:$6</definedName>
    <definedName name="_xlnm.Print_Titles" localSheetId="133">'15-8'!$3:$4</definedName>
    <definedName name="_xlnm.Print_Titles" localSheetId="13">'2-1'!$3:$5</definedName>
    <definedName name="_xlnm.Print_Titles" localSheetId="17">'2-5'!$3:$6</definedName>
    <definedName name="_xlnm.Print_Titles" localSheetId="18">'2-6'!$3:$6</definedName>
    <definedName name="_xlnm.Print_Titles" localSheetId="20">'2-8'!$3:$4</definedName>
    <definedName name="_xlnm.Print_Titles" localSheetId="32">'3-4'!$3:$6</definedName>
    <definedName name="_xlnm.Print_Titles" localSheetId="43">'5-6'!$4:$5</definedName>
    <definedName name="_xlnm.Print_Titles" localSheetId="51">'6-6'!$3:$4</definedName>
    <definedName name="_xlnm.Print_Titles" localSheetId="53">'6-8'!$1:$3</definedName>
    <definedName name="_xlnm.Print_Titles" localSheetId="69">'9-1'!$3:$6</definedName>
    <definedName name="_xlnm.Print_Titles" localSheetId="73">'9-5'!$3:$6</definedName>
    <definedName name="Z_00CC1D44_80CA_4E4D_84E2_49AA889E672C_.wvu.FilterData" localSheetId="78" hidden="1">'10-5'!$A$5:$J$5</definedName>
    <definedName name="Z_00CC1D44_80CA_4E4D_84E2_49AA889E672C_.wvu.PrintArea" localSheetId="82" hidden="1">'10-9(1)'!$A$1:$I$33</definedName>
    <definedName name="Z_00CC1D44_80CA_4E4D_84E2_49AA889E672C_.wvu.PrintArea" localSheetId="83" hidden="1">'10-9(2)'!$A$1:$Q$31</definedName>
    <definedName name="Z_00CC1D44_80CA_4E4D_84E2_49AA889E672C_.wvu.PrintArea" localSheetId="109" hidden="1">'13-9'!$A$1:$I$31</definedName>
    <definedName name="Z_00CC1D44_80CA_4E4D_84E2_49AA889E672C_.wvu.PrintArea" localSheetId="122" hidden="1">'14-11'!$A$1:$L$31</definedName>
    <definedName name="Z_00CC1D44_80CA_4E4D_84E2_49AA889E672C_.wvu.PrintArea" localSheetId="124" hidden="1">'14-13'!$A$1:$M$30</definedName>
    <definedName name="Z_00CC1D44_80CA_4E4D_84E2_49AA889E672C_.wvu.PrintArea" localSheetId="140" hidden="1">'17-1'!$A$1:$O$42</definedName>
    <definedName name="Z_00CC1D44_80CA_4E4D_84E2_49AA889E672C_.wvu.PrintArea" localSheetId="141" hidden="1">'17-2'!$A$1:$P$39</definedName>
    <definedName name="Z_00CC1D44_80CA_4E4D_84E2_49AA889E672C_.wvu.PrintArea" localSheetId="142" hidden="1">'17-3'!$A$1:$L$28</definedName>
    <definedName name="Z_00CC1D44_80CA_4E4D_84E2_49AA889E672C_.wvu.PrintArea" localSheetId="143" hidden="1">'17-4'!$A$1:$P$29</definedName>
    <definedName name="Z_00CC1D44_80CA_4E4D_84E2_49AA889E672C_.wvu.PrintArea" localSheetId="43" hidden="1">'5-6'!$B$1:$J$29</definedName>
    <definedName name="Z_00CC1D44_80CA_4E4D_84E2_49AA889E672C_.wvu.PrintArea" localSheetId="58" hidden="1">'7-4'!$A$1:$S$29</definedName>
    <definedName name="Z_00CC1D44_80CA_4E4D_84E2_49AA889E672C_.wvu.PrintArea" localSheetId="61" hidden="1">'8-3'!$A$1:$R$28</definedName>
    <definedName name="Z_00CC1D44_80CA_4E4D_84E2_49AA889E672C_.wvu.PrintArea" localSheetId="65" hidden="1">'8-7'!$A$1:$I$37</definedName>
    <definedName name="Z_00CC1D44_80CA_4E4D_84E2_49AA889E672C_.wvu.PrintArea" localSheetId="69" hidden="1">'9-1'!$A$1:$K$47</definedName>
    <definedName name="Z_00CC1D44_80CA_4E4D_84E2_49AA889E672C_.wvu.PrintArea" localSheetId="70" hidden="1">'9-2'!$A$1:$I$34</definedName>
    <definedName name="Z_00CC1D44_80CA_4E4D_84E2_49AA889E672C_.wvu.PrintArea" localSheetId="71" hidden="1">'9-3'!$A$1:$O$30</definedName>
    <definedName name="Z_00CC1D44_80CA_4E4D_84E2_49AA889E672C_.wvu.PrintArea" localSheetId="72" hidden="1">'9-4'!$A$1:$O$30</definedName>
    <definedName name="Z_00CC1D44_80CA_4E4D_84E2_49AA889E672C_.wvu.PrintArea" localSheetId="73" hidden="1">'9-5'!$A$1:$I$47</definedName>
    <definedName name="Z_00CC1D44_80CA_4E4D_84E2_49AA889E672C_.wvu.PrintTitles" localSheetId="78" hidden="1">'10-5'!$3:$5</definedName>
    <definedName name="Z_00CC1D44_80CA_4E4D_84E2_49AA889E672C_.wvu.PrintTitles" localSheetId="82" hidden="1">'10-9(1)'!$3:$4</definedName>
    <definedName name="Z_00CC1D44_80CA_4E4D_84E2_49AA889E672C_.wvu.PrintTitles" localSheetId="83" hidden="1">'10-9(2)'!$3:$5</definedName>
    <definedName name="Z_00CC1D44_80CA_4E4D_84E2_49AA889E672C_.wvu.PrintTitles" localSheetId="105" hidden="1">'13-5'!$3:$5</definedName>
    <definedName name="Z_00CC1D44_80CA_4E4D_84E2_49AA889E672C_.wvu.PrintTitles" localSheetId="125" hidden="1">'14-14'!$3:$4</definedName>
    <definedName name="Z_00CC1D44_80CA_4E4D_84E2_49AA889E672C_.wvu.PrintTitles" localSheetId="120" hidden="1">'14-9'!$3:$6</definedName>
    <definedName name="Z_00CC1D44_80CA_4E4D_84E2_49AA889E672C_.wvu.PrintTitles" localSheetId="133" hidden="1">'15-8'!$3:$4</definedName>
    <definedName name="Z_00CC1D44_80CA_4E4D_84E2_49AA889E672C_.wvu.PrintTitles" localSheetId="13" hidden="1">'2-1'!$3:$5</definedName>
    <definedName name="Z_00CC1D44_80CA_4E4D_84E2_49AA889E672C_.wvu.PrintTitles" localSheetId="17" hidden="1">'2-5'!$3:$6</definedName>
    <definedName name="Z_00CC1D44_80CA_4E4D_84E2_49AA889E672C_.wvu.PrintTitles" localSheetId="18" hidden="1">'2-6'!$3:$6</definedName>
    <definedName name="Z_00CC1D44_80CA_4E4D_84E2_49AA889E672C_.wvu.PrintTitles" localSheetId="20" hidden="1">'2-8'!$3:$4</definedName>
    <definedName name="Z_00CC1D44_80CA_4E4D_84E2_49AA889E672C_.wvu.PrintTitles" localSheetId="32" hidden="1">'3-4'!$3:$6</definedName>
    <definedName name="Z_00CC1D44_80CA_4E4D_84E2_49AA889E672C_.wvu.PrintTitles" localSheetId="43" hidden="1">'5-6'!$4:$5</definedName>
    <definedName name="Z_00CC1D44_80CA_4E4D_84E2_49AA889E672C_.wvu.PrintTitles" localSheetId="51" hidden="1">'6-6'!$3:$4</definedName>
    <definedName name="Z_00CC1D44_80CA_4E4D_84E2_49AA889E672C_.wvu.PrintTitles" localSheetId="53" hidden="1">'6-8'!$1:$3</definedName>
    <definedName name="Z_00CC1D44_80CA_4E4D_84E2_49AA889E672C_.wvu.PrintTitles" localSheetId="69" hidden="1">'9-1'!$3:$6</definedName>
    <definedName name="Z_00CC1D44_80CA_4E4D_84E2_49AA889E672C_.wvu.PrintTitles" localSheetId="73" hidden="1">'9-5'!$3:$6</definedName>
    <definedName name="Z_06DBC5AB_88C1_4E14_8C73_F7B0FEB3D7E4_.wvu.PrintTitles" localSheetId="78" hidden="1">'10-5'!$3:$5</definedName>
    <definedName name="Z_06DBC5AB_88C1_4E14_8C73_F7B0FEB3D7E4_.wvu.PrintTitles" localSheetId="105" hidden="1">'13-5'!$3:$5</definedName>
    <definedName name="Z_06DBC5AB_88C1_4E14_8C73_F7B0FEB3D7E4_.wvu.PrintTitles" localSheetId="125" hidden="1">'14-14'!$3:$4</definedName>
    <definedName name="Z_06DBC5AB_88C1_4E14_8C73_F7B0FEB3D7E4_.wvu.PrintTitles" localSheetId="120" hidden="1">'14-9'!$3:$6</definedName>
    <definedName name="Z_06DBC5AB_88C1_4E14_8C73_F7B0FEB3D7E4_.wvu.PrintTitles" localSheetId="133" hidden="1">'15-8'!$3:$4</definedName>
    <definedName name="Z_06DBC5AB_88C1_4E14_8C73_F7B0FEB3D7E4_.wvu.PrintTitles" localSheetId="13" hidden="1">'2-1'!$3:$5</definedName>
    <definedName name="Z_06DBC5AB_88C1_4E14_8C73_F7B0FEB3D7E4_.wvu.PrintTitles" localSheetId="17" hidden="1">'2-5'!$3:$6</definedName>
    <definedName name="Z_06DBC5AB_88C1_4E14_8C73_F7B0FEB3D7E4_.wvu.PrintTitles" localSheetId="18" hidden="1">'2-6'!$3:$6</definedName>
    <definedName name="Z_06DBC5AB_88C1_4E14_8C73_F7B0FEB3D7E4_.wvu.PrintTitles" localSheetId="20" hidden="1">'2-8'!$3:$4</definedName>
    <definedName name="Z_06DBC5AB_88C1_4E14_8C73_F7B0FEB3D7E4_.wvu.PrintTitles" localSheetId="32" hidden="1">'3-4'!$3:$6</definedName>
    <definedName name="Z_06DBC5AB_88C1_4E14_8C73_F7B0FEB3D7E4_.wvu.PrintTitles" localSheetId="51" hidden="1">'6-6'!$3:$4</definedName>
    <definedName name="Z_06DBC5AB_88C1_4E14_8C73_F7B0FEB3D7E4_.wvu.PrintTitles" localSheetId="53" hidden="1">'6-8'!$1:$3</definedName>
    <definedName name="Z_1184DE22_5901_485C_8050_F941E80B16ED_.wvu.FilterData" localSheetId="78" hidden="1">'10-5'!$A$5:$J$5</definedName>
    <definedName name="Z_1184DE22_5901_485C_8050_F941E80B16ED_.wvu.PrintTitles" localSheetId="78" hidden="1">'10-5'!$3:$5</definedName>
    <definedName name="Z_1184DE22_5901_485C_8050_F941E80B16ED_.wvu.PrintTitles" localSheetId="105" hidden="1">'13-5'!$3:$5</definedName>
    <definedName name="Z_1184DE22_5901_485C_8050_F941E80B16ED_.wvu.PrintTitles" localSheetId="125" hidden="1">'14-14'!$3:$4</definedName>
    <definedName name="Z_1184DE22_5901_485C_8050_F941E80B16ED_.wvu.PrintTitles" localSheetId="120" hidden="1">'14-9'!$3:$6</definedName>
    <definedName name="Z_1184DE22_5901_485C_8050_F941E80B16ED_.wvu.PrintTitles" localSheetId="133" hidden="1">'15-8'!$3:$4</definedName>
    <definedName name="Z_1184DE22_5901_485C_8050_F941E80B16ED_.wvu.PrintTitles" localSheetId="13" hidden="1">'2-1'!$3:$5</definedName>
    <definedName name="Z_1184DE22_5901_485C_8050_F941E80B16ED_.wvu.PrintTitles" localSheetId="17" hidden="1">'2-5'!$3:$6</definedName>
    <definedName name="Z_1184DE22_5901_485C_8050_F941E80B16ED_.wvu.PrintTitles" localSheetId="18" hidden="1">'2-6'!$3:$6</definedName>
    <definedName name="Z_1184DE22_5901_485C_8050_F941E80B16ED_.wvu.PrintTitles" localSheetId="20" hidden="1">'2-8'!$3:$4</definedName>
    <definedName name="Z_1184DE22_5901_485C_8050_F941E80B16ED_.wvu.PrintTitles" localSheetId="32" hidden="1">'3-4'!$3:$6</definedName>
    <definedName name="Z_1184DE22_5901_485C_8050_F941E80B16ED_.wvu.PrintTitles" localSheetId="51" hidden="1">'6-6'!$3:$4</definedName>
    <definedName name="Z_1184DE22_5901_485C_8050_F941E80B16ED_.wvu.PrintTitles" localSheetId="53" hidden="1">'6-8'!$1:$3</definedName>
    <definedName name="Z_1486AC6E_B9F3_4CC2_AE0E_9827E85F6890_.wvu.PrintTitles" localSheetId="78" hidden="1">'10-5'!$3:$5</definedName>
    <definedName name="Z_1486AC6E_B9F3_4CC2_AE0E_9827E85F6890_.wvu.PrintTitles" localSheetId="105" hidden="1">'13-5'!$3:$5</definedName>
    <definedName name="Z_1486AC6E_B9F3_4CC2_AE0E_9827E85F6890_.wvu.PrintTitles" localSheetId="125" hidden="1">'14-14'!$3:$4</definedName>
    <definedName name="Z_1486AC6E_B9F3_4CC2_AE0E_9827E85F6890_.wvu.PrintTitles" localSheetId="120" hidden="1">'14-9'!$3:$6</definedName>
    <definedName name="Z_1486AC6E_B9F3_4CC2_AE0E_9827E85F6890_.wvu.PrintTitles" localSheetId="133" hidden="1">'15-8'!$3:$4</definedName>
    <definedName name="Z_1486AC6E_B9F3_4CC2_AE0E_9827E85F6890_.wvu.PrintTitles" localSheetId="13" hidden="1">'2-1'!$3:$5</definedName>
    <definedName name="Z_1486AC6E_B9F3_4CC2_AE0E_9827E85F6890_.wvu.PrintTitles" localSheetId="17" hidden="1">'2-5'!$3:$6</definedName>
    <definedName name="Z_1486AC6E_B9F3_4CC2_AE0E_9827E85F6890_.wvu.PrintTitles" localSheetId="18" hidden="1">'2-6'!$3:$6</definedName>
    <definedName name="Z_1486AC6E_B9F3_4CC2_AE0E_9827E85F6890_.wvu.PrintTitles" localSheetId="20" hidden="1">'2-8'!$3:$4</definedName>
    <definedName name="Z_1486AC6E_B9F3_4CC2_AE0E_9827E85F6890_.wvu.PrintTitles" localSheetId="32" hidden="1">'3-4'!$3:$6</definedName>
    <definedName name="Z_1486AC6E_B9F3_4CC2_AE0E_9827E85F6890_.wvu.PrintTitles" localSheetId="51" hidden="1">'6-6'!$3:$4</definedName>
    <definedName name="Z_1486AC6E_B9F3_4CC2_AE0E_9827E85F6890_.wvu.PrintTitles" localSheetId="53" hidden="1">'6-8'!$1:$3</definedName>
    <definedName name="Z_17AB8E9E_AF26_4EBF_9AA5_9A87DC9AD602_.wvu.PrintTitles" localSheetId="78" hidden="1">'10-5'!$3:$5</definedName>
    <definedName name="Z_17AB8E9E_AF26_4EBF_9AA5_9A87DC9AD602_.wvu.PrintTitles" localSheetId="105" hidden="1">'13-5'!$3:$5</definedName>
    <definedName name="Z_17AB8E9E_AF26_4EBF_9AA5_9A87DC9AD602_.wvu.PrintTitles" localSheetId="125" hidden="1">'14-14'!$3:$4</definedName>
    <definedName name="Z_17AB8E9E_AF26_4EBF_9AA5_9A87DC9AD602_.wvu.PrintTitles" localSheetId="120" hidden="1">'14-9'!$3:$6</definedName>
    <definedName name="Z_17AB8E9E_AF26_4EBF_9AA5_9A87DC9AD602_.wvu.PrintTitles" localSheetId="133" hidden="1">'15-8'!$3:$4</definedName>
    <definedName name="Z_17AB8E9E_AF26_4EBF_9AA5_9A87DC9AD602_.wvu.PrintTitles" localSheetId="13" hidden="1">'2-1'!$3:$5</definedName>
    <definedName name="Z_17AB8E9E_AF26_4EBF_9AA5_9A87DC9AD602_.wvu.PrintTitles" localSheetId="17" hidden="1">'2-5'!$3:$6</definedName>
    <definedName name="Z_17AB8E9E_AF26_4EBF_9AA5_9A87DC9AD602_.wvu.PrintTitles" localSheetId="18" hidden="1">'2-6'!$3:$6</definedName>
    <definedName name="Z_17AB8E9E_AF26_4EBF_9AA5_9A87DC9AD602_.wvu.PrintTitles" localSheetId="20" hidden="1">'2-8'!$3:$4</definedName>
    <definedName name="Z_17AB8E9E_AF26_4EBF_9AA5_9A87DC9AD602_.wvu.PrintTitles" localSheetId="32" hidden="1">'3-4'!$3:$6</definedName>
    <definedName name="Z_17AB8E9E_AF26_4EBF_9AA5_9A87DC9AD602_.wvu.PrintTitles" localSheetId="51" hidden="1">'6-6'!$3:$4</definedName>
    <definedName name="Z_17AB8E9E_AF26_4EBF_9AA5_9A87DC9AD602_.wvu.PrintTitles" localSheetId="53" hidden="1">'6-8'!$1:$3</definedName>
    <definedName name="Z_189F6A79_E0AD_48C6_A87A_B88942B73FB0_.wvu.PrintTitles" localSheetId="78" hidden="1">'10-5'!$3:$5</definedName>
    <definedName name="Z_189F6A79_E0AD_48C6_A87A_B88942B73FB0_.wvu.PrintTitles" localSheetId="105" hidden="1">'13-5'!$3:$5</definedName>
    <definedName name="Z_189F6A79_E0AD_48C6_A87A_B88942B73FB0_.wvu.PrintTitles" localSheetId="125" hidden="1">'14-14'!$3:$4</definedName>
    <definedName name="Z_189F6A79_E0AD_48C6_A87A_B88942B73FB0_.wvu.PrintTitles" localSheetId="120" hidden="1">'14-9'!$3:$6</definedName>
    <definedName name="Z_189F6A79_E0AD_48C6_A87A_B88942B73FB0_.wvu.PrintTitles" localSheetId="133" hidden="1">'15-8'!$3:$4</definedName>
    <definedName name="Z_189F6A79_E0AD_48C6_A87A_B88942B73FB0_.wvu.PrintTitles" localSheetId="13" hidden="1">'2-1'!$3:$5</definedName>
    <definedName name="Z_189F6A79_E0AD_48C6_A87A_B88942B73FB0_.wvu.PrintTitles" localSheetId="17" hidden="1">'2-5'!$3:$6</definedName>
    <definedName name="Z_189F6A79_E0AD_48C6_A87A_B88942B73FB0_.wvu.PrintTitles" localSheetId="18" hidden="1">'2-6'!$3:$6</definedName>
    <definedName name="Z_189F6A79_E0AD_48C6_A87A_B88942B73FB0_.wvu.PrintTitles" localSheetId="20" hidden="1">'2-8'!$3:$4</definedName>
    <definedName name="Z_189F6A79_E0AD_48C6_A87A_B88942B73FB0_.wvu.PrintTitles" localSheetId="32" hidden="1">'3-4'!$3:$6</definedName>
    <definedName name="Z_189F6A79_E0AD_48C6_A87A_B88942B73FB0_.wvu.PrintTitles" localSheetId="51" hidden="1">'6-6'!$3:$4</definedName>
    <definedName name="Z_189F6A79_E0AD_48C6_A87A_B88942B73FB0_.wvu.PrintTitles" localSheetId="53" hidden="1">'6-8'!$1:$3</definedName>
    <definedName name="Z_1BCDFE0B_EB32_405E_A123_CA77677AA7BE_.wvu.PrintTitles" localSheetId="78" hidden="1">'10-5'!$3:$5</definedName>
    <definedName name="Z_1BCDFE0B_EB32_405E_A123_CA77677AA7BE_.wvu.PrintTitles" localSheetId="105" hidden="1">'13-5'!$3:$5</definedName>
    <definedName name="Z_1BCDFE0B_EB32_405E_A123_CA77677AA7BE_.wvu.PrintTitles" localSheetId="125" hidden="1">'14-14'!$3:$4</definedName>
    <definedName name="Z_1BCDFE0B_EB32_405E_A123_CA77677AA7BE_.wvu.PrintTitles" localSheetId="120" hidden="1">'14-9'!$3:$6</definedName>
    <definedName name="Z_1BCDFE0B_EB32_405E_A123_CA77677AA7BE_.wvu.PrintTitles" localSheetId="133" hidden="1">'15-8'!$3:$4</definedName>
    <definedName name="Z_1BCDFE0B_EB32_405E_A123_CA77677AA7BE_.wvu.PrintTitles" localSheetId="13" hidden="1">'2-1'!$3:$5</definedName>
    <definedName name="Z_1BCDFE0B_EB32_405E_A123_CA77677AA7BE_.wvu.PrintTitles" localSheetId="17" hidden="1">'2-5'!$3:$6</definedName>
    <definedName name="Z_1BCDFE0B_EB32_405E_A123_CA77677AA7BE_.wvu.PrintTitles" localSheetId="18" hidden="1">'2-6'!$3:$6</definedName>
    <definedName name="Z_1BCDFE0B_EB32_405E_A123_CA77677AA7BE_.wvu.PrintTitles" localSheetId="20" hidden="1">'2-8'!$3:$4</definedName>
    <definedName name="Z_1BCDFE0B_EB32_405E_A123_CA77677AA7BE_.wvu.PrintTitles" localSheetId="32" hidden="1">'3-4'!$3:$6</definedName>
    <definedName name="Z_1BCDFE0B_EB32_405E_A123_CA77677AA7BE_.wvu.PrintTitles" localSheetId="51" hidden="1">'6-6'!$3:$4</definedName>
    <definedName name="Z_1BCDFE0B_EB32_405E_A123_CA77677AA7BE_.wvu.PrintTitles" localSheetId="53" hidden="1">'6-8'!$1:$3</definedName>
    <definedName name="Z_1BFE2A91_9960_49FB_B512_A4FCD8C3EC61_.wvu.FilterData" localSheetId="78" hidden="1">'10-5'!$A$5:$J$5</definedName>
    <definedName name="Z_1BFE2A91_9960_49FB_B512_A4FCD8C3EC61_.wvu.PrintTitles" localSheetId="78" hidden="1">'10-5'!$3:$5</definedName>
    <definedName name="Z_1BFE2A91_9960_49FB_B512_A4FCD8C3EC61_.wvu.PrintTitles" localSheetId="105" hidden="1">'13-5'!$3:$5</definedName>
    <definedName name="Z_1BFE2A91_9960_49FB_B512_A4FCD8C3EC61_.wvu.PrintTitles" localSheetId="125" hidden="1">'14-14'!$3:$4</definedName>
    <definedName name="Z_1BFE2A91_9960_49FB_B512_A4FCD8C3EC61_.wvu.PrintTitles" localSheetId="120" hidden="1">'14-9'!$3:$6</definedName>
    <definedName name="Z_1BFE2A91_9960_49FB_B512_A4FCD8C3EC61_.wvu.PrintTitles" localSheetId="133" hidden="1">'15-8'!$3:$4</definedName>
    <definedName name="Z_1BFE2A91_9960_49FB_B512_A4FCD8C3EC61_.wvu.PrintTitles" localSheetId="13" hidden="1">'2-1'!$3:$5</definedName>
    <definedName name="Z_1BFE2A91_9960_49FB_B512_A4FCD8C3EC61_.wvu.PrintTitles" localSheetId="17" hidden="1">'2-5'!$3:$6</definedName>
    <definedName name="Z_1BFE2A91_9960_49FB_B512_A4FCD8C3EC61_.wvu.PrintTitles" localSheetId="18" hidden="1">'2-6'!$3:$6</definedName>
    <definedName name="Z_1BFE2A91_9960_49FB_B512_A4FCD8C3EC61_.wvu.PrintTitles" localSheetId="20" hidden="1">'2-8'!$3:$4</definedName>
    <definedName name="Z_1BFE2A91_9960_49FB_B512_A4FCD8C3EC61_.wvu.PrintTitles" localSheetId="32" hidden="1">'3-4'!$3:$6</definedName>
    <definedName name="Z_1BFE2A91_9960_49FB_B512_A4FCD8C3EC61_.wvu.PrintTitles" localSheetId="51" hidden="1">'6-6'!$3:$4</definedName>
    <definedName name="Z_1BFE2A91_9960_49FB_B512_A4FCD8C3EC61_.wvu.PrintTitles" localSheetId="53" hidden="1">'6-8'!$1:$3</definedName>
    <definedName name="Z_1C2FAE53_A98F_435E_9AEF_4E7909BF1616_.wvu.FilterData" localSheetId="78" hidden="1">'10-5'!$A$5:$J$5</definedName>
    <definedName name="Z_1C2FAE53_A98F_435E_9AEF_4E7909BF1616_.wvu.PrintTitles" localSheetId="78" hidden="1">'10-5'!$3:$5</definedName>
    <definedName name="Z_1C2FAE53_A98F_435E_9AEF_4E7909BF1616_.wvu.PrintTitles" localSheetId="105" hidden="1">'13-5'!$3:$5</definedName>
    <definedName name="Z_1C2FAE53_A98F_435E_9AEF_4E7909BF1616_.wvu.PrintTitles" localSheetId="125" hidden="1">'14-14'!$3:$4</definedName>
    <definedName name="Z_1C2FAE53_A98F_435E_9AEF_4E7909BF1616_.wvu.PrintTitles" localSheetId="120" hidden="1">'14-9'!$3:$6</definedName>
    <definedName name="Z_1C2FAE53_A98F_435E_9AEF_4E7909BF1616_.wvu.PrintTitles" localSheetId="133" hidden="1">'15-8'!$3:$4</definedName>
    <definedName name="Z_1C2FAE53_A98F_435E_9AEF_4E7909BF1616_.wvu.PrintTitles" localSheetId="13" hidden="1">'2-1'!$3:$5</definedName>
    <definedName name="Z_1C2FAE53_A98F_435E_9AEF_4E7909BF1616_.wvu.PrintTitles" localSheetId="17" hidden="1">'2-5'!$3:$6</definedName>
    <definedName name="Z_1C2FAE53_A98F_435E_9AEF_4E7909BF1616_.wvu.PrintTitles" localSheetId="18" hidden="1">'2-6'!$3:$6</definedName>
    <definedName name="Z_1C2FAE53_A98F_435E_9AEF_4E7909BF1616_.wvu.PrintTitles" localSheetId="20" hidden="1">'2-8'!$3:$4</definedName>
    <definedName name="Z_1C2FAE53_A98F_435E_9AEF_4E7909BF1616_.wvu.PrintTitles" localSheetId="32" hidden="1">'3-4'!$3:$6</definedName>
    <definedName name="Z_1C2FAE53_A98F_435E_9AEF_4E7909BF1616_.wvu.PrintTitles" localSheetId="51" hidden="1">'6-6'!$3:$4</definedName>
    <definedName name="Z_1C2FAE53_A98F_435E_9AEF_4E7909BF1616_.wvu.PrintTitles" localSheetId="53" hidden="1">'6-8'!$1:$3</definedName>
    <definedName name="Z_1F973131_8A4E_4D06_BD72_AB7B2C989AC9_.wvu.FilterData" localSheetId="78" hidden="1">'10-5'!$A$5:$J$5</definedName>
    <definedName name="Z_1F973131_8A4E_4D06_BD72_AB7B2C989AC9_.wvu.PrintArea" localSheetId="82" hidden="1">'10-9(1)'!$A$1:$I$33</definedName>
    <definedName name="Z_1F973131_8A4E_4D06_BD72_AB7B2C989AC9_.wvu.PrintArea" localSheetId="83" hidden="1">'10-9(2)'!$A$1:$Q$31</definedName>
    <definedName name="Z_1F973131_8A4E_4D06_BD72_AB7B2C989AC9_.wvu.PrintArea" localSheetId="109" hidden="1">'13-9'!$A$1:$I$31</definedName>
    <definedName name="Z_1F973131_8A4E_4D06_BD72_AB7B2C989AC9_.wvu.PrintArea" localSheetId="122" hidden="1">'14-11'!$A$1:$L$31</definedName>
    <definedName name="Z_1F973131_8A4E_4D06_BD72_AB7B2C989AC9_.wvu.PrintArea" localSheetId="124" hidden="1">'14-13'!$A$1:$M$30</definedName>
    <definedName name="Z_1F973131_8A4E_4D06_BD72_AB7B2C989AC9_.wvu.PrintArea" localSheetId="140" hidden="1">'17-1'!$A$1:$O$42</definedName>
    <definedName name="Z_1F973131_8A4E_4D06_BD72_AB7B2C989AC9_.wvu.PrintArea" localSheetId="141" hidden="1">'17-2'!$A$1:$P$39</definedName>
    <definedName name="Z_1F973131_8A4E_4D06_BD72_AB7B2C989AC9_.wvu.PrintArea" localSheetId="142" hidden="1">'17-3'!$A$1:$L$28</definedName>
    <definedName name="Z_1F973131_8A4E_4D06_BD72_AB7B2C989AC9_.wvu.PrintArea" localSheetId="143" hidden="1">'17-4'!$A$1:$P$29</definedName>
    <definedName name="Z_1F973131_8A4E_4D06_BD72_AB7B2C989AC9_.wvu.PrintArea" localSheetId="43" hidden="1">'5-6'!$B$1:$J$29</definedName>
    <definedName name="Z_1F973131_8A4E_4D06_BD72_AB7B2C989AC9_.wvu.PrintArea" localSheetId="58" hidden="1">'7-4'!$A$1:$S$29</definedName>
    <definedName name="Z_1F973131_8A4E_4D06_BD72_AB7B2C989AC9_.wvu.PrintArea" localSheetId="61" hidden="1">'8-3'!$A$1:$R$28</definedName>
    <definedName name="Z_1F973131_8A4E_4D06_BD72_AB7B2C989AC9_.wvu.PrintArea" localSheetId="65" hidden="1">'8-7'!$A$1:$I$37</definedName>
    <definedName name="Z_1F973131_8A4E_4D06_BD72_AB7B2C989AC9_.wvu.PrintArea" localSheetId="69" hidden="1">'9-1'!$A$1:$K$47</definedName>
    <definedName name="Z_1F973131_8A4E_4D06_BD72_AB7B2C989AC9_.wvu.PrintArea" localSheetId="70" hidden="1">'9-2'!$A$1:$I$34</definedName>
    <definedName name="Z_1F973131_8A4E_4D06_BD72_AB7B2C989AC9_.wvu.PrintArea" localSheetId="71" hidden="1">'9-3'!$A$1:$O$30</definedName>
    <definedName name="Z_1F973131_8A4E_4D06_BD72_AB7B2C989AC9_.wvu.PrintArea" localSheetId="72" hidden="1">'9-4'!$A$1:$O$30</definedName>
    <definedName name="Z_1F973131_8A4E_4D06_BD72_AB7B2C989AC9_.wvu.PrintArea" localSheetId="73" hidden="1">'9-5'!$A$1:$I$47</definedName>
    <definedName name="Z_1F973131_8A4E_4D06_BD72_AB7B2C989AC9_.wvu.PrintTitles" localSheetId="78" hidden="1">'10-5'!$3:$5</definedName>
    <definedName name="Z_1F973131_8A4E_4D06_BD72_AB7B2C989AC9_.wvu.PrintTitles" localSheetId="82" hidden="1">'10-9(1)'!$3:$4</definedName>
    <definedName name="Z_1F973131_8A4E_4D06_BD72_AB7B2C989AC9_.wvu.PrintTitles" localSheetId="83" hidden="1">'10-9(2)'!$3:$5</definedName>
    <definedName name="Z_1F973131_8A4E_4D06_BD72_AB7B2C989AC9_.wvu.PrintTitles" localSheetId="105" hidden="1">'13-5'!$3:$5</definedName>
    <definedName name="Z_1F973131_8A4E_4D06_BD72_AB7B2C989AC9_.wvu.PrintTitles" localSheetId="125" hidden="1">'14-14'!$3:$4</definedName>
    <definedName name="Z_1F973131_8A4E_4D06_BD72_AB7B2C989AC9_.wvu.PrintTitles" localSheetId="120" hidden="1">'14-9'!$3:$6</definedName>
    <definedName name="Z_1F973131_8A4E_4D06_BD72_AB7B2C989AC9_.wvu.PrintTitles" localSheetId="133" hidden="1">'15-8'!$3:$4</definedName>
    <definedName name="Z_1F973131_8A4E_4D06_BD72_AB7B2C989AC9_.wvu.PrintTitles" localSheetId="13" hidden="1">'2-1'!$3:$5</definedName>
    <definedName name="Z_1F973131_8A4E_4D06_BD72_AB7B2C989AC9_.wvu.PrintTitles" localSheetId="17" hidden="1">'2-5'!$3:$6</definedName>
    <definedName name="Z_1F973131_8A4E_4D06_BD72_AB7B2C989AC9_.wvu.PrintTitles" localSheetId="18" hidden="1">'2-6'!$3:$6</definedName>
    <definedName name="Z_1F973131_8A4E_4D06_BD72_AB7B2C989AC9_.wvu.PrintTitles" localSheetId="20" hidden="1">'2-8'!$3:$4</definedName>
    <definedName name="Z_1F973131_8A4E_4D06_BD72_AB7B2C989AC9_.wvu.PrintTitles" localSheetId="32" hidden="1">'3-4'!$3:$6</definedName>
    <definedName name="Z_1F973131_8A4E_4D06_BD72_AB7B2C989AC9_.wvu.PrintTitles" localSheetId="43" hidden="1">'5-6'!$4:$5</definedName>
    <definedName name="Z_1F973131_8A4E_4D06_BD72_AB7B2C989AC9_.wvu.PrintTitles" localSheetId="51" hidden="1">'6-6'!$3:$4</definedName>
    <definedName name="Z_1F973131_8A4E_4D06_BD72_AB7B2C989AC9_.wvu.PrintTitles" localSheetId="53" hidden="1">'6-8'!$1:$3</definedName>
    <definedName name="Z_1F973131_8A4E_4D06_BD72_AB7B2C989AC9_.wvu.PrintTitles" localSheetId="69" hidden="1">'9-1'!$3:$6</definedName>
    <definedName name="Z_1F973131_8A4E_4D06_BD72_AB7B2C989AC9_.wvu.PrintTitles" localSheetId="73" hidden="1">'9-5'!$3:$6</definedName>
    <definedName name="Z_1FF3D99B_551E_43BF_80CF_4BE9881BF48D_.wvu.FilterData" localSheetId="78" hidden="1">'10-5'!$A$5:$J$5</definedName>
    <definedName name="Z_1FF3D99B_551E_43BF_80CF_4BE9881BF48D_.wvu.PrintArea" localSheetId="82" hidden="1">'10-9(1)'!$A$1:$I$33</definedName>
    <definedName name="Z_1FF3D99B_551E_43BF_80CF_4BE9881BF48D_.wvu.PrintArea" localSheetId="83" hidden="1">'10-9(2)'!$A$1:$Q$31</definedName>
    <definedName name="Z_1FF3D99B_551E_43BF_80CF_4BE9881BF48D_.wvu.PrintArea" localSheetId="109" hidden="1">'13-9'!$A$1:$I$31</definedName>
    <definedName name="Z_1FF3D99B_551E_43BF_80CF_4BE9881BF48D_.wvu.PrintArea" localSheetId="122" hidden="1">'14-11'!$A$1:$L$31</definedName>
    <definedName name="Z_1FF3D99B_551E_43BF_80CF_4BE9881BF48D_.wvu.PrintArea" localSheetId="124" hidden="1">'14-13'!$A$1:$M$30</definedName>
    <definedName name="Z_1FF3D99B_551E_43BF_80CF_4BE9881BF48D_.wvu.PrintArea" localSheetId="140" hidden="1">'17-1'!$A$1:$O$42</definedName>
    <definedName name="Z_1FF3D99B_551E_43BF_80CF_4BE9881BF48D_.wvu.PrintArea" localSheetId="141" hidden="1">'17-2'!$A$1:$P$39</definedName>
    <definedName name="Z_1FF3D99B_551E_43BF_80CF_4BE9881BF48D_.wvu.PrintArea" localSheetId="142" hidden="1">'17-3'!$A$1:$L$28</definedName>
    <definedName name="Z_1FF3D99B_551E_43BF_80CF_4BE9881BF48D_.wvu.PrintArea" localSheetId="143" hidden="1">'17-4'!$A$1:$P$29</definedName>
    <definedName name="Z_1FF3D99B_551E_43BF_80CF_4BE9881BF48D_.wvu.PrintArea" localSheetId="43" hidden="1">'5-6'!$B$1:$J$29</definedName>
    <definedName name="Z_1FF3D99B_551E_43BF_80CF_4BE9881BF48D_.wvu.PrintArea" localSheetId="58" hidden="1">'7-4'!$A$1:$S$29</definedName>
    <definedName name="Z_1FF3D99B_551E_43BF_80CF_4BE9881BF48D_.wvu.PrintArea" localSheetId="61" hidden="1">'8-3'!$A$1:$R$28</definedName>
    <definedName name="Z_1FF3D99B_551E_43BF_80CF_4BE9881BF48D_.wvu.PrintArea" localSheetId="65" hidden="1">'8-7'!$A$1:$I$37</definedName>
    <definedName name="Z_1FF3D99B_551E_43BF_80CF_4BE9881BF48D_.wvu.PrintArea" localSheetId="69" hidden="1">'9-1'!$A$1:$K$47</definedName>
    <definedName name="Z_1FF3D99B_551E_43BF_80CF_4BE9881BF48D_.wvu.PrintArea" localSheetId="70" hidden="1">'9-2'!$A$1:$I$34</definedName>
    <definedName name="Z_1FF3D99B_551E_43BF_80CF_4BE9881BF48D_.wvu.PrintArea" localSheetId="71" hidden="1">'9-3'!$A$1:$O$30</definedName>
    <definedName name="Z_1FF3D99B_551E_43BF_80CF_4BE9881BF48D_.wvu.PrintArea" localSheetId="72" hidden="1">'9-4'!$A$1:$O$30</definedName>
    <definedName name="Z_1FF3D99B_551E_43BF_80CF_4BE9881BF48D_.wvu.PrintArea" localSheetId="73" hidden="1">'9-5'!$A$1:$I$47</definedName>
    <definedName name="Z_1FF3D99B_551E_43BF_80CF_4BE9881BF48D_.wvu.PrintTitles" localSheetId="78" hidden="1">'10-5'!$3:$5</definedName>
    <definedName name="Z_1FF3D99B_551E_43BF_80CF_4BE9881BF48D_.wvu.PrintTitles" localSheetId="82" hidden="1">'10-9(1)'!$3:$4</definedName>
    <definedName name="Z_1FF3D99B_551E_43BF_80CF_4BE9881BF48D_.wvu.PrintTitles" localSheetId="83" hidden="1">'10-9(2)'!$3:$5</definedName>
    <definedName name="Z_1FF3D99B_551E_43BF_80CF_4BE9881BF48D_.wvu.PrintTitles" localSheetId="105" hidden="1">'13-5'!$3:$5</definedName>
    <definedName name="Z_1FF3D99B_551E_43BF_80CF_4BE9881BF48D_.wvu.PrintTitles" localSheetId="125" hidden="1">'14-14'!$3:$4</definedName>
    <definedName name="Z_1FF3D99B_551E_43BF_80CF_4BE9881BF48D_.wvu.PrintTitles" localSheetId="120" hidden="1">'14-9'!$3:$6</definedName>
    <definedName name="Z_1FF3D99B_551E_43BF_80CF_4BE9881BF48D_.wvu.PrintTitles" localSheetId="133" hidden="1">'15-8'!$3:$4</definedName>
    <definedName name="Z_1FF3D99B_551E_43BF_80CF_4BE9881BF48D_.wvu.PrintTitles" localSheetId="13" hidden="1">'2-1'!$3:$5</definedName>
    <definedName name="Z_1FF3D99B_551E_43BF_80CF_4BE9881BF48D_.wvu.PrintTitles" localSheetId="17" hidden="1">'2-5'!$3:$6</definedName>
    <definedName name="Z_1FF3D99B_551E_43BF_80CF_4BE9881BF48D_.wvu.PrintTitles" localSheetId="18" hidden="1">'2-6'!$3:$6</definedName>
    <definedName name="Z_1FF3D99B_551E_43BF_80CF_4BE9881BF48D_.wvu.PrintTitles" localSheetId="20" hidden="1">'2-8'!$3:$4</definedName>
    <definedName name="Z_1FF3D99B_551E_43BF_80CF_4BE9881BF48D_.wvu.PrintTitles" localSheetId="32" hidden="1">'3-4'!$3:$6</definedName>
    <definedName name="Z_1FF3D99B_551E_43BF_80CF_4BE9881BF48D_.wvu.PrintTitles" localSheetId="43" hidden="1">'5-6'!$4:$5</definedName>
    <definedName name="Z_1FF3D99B_551E_43BF_80CF_4BE9881BF48D_.wvu.PrintTitles" localSheetId="51" hidden="1">'6-6'!$3:$4</definedName>
    <definedName name="Z_1FF3D99B_551E_43BF_80CF_4BE9881BF48D_.wvu.PrintTitles" localSheetId="53" hidden="1">'6-8'!$1:$3</definedName>
    <definedName name="Z_1FF3D99B_551E_43BF_80CF_4BE9881BF48D_.wvu.PrintTitles" localSheetId="69" hidden="1">'9-1'!$3:$6</definedName>
    <definedName name="Z_1FF3D99B_551E_43BF_80CF_4BE9881BF48D_.wvu.PrintTitles" localSheetId="73" hidden="1">'9-5'!$3:$6</definedName>
    <definedName name="Z_20ACD794_F4A7_4F34_995C_D04BD1C46A1C_.wvu.FilterData" localSheetId="78" hidden="1">'10-5'!$A$5:$J$5</definedName>
    <definedName name="Z_20ACD794_F4A7_4F34_995C_D04BD1C46A1C_.wvu.PrintArea" localSheetId="82" hidden="1">'10-9(1)'!$A$1:$I$33</definedName>
    <definedName name="Z_20ACD794_F4A7_4F34_995C_D04BD1C46A1C_.wvu.PrintArea" localSheetId="83" hidden="1">'10-9(2)'!$A$1:$Q$31</definedName>
    <definedName name="Z_20ACD794_F4A7_4F34_995C_D04BD1C46A1C_.wvu.PrintArea" localSheetId="109" hidden="1">'13-9'!$A$1:$I$31</definedName>
    <definedName name="Z_20ACD794_F4A7_4F34_995C_D04BD1C46A1C_.wvu.PrintArea" localSheetId="122" hidden="1">'14-11'!$A$1:$L$31</definedName>
    <definedName name="Z_20ACD794_F4A7_4F34_995C_D04BD1C46A1C_.wvu.PrintArea" localSheetId="124" hidden="1">'14-13'!$A$1:$M$30</definedName>
    <definedName name="Z_20ACD794_F4A7_4F34_995C_D04BD1C46A1C_.wvu.PrintArea" localSheetId="140" hidden="1">'17-1'!$A$1:$O$42</definedName>
    <definedName name="Z_20ACD794_F4A7_4F34_995C_D04BD1C46A1C_.wvu.PrintArea" localSheetId="141" hidden="1">'17-2'!$A$1:$P$39</definedName>
    <definedName name="Z_20ACD794_F4A7_4F34_995C_D04BD1C46A1C_.wvu.PrintArea" localSheetId="142" hidden="1">'17-3'!$A$1:$L$28</definedName>
    <definedName name="Z_20ACD794_F4A7_4F34_995C_D04BD1C46A1C_.wvu.PrintArea" localSheetId="143" hidden="1">'17-4'!$A$1:$P$29</definedName>
    <definedName name="Z_20ACD794_F4A7_4F34_995C_D04BD1C46A1C_.wvu.PrintArea" localSheetId="43" hidden="1">'5-6'!$B$1:$J$29</definedName>
    <definedName name="Z_20ACD794_F4A7_4F34_995C_D04BD1C46A1C_.wvu.PrintArea" localSheetId="58" hidden="1">'7-4'!$A$1:$S$29</definedName>
    <definedName name="Z_20ACD794_F4A7_4F34_995C_D04BD1C46A1C_.wvu.PrintArea" localSheetId="61" hidden="1">'8-3'!$A$1:$R$28</definedName>
    <definedName name="Z_20ACD794_F4A7_4F34_995C_D04BD1C46A1C_.wvu.PrintArea" localSheetId="65" hidden="1">'8-7'!$A$1:$I$37</definedName>
    <definedName name="Z_20ACD794_F4A7_4F34_995C_D04BD1C46A1C_.wvu.PrintArea" localSheetId="66" hidden="1">'8-8'!$A$1:$H$41</definedName>
    <definedName name="Z_20ACD794_F4A7_4F34_995C_D04BD1C46A1C_.wvu.PrintArea" localSheetId="69" hidden="1">'9-1'!$A$1:$K$47</definedName>
    <definedName name="Z_20ACD794_F4A7_4F34_995C_D04BD1C46A1C_.wvu.PrintArea" localSheetId="70" hidden="1">'9-2'!$A$1:$I$34</definedName>
    <definedName name="Z_20ACD794_F4A7_4F34_995C_D04BD1C46A1C_.wvu.PrintArea" localSheetId="71" hidden="1">'9-3'!$A$1:$O$30</definedName>
    <definedName name="Z_20ACD794_F4A7_4F34_995C_D04BD1C46A1C_.wvu.PrintArea" localSheetId="72" hidden="1">'9-4'!$A$1:$O$30</definedName>
    <definedName name="Z_20ACD794_F4A7_4F34_995C_D04BD1C46A1C_.wvu.PrintArea" localSheetId="73" hidden="1">'9-5'!$A$1:$I$47</definedName>
    <definedName name="Z_20ACD794_F4A7_4F34_995C_D04BD1C46A1C_.wvu.PrintTitles" localSheetId="78" hidden="1">'10-5'!$3:$5</definedName>
    <definedName name="Z_20ACD794_F4A7_4F34_995C_D04BD1C46A1C_.wvu.PrintTitles" localSheetId="82" hidden="1">'10-9(1)'!$3:$4</definedName>
    <definedName name="Z_20ACD794_F4A7_4F34_995C_D04BD1C46A1C_.wvu.PrintTitles" localSheetId="83" hidden="1">'10-9(2)'!$3:$5</definedName>
    <definedName name="Z_20ACD794_F4A7_4F34_995C_D04BD1C46A1C_.wvu.PrintTitles" localSheetId="105" hidden="1">'13-5'!$3:$5</definedName>
    <definedName name="Z_20ACD794_F4A7_4F34_995C_D04BD1C46A1C_.wvu.PrintTitles" localSheetId="125" hidden="1">'14-14'!$3:$4</definedName>
    <definedName name="Z_20ACD794_F4A7_4F34_995C_D04BD1C46A1C_.wvu.PrintTitles" localSheetId="120" hidden="1">'14-9'!$3:$6</definedName>
    <definedName name="Z_20ACD794_F4A7_4F34_995C_D04BD1C46A1C_.wvu.PrintTitles" localSheetId="133" hidden="1">'15-8'!$3:$4</definedName>
    <definedName name="Z_20ACD794_F4A7_4F34_995C_D04BD1C46A1C_.wvu.PrintTitles" localSheetId="13" hidden="1">'2-1'!$3:$5</definedName>
    <definedName name="Z_20ACD794_F4A7_4F34_995C_D04BD1C46A1C_.wvu.PrintTitles" localSheetId="17" hidden="1">'2-5'!$3:$6</definedName>
    <definedName name="Z_20ACD794_F4A7_4F34_995C_D04BD1C46A1C_.wvu.PrintTitles" localSheetId="18" hidden="1">'2-6'!$3:$6</definedName>
    <definedName name="Z_20ACD794_F4A7_4F34_995C_D04BD1C46A1C_.wvu.PrintTitles" localSheetId="20" hidden="1">'2-8'!$3:$4</definedName>
    <definedName name="Z_20ACD794_F4A7_4F34_995C_D04BD1C46A1C_.wvu.PrintTitles" localSheetId="32" hidden="1">'3-4'!$3:$6</definedName>
    <definedName name="Z_20ACD794_F4A7_4F34_995C_D04BD1C46A1C_.wvu.PrintTitles" localSheetId="43" hidden="1">'5-6'!$4:$5</definedName>
    <definedName name="Z_20ACD794_F4A7_4F34_995C_D04BD1C46A1C_.wvu.PrintTitles" localSheetId="51" hidden="1">'6-6'!$3:$4</definedName>
    <definedName name="Z_20ACD794_F4A7_4F34_995C_D04BD1C46A1C_.wvu.PrintTitles" localSheetId="53" hidden="1">'6-8'!$1:$3</definedName>
    <definedName name="Z_20ACD794_F4A7_4F34_995C_D04BD1C46A1C_.wvu.PrintTitles" localSheetId="69" hidden="1">'9-1'!$3:$6</definedName>
    <definedName name="Z_20ACD794_F4A7_4F34_995C_D04BD1C46A1C_.wvu.PrintTitles" localSheetId="73" hidden="1">'9-5'!$3:$6</definedName>
    <definedName name="Z_2197E357_7CD0_4EA4_90A6_9555BC084B4F_.wvu.PrintTitles" localSheetId="78" hidden="1">'10-5'!$3:$5</definedName>
    <definedName name="Z_2197E357_7CD0_4EA4_90A6_9555BC084B4F_.wvu.PrintTitles" localSheetId="105" hidden="1">'13-5'!$3:$5</definedName>
    <definedName name="Z_2197E357_7CD0_4EA4_90A6_9555BC084B4F_.wvu.PrintTitles" localSheetId="125" hidden="1">'14-14'!$3:$4</definedName>
    <definedName name="Z_2197E357_7CD0_4EA4_90A6_9555BC084B4F_.wvu.PrintTitles" localSheetId="120" hidden="1">'14-9'!$3:$6</definedName>
    <definedName name="Z_2197E357_7CD0_4EA4_90A6_9555BC084B4F_.wvu.PrintTitles" localSheetId="133" hidden="1">'15-8'!$3:$4</definedName>
    <definedName name="Z_2197E357_7CD0_4EA4_90A6_9555BC084B4F_.wvu.PrintTitles" localSheetId="13" hidden="1">'2-1'!$3:$5</definedName>
    <definedName name="Z_2197E357_7CD0_4EA4_90A6_9555BC084B4F_.wvu.PrintTitles" localSheetId="17" hidden="1">'2-5'!$3:$6</definedName>
    <definedName name="Z_2197E357_7CD0_4EA4_90A6_9555BC084B4F_.wvu.PrintTitles" localSheetId="18" hidden="1">'2-6'!$3:$6</definedName>
    <definedName name="Z_2197E357_7CD0_4EA4_90A6_9555BC084B4F_.wvu.PrintTitles" localSheetId="20" hidden="1">'2-8'!$3:$4</definedName>
    <definedName name="Z_2197E357_7CD0_4EA4_90A6_9555BC084B4F_.wvu.PrintTitles" localSheetId="32" hidden="1">'3-4'!$3:$6</definedName>
    <definedName name="Z_2197E357_7CD0_4EA4_90A6_9555BC084B4F_.wvu.PrintTitles" localSheetId="51" hidden="1">'6-6'!$3:$4</definedName>
    <definedName name="Z_2197E357_7CD0_4EA4_90A6_9555BC084B4F_.wvu.PrintTitles" localSheetId="53" hidden="1">'6-8'!$1:$3</definedName>
    <definedName name="Z_2269C0FD_B02E_4191_A436_AAEEA9894E11_.wvu.FilterData" localSheetId="78" hidden="1">'10-5'!$A$5:$J$5</definedName>
    <definedName name="Z_2269C0FD_B02E_4191_A436_AAEEA9894E11_.wvu.PrintTitles" localSheetId="78" hidden="1">'10-5'!$3:$5</definedName>
    <definedName name="Z_2269C0FD_B02E_4191_A436_AAEEA9894E11_.wvu.PrintTitles" localSheetId="105" hidden="1">'13-5'!$3:$5</definedName>
    <definedName name="Z_2269C0FD_B02E_4191_A436_AAEEA9894E11_.wvu.PrintTitles" localSheetId="125" hidden="1">'14-14'!$3:$4</definedName>
    <definedName name="Z_2269C0FD_B02E_4191_A436_AAEEA9894E11_.wvu.PrintTitles" localSheetId="120" hidden="1">'14-9'!$3:$6</definedName>
    <definedName name="Z_2269C0FD_B02E_4191_A436_AAEEA9894E11_.wvu.PrintTitles" localSheetId="133" hidden="1">'15-8'!$3:$4</definedName>
    <definedName name="Z_2269C0FD_B02E_4191_A436_AAEEA9894E11_.wvu.PrintTitles" localSheetId="13" hidden="1">'2-1'!$3:$5</definedName>
    <definedName name="Z_2269C0FD_B02E_4191_A436_AAEEA9894E11_.wvu.PrintTitles" localSheetId="17" hidden="1">'2-5'!$3:$6</definedName>
    <definedName name="Z_2269C0FD_B02E_4191_A436_AAEEA9894E11_.wvu.PrintTitles" localSheetId="18" hidden="1">'2-6'!$3:$6</definedName>
    <definedName name="Z_2269C0FD_B02E_4191_A436_AAEEA9894E11_.wvu.PrintTitles" localSheetId="20" hidden="1">'2-8'!$3:$4</definedName>
    <definedName name="Z_2269C0FD_B02E_4191_A436_AAEEA9894E11_.wvu.PrintTitles" localSheetId="32" hidden="1">'3-4'!$3:$6</definedName>
    <definedName name="Z_2269C0FD_B02E_4191_A436_AAEEA9894E11_.wvu.PrintTitles" localSheetId="51" hidden="1">'6-6'!$3:$4</definedName>
    <definedName name="Z_2269C0FD_B02E_4191_A436_AAEEA9894E11_.wvu.PrintTitles" localSheetId="53" hidden="1">'6-8'!$1:$3</definedName>
    <definedName name="Z_240189DE_87D7_4094_9C55_239451DB35EE_.wvu.FilterData" localSheetId="78" hidden="1">'10-5'!$A$5:$J$5</definedName>
    <definedName name="Z_240189DE_87D7_4094_9C55_239451DB35EE_.wvu.PrintArea" localSheetId="82" hidden="1">'10-9(1)'!$A$1:$I$33</definedName>
    <definedName name="Z_240189DE_87D7_4094_9C55_239451DB35EE_.wvu.PrintArea" localSheetId="83" hidden="1">'10-9(2)'!$A$1:$Q$31</definedName>
    <definedName name="Z_240189DE_87D7_4094_9C55_239451DB35EE_.wvu.PrintArea" localSheetId="109" hidden="1">'13-9'!$A$1:$I$31</definedName>
    <definedName name="Z_240189DE_87D7_4094_9C55_239451DB35EE_.wvu.PrintArea" localSheetId="122" hidden="1">'14-11'!$A$1:$L$31</definedName>
    <definedName name="Z_240189DE_87D7_4094_9C55_239451DB35EE_.wvu.PrintArea" localSheetId="124" hidden="1">'14-13'!$A$1:$M$30</definedName>
    <definedName name="Z_240189DE_87D7_4094_9C55_239451DB35EE_.wvu.PrintArea" localSheetId="140" hidden="1">'17-1'!$A$1:$O$42</definedName>
    <definedName name="Z_240189DE_87D7_4094_9C55_239451DB35EE_.wvu.PrintArea" localSheetId="141" hidden="1">'17-2'!$A$1:$P$39</definedName>
    <definedName name="Z_240189DE_87D7_4094_9C55_239451DB35EE_.wvu.PrintArea" localSheetId="142" hidden="1">'17-3'!$A$1:$L$28</definedName>
    <definedName name="Z_240189DE_87D7_4094_9C55_239451DB35EE_.wvu.PrintArea" localSheetId="143" hidden="1">'17-4'!$A$1:$P$29</definedName>
    <definedName name="Z_240189DE_87D7_4094_9C55_239451DB35EE_.wvu.PrintArea" localSheetId="43" hidden="1">'5-6'!$B$1:$J$29</definedName>
    <definedName name="Z_240189DE_87D7_4094_9C55_239451DB35EE_.wvu.PrintArea" localSheetId="58" hidden="1">'7-4'!$A$1:$S$29</definedName>
    <definedName name="Z_240189DE_87D7_4094_9C55_239451DB35EE_.wvu.PrintArea" localSheetId="61" hidden="1">'8-3'!$A$1:$R$28</definedName>
    <definedName name="Z_240189DE_87D7_4094_9C55_239451DB35EE_.wvu.PrintArea" localSheetId="65" hidden="1">'8-7'!$A$1:$I$37</definedName>
    <definedName name="Z_240189DE_87D7_4094_9C55_239451DB35EE_.wvu.PrintArea" localSheetId="69" hidden="1">'9-1'!$A$1:$K$47</definedName>
    <definedName name="Z_240189DE_87D7_4094_9C55_239451DB35EE_.wvu.PrintArea" localSheetId="70" hidden="1">'9-2'!$A$1:$I$34</definedName>
    <definedName name="Z_240189DE_87D7_4094_9C55_239451DB35EE_.wvu.PrintArea" localSheetId="71" hidden="1">'9-3'!$A$1:$O$30</definedName>
    <definedName name="Z_240189DE_87D7_4094_9C55_239451DB35EE_.wvu.PrintArea" localSheetId="72" hidden="1">'9-4'!$A$1:$O$30</definedName>
    <definedName name="Z_240189DE_87D7_4094_9C55_239451DB35EE_.wvu.PrintArea" localSheetId="73" hidden="1">'9-5'!$A$1:$I$47</definedName>
    <definedName name="Z_240189DE_87D7_4094_9C55_239451DB35EE_.wvu.PrintTitles" localSheetId="78" hidden="1">'10-5'!$3:$5</definedName>
    <definedName name="Z_240189DE_87D7_4094_9C55_239451DB35EE_.wvu.PrintTitles" localSheetId="82" hidden="1">'10-9(1)'!$3:$4</definedName>
    <definedName name="Z_240189DE_87D7_4094_9C55_239451DB35EE_.wvu.PrintTitles" localSheetId="83" hidden="1">'10-9(2)'!$3:$5</definedName>
    <definedName name="Z_240189DE_87D7_4094_9C55_239451DB35EE_.wvu.PrintTitles" localSheetId="105" hidden="1">'13-5'!$3:$5</definedName>
    <definedName name="Z_240189DE_87D7_4094_9C55_239451DB35EE_.wvu.PrintTitles" localSheetId="125" hidden="1">'14-14'!$3:$4</definedName>
    <definedName name="Z_240189DE_87D7_4094_9C55_239451DB35EE_.wvu.PrintTitles" localSheetId="120" hidden="1">'14-9'!$3:$6</definedName>
    <definedName name="Z_240189DE_87D7_4094_9C55_239451DB35EE_.wvu.PrintTitles" localSheetId="133" hidden="1">'15-8'!$3:$4</definedName>
    <definedName name="Z_240189DE_87D7_4094_9C55_239451DB35EE_.wvu.PrintTitles" localSheetId="13" hidden="1">'2-1'!$3:$5</definedName>
    <definedName name="Z_240189DE_87D7_4094_9C55_239451DB35EE_.wvu.PrintTitles" localSheetId="17" hidden="1">'2-5'!$3:$6</definedName>
    <definedName name="Z_240189DE_87D7_4094_9C55_239451DB35EE_.wvu.PrintTitles" localSheetId="18" hidden="1">'2-6'!$3:$6</definedName>
    <definedName name="Z_240189DE_87D7_4094_9C55_239451DB35EE_.wvu.PrintTitles" localSheetId="20" hidden="1">'2-8'!$3:$4</definedName>
    <definedName name="Z_240189DE_87D7_4094_9C55_239451DB35EE_.wvu.PrintTitles" localSheetId="32" hidden="1">'3-4'!$3:$6</definedName>
    <definedName name="Z_240189DE_87D7_4094_9C55_239451DB35EE_.wvu.PrintTitles" localSheetId="43" hidden="1">'5-6'!$4:$5</definedName>
    <definedName name="Z_240189DE_87D7_4094_9C55_239451DB35EE_.wvu.PrintTitles" localSheetId="51" hidden="1">'6-6'!$3:$4</definedName>
    <definedName name="Z_240189DE_87D7_4094_9C55_239451DB35EE_.wvu.PrintTitles" localSheetId="53" hidden="1">'6-8'!$1:$3</definedName>
    <definedName name="Z_240189DE_87D7_4094_9C55_239451DB35EE_.wvu.PrintTitles" localSheetId="69" hidden="1">'9-1'!$3:$6</definedName>
    <definedName name="Z_240189DE_87D7_4094_9C55_239451DB35EE_.wvu.PrintTitles" localSheetId="73" hidden="1">'9-5'!$3:$6</definedName>
    <definedName name="Z_24722943_D668_4B0A_A18B_250D1EAF22DF_.wvu.FilterData" localSheetId="78" hidden="1">'10-5'!$A$5:$J$5</definedName>
    <definedName name="Z_24722943_D668_4B0A_A18B_250D1EAF22DF_.wvu.PrintArea" localSheetId="82" hidden="1">'10-9(1)'!$A$1:$I$33</definedName>
    <definedName name="Z_24722943_D668_4B0A_A18B_250D1EAF22DF_.wvu.PrintArea" localSheetId="83" hidden="1">'10-9(2)'!$A$1:$Q$31</definedName>
    <definedName name="Z_24722943_D668_4B0A_A18B_250D1EAF22DF_.wvu.PrintArea" localSheetId="109" hidden="1">'13-9'!$A$1:$I$31</definedName>
    <definedName name="Z_24722943_D668_4B0A_A18B_250D1EAF22DF_.wvu.PrintArea" localSheetId="122" hidden="1">'14-11'!$A$1:$L$31</definedName>
    <definedName name="Z_24722943_D668_4B0A_A18B_250D1EAF22DF_.wvu.PrintArea" localSheetId="124" hidden="1">'14-13'!$A$1:$M$30</definedName>
    <definedName name="Z_24722943_D668_4B0A_A18B_250D1EAF22DF_.wvu.PrintArea" localSheetId="140" hidden="1">'17-1'!$A$1:$O$42</definedName>
    <definedName name="Z_24722943_D668_4B0A_A18B_250D1EAF22DF_.wvu.PrintArea" localSheetId="141" hidden="1">'17-2'!$A$1:$P$39</definedName>
    <definedName name="Z_24722943_D668_4B0A_A18B_250D1EAF22DF_.wvu.PrintArea" localSheetId="142" hidden="1">'17-3'!$A$1:$L$28</definedName>
    <definedName name="Z_24722943_D668_4B0A_A18B_250D1EAF22DF_.wvu.PrintArea" localSheetId="143" hidden="1">'17-4'!$A$1:$P$29</definedName>
    <definedName name="Z_24722943_D668_4B0A_A18B_250D1EAF22DF_.wvu.PrintArea" localSheetId="43" hidden="1">'5-6'!$B$1:$J$29</definedName>
    <definedName name="Z_24722943_D668_4B0A_A18B_250D1EAF22DF_.wvu.PrintArea" localSheetId="58" hidden="1">'7-4'!$A$1:$S$29</definedName>
    <definedName name="Z_24722943_D668_4B0A_A18B_250D1EAF22DF_.wvu.PrintArea" localSheetId="61" hidden="1">'8-3'!$A$1:$R$28</definedName>
    <definedName name="Z_24722943_D668_4B0A_A18B_250D1EAF22DF_.wvu.PrintArea" localSheetId="65" hidden="1">'8-7'!$A$1:$I$37</definedName>
    <definedName name="Z_24722943_D668_4B0A_A18B_250D1EAF22DF_.wvu.PrintArea" localSheetId="69" hidden="1">'9-1'!$A$1:$K$47</definedName>
    <definedName name="Z_24722943_D668_4B0A_A18B_250D1EAF22DF_.wvu.PrintArea" localSheetId="70" hidden="1">'9-2'!$A$1:$I$34</definedName>
    <definedName name="Z_24722943_D668_4B0A_A18B_250D1EAF22DF_.wvu.PrintArea" localSheetId="71" hidden="1">'9-3'!$A$1:$O$30</definedName>
    <definedName name="Z_24722943_D668_4B0A_A18B_250D1EAF22DF_.wvu.PrintArea" localSheetId="72" hidden="1">'9-4'!$A$1:$O$30</definedName>
    <definedName name="Z_24722943_D668_4B0A_A18B_250D1EAF22DF_.wvu.PrintArea" localSheetId="73" hidden="1">'9-5'!$A$1:$I$47</definedName>
    <definedName name="Z_24722943_D668_4B0A_A18B_250D1EAF22DF_.wvu.PrintTitles" localSheetId="78" hidden="1">'10-5'!$3:$5</definedName>
    <definedName name="Z_24722943_D668_4B0A_A18B_250D1EAF22DF_.wvu.PrintTitles" localSheetId="82" hidden="1">'10-9(1)'!$3:$4</definedName>
    <definedName name="Z_24722943_D668_4B0A_A18B_250D1EAF22DF_.wvu.PrintTitles" localSheetId="83" hidden="1">'10-9(2)'!$3:$5</definedName>
    <definedName name="Z_24722943_D668_4B0A_A18B_250D1EAF22DF_.wvu.PrintTitles" localSheetId="105" hidden="1">'13-5'!$3:$5</definedName>
    <definedName name="Z_24722943_D668_4B0A_A18B_250D1EAF22DF_.wvu.PrintTitles" localSheetId="125" hidden="1">'14-14'!$3:$4</definedName>
    <definedName name="Z_24722943_D668_4B0A_A18B_250D1EAF22DF_.wvu.PrintTitles" localSheetId="120" hidden="1">'14-9'!$3:$6</definedName>
    <definedName name="Z_24722943_D668_4B0A_A18B_250D1EAF22DF_.wvu.PrintTitles" localSheetId="133" hidden="1">'15-8'!$3:$4</definedName>
    <definedName name="Z_24722943_D668_4B0A_A18B_250D1EAF22DF_.wvu.PrintTitles" localSheetId="13" hidden="1">'2-1'!$3:$5</definedName>
    <definedName name="Z_24722943_D668_4B0A_A18B_250D1EAF22DF_.wvu.PrintTitles" localSheetId="17" hidden="1">'2-5'!$3:$6</definedName>
    <definedName name="Z_24722943_D668_4B0A_A18B_250D1EAF22DF_.wvu.PrintTitles" localSheetId="18" hidden="1">'2-6'!$3:$6</definedName>
    <definedName name="Z_24722943_D668_4B0A_A18B_250D1EAF22DF_.wvu.PrintTitles" localSheetId="20" hidden="1">'2-8'!$3:$4</definedName>
    <definedName name="Z_24722943_D668_4B0A_A18B_250D1EAF22DF_.wvu.PrintTitles" localSheetId="32" hidden="1">'3-4'!$3:$6</definedName>
    <definedName name="Z_24722943_D668_4B0A_A18B_250D1EAF22DF_.wvu.PrintTitles" localSheetId="43" hidden="1">'5-6'!$4:$5</definedName>
    <definedName name="Z_24722943_D668_4B0A_A18B_250D1EAF22DF_.wvu.PrintTitles" localSheetId="51" hidden="1">'6-6'!$3:$4</definedName>
    <definedName name="Z_24722943_D668_4B0A_A18B_250D1EAF22DF_.wvu.PrintTitles" localSheetId="53" hidden="1">'6-8'!$1:$3</definedName>
    <definedName name="Z_24722943_D668_4B0A_A18B_250D1EAF22DF_.wvu.PrintTitles" localSheetId="69" hidden="1">'9-1'!$3:$6</definedName>
    <definedName name="Z_24722943_D668_4B0A_A18B_250D1EAF22DF_.wvu.PrintTitles" localSheetId="73" hidden="1">'9-5'!$3:$6</definedName>
    <definedName name="Z_2B898D7F_EE90_4CFD_9F43_AB7414F89E77_.wvu.FilterData" localSheetId="78" hidden="1">'10-5'!$A$5:$J$5</definedName>
    <definedName name="Z_2B898D7F_EE90_4CFD_9F43_AB7414F89E77_.wvu.PrintArea" localSheetId="82" hidden="1">'10-9(1)'!$A$1:$I$33</definedName>
    <definedName name="Z_2B898D7F_EE90_4CFD_9F43_AB7414F89E77_.wvu.PrintArea" localSheetId="83" hidden="1">'10-9(2)'!$A$1:$Q$31</definedName>
    <definedName name="Z_2B898D7F_EE90_4CFD_9F43_AB7414F89E77_.wvu.PrintArea" localSheetId="109" hidden="1">'13-9'!$A$1:$I$31</definedName>
    <definedName name="Z_2B898D7F_EE90_4CFD_9F43_AB7414F89E77_.wvu.PrintArea" localSheetId="122" hidden="1">'14-11'!$A$1:$L$31</definedName>
    <definedName name="Z_2B898D7F_EE90_4CFD_9F43_AB7414F89E77_.wvu.PrintArea" localSheetId="124" hidden="1">'14-13'!$A$1:$M$30</definedName>
    <definedName name="Z_2B898D7F_EE90_4CFD_9F43_AB7414F89E77_.wvu.PrintArea" localSheetId="140" hidden="1">'17-1'!$A$1:$O$42</definedName>
    <definedName name="Z_2B898D7F_EE90_4CFD_9F43_AB7414F89E77_.wvu.PrintArea" localSheetId="141" hidden="1">'17-2'!$A$1:$P$39</definedName>
    <definedName name="Z_2B898D7F_EE90_4CFD_9F43_AB7414F89E77_.wvu.PrintArea" localSheetId="142" hidden="1">'17-3'!$A$1:$L$28</definedName>
    <definedName name="Z_2B898D7F_EE90_4CFD_9F43_AB7414F89E77_.wvu.PrintArea" localSheetId="143" hidden="1">'17-4'!$A$1:$P$29</definedName>
    <definedName name="Z_2B898D7F_EE90_4CFD_9F43_AB7414F89E77_.wvu.PrintArea" localSheetId="58" hidden="1">'7-4'!$A$1:$S$29</definedName>
    <definedName name="Z_2B898D7F_EE90_4CFD_9F43_AB7414F89E77_.wvu.PrintArea" localSheetId="61" hidden="1">'8-3'!$A$1:$R$28</definedName>
    <definedName name="Z_2B898D7F_EE90_4CFD_9F43_AB7414F89E77_.wvu.PrintArea" localSheetId="65" hidden="1">'8-7'!$A$1:$I$37</definedName>
    <definedName name="Z_2B898D7F_EE90_4CFD_9F43_AB7414F89E77_.wvu.PrintArea" localSheetId="66" hidden="1">'8-8'!$A$1:$H$42</definedName>
    <definedName name="Z_2B898D7F_EE90_4CFD_9F43_AB7414F89E77_.wvu.PrintArea" localSheetId="69" hidden="1">'9-1'!$A$1:$K$47</definedName>
    <definedName name="Z_2B898D7F_EE90_4CFD_9F43_AB7414F89E77_.wvu.PrintArea" localSheetId="70" hidden="1">'9-2'!$A$1:$I$34</definedName>
    <definedName name="Z_2B898D7F_EE90_4CFD_9F43_AB7414F89E77_.wvu.PrintArea" localSheetId="71" hidden="1">'9-3'!$A$1:$O$30</definedName>
    <definedName name="Z_2B898D7F_EE90_4CFD_9F43_AB7414F89E77_.wvu.PrintArea" localSheetId="72" hidden="1">'9-4'!$A$1:$O$30</definedName>
    <definedName name="Z_2B898D7F_EE90_4CFD_9F43_AB7414F89E77_.wvu.PrintArea" localSheetId="73" hidden="1">'9-5'!$A$1:$I$47</definedName>
    <definedName name="Z_2B898D7F_EE90_4CFD_9F43_AB7414F89E77_.wvu.PrintTitles" localSheetId="78" hidden="1">'10-5'!$3:$5</definedName>
    <definedName name="Z_2B898D7F_EE90_4CFD_9F43_AB7414F89E77_.wvu.PrintTitles" localSheetId="82" hidden="1">'10-9(1)'!$3:$4</definedName>
    <definedName name="Z_2B898D7F_EE90_4CFD_9F43_AB7414F89E77_.wvu.PrintTitles" localSheetId="83" hidden="1">'10-9(2)'!$3:$5</definedName>
    <definedName name="Z_2B898D7F_EE90_4CFD_9F43_AB7414F89E77_.wvu.PrintTitles" localSheetId="105" hidden="1">'13-5'!$3:$5</definedName>
    <definedName name="Z_2B898D7F_EE90_4CFD_9F43_AB7414F89E77_.wvu.PrintTitles" localSheetId="125" hidden="1">'14-14'!$3:$4</definedName>
    <definedName name="Z_2B898D7F_EE90_4CFD_9F43_AB7414F89E77_.wvu.PrintTitles" localSheetId="120" hidden="1">'14-9'!$3:$6</definedName>
    <definedName name="Z_2B898D7F_EE90_4CFD_9F43_AB7414F89E77_.wvu.PrintTitles" localSheetId="133" hidden="1">'15-8'!$3:$4</definedName>
    <definedName name="Z_2B898D7F_EE90_4CFD_9F43_AB7414F89E77_.wvu.PrintTitles" localSheetId="13" hidden="1">'2-1'!$3:$5</definedName>
    <definedName name="Z_2B898D7F_EE90_4CFD_9F43_AB7414F89E77_.wvu.PrintTitles" localSheetId="17" hidden="1">'2-5'!$3:$6</definedName>
    <definedName name="Z_2B898D7F_EE90_4CFD_9F43_AB7414F89E77_.wvu.PrintTitles" localSheetId="18" hidden="1">'2-6'!$3:$6</definedName>
    <definedName name="Z_2B898D7F_EE90_4CFD_9F43_AB7414F89E77_.wvu.PrintTitles" localSheetId="20" hidden="1">'2-8'!$3:$4</definedName>
    <definedName name="Z_2B898D7F_EE90_4CFD_9F43_AB7414F89E77_.wvu.PrintTitles" localSheetId="32" hidden="1">'3-4'!$3:$6</definedName>
    <definedName name="Z_2B898D7F_EE90_4CFD_9F43_AB7414F89E77_.wvu.PrintTitles" localSheetId="51" hidden="1">'6-6'!$3:$4</definedName>
    <definedName name="Z_2B898D7F_EE90_4CFD_9F43_AB7414F89E77_.wvu.PrintTitles" localSheetId="53" hidden="1">'6-8'!$1:$3</definedName>
    <definedName name="Z_2B898D7F_EE90_4CFD_9F43_AB7414F89E77_.wvu.PrintTitles" localSheetId="69" hidden="1">'9-1'!$3:$6</definedName>
    <definedName name="Z_2B898D7F_EE90_4CFD_9F43_AB7414F89E77_.wvu.PrintTitles" localSheetId="73" hidden="1">'9-5'!$3:$6</definedName>
    <definedName name="Z_2EA61839_294C_4932_B051_169222D4FEC6_.wvu.FilterData" localSheetId="78" hidden="1">'10-5'!$A$5:$J$5</definedName>
    <definedName name="Z_2EA61839_294C_4932_B051_169222D4FEC6_.wvu.PrintArea" localSheetId="82" hidden="1">'10-9(1)'!$A$1:$I$33</definedName>
    <definedName name="Z_2EA61839_294C_4932_B051_169222D4FEC6_.wvu.PrintArea" localSheetId="83" hidden="1">'10-9(2)'!$A$1:$Q$31</definedName>
    <definedName name="Z_2EA61839_294C_4932_B051_169222D4FEC6_.wvu.PrintArea" localSheetId="109" hidden="1">'13-9'!$A$1:$I$31</definedName>
    <definedName name="Z_2EA61839_294C_4932_B051_169222D4FEC6_.wvu.PrintArea" localSheetId="122" hidden="1">'14-11'!$A$1:$L$31</definedName>
    <definedName name="Z_2EA61839_294C_4932_B051_169222D4FEC6_.wvu.PrintArea" localSheetId="124" hidden="1">'14-13'!$A$1:$M$30</definedName>
    <definedName name="Z_2EA61839_294C_4932_B051_169222D4FEC6_.wvu.PrintArea" localSheetId="140" hidden="1">'17-1'!$A$1:$O$42</definedName>
    <definedName name="Z_2EA61839_294C_4932_B051_169222D4FEC6_.wvu.PrintArea" localSheetId="141" hidden="1">'17-2'!$A$1:$P$39</definedName>
    <definedName name="Z_2EA61839_294C_4932_B051_169222D4FEC6_.wvu.PrintArea" localSheetId="142" hidden="1">'17-3'!$A$1:$L$28</definedName>
    <definedName name="Z_2EA61839_294C_4932_B051_169222D4FEC6_.wvu.PrintArea" localSheetId="143" hidden="1">'17-4'!$A$1:$P$29</definedName>
    <definedName name="Z_2EA61839_294C_4932_B051_169222D4FEC6_.wvu.PrintArea" localSheetId="58" hidden="1">'7-4'!$A$1:$S$29</definedName>
    <definedName name="Z_2EA61839_294C_4932_B051_169222D4FEC6_.wvu.PrintArea" localSheetId="61" hidden="1">'8-3'!$A$1:$R$28</definedName>
    <definedName name="Z_2EA61839_294C_4932_B051_169222D4FEC6_.wvu.PrintArea" localSheetId="65" hidden="1">'8-7'!$A$1:$I$37</definedName>
    <definedName name="Z_2EA61839_294C_4932_B051_169222D4FEC6_.wvu.PrintArea" localSheetId="66" hidden="1">'8-8'!$A$1:$H$42</definedName>
    <definedName name="Z_2EA61839_294C_4932_B051_169222D4FEC6_.wvu.PrintArea" localSheetId="69" hidden="1">'9-1'!$A$1:$K$47</definedName>
    <definedName name="Z_2EA61839_294C_4932_B051_169222D4FEC6_.wvu.PrintArea" localSheetId="70" hidden="1">'9-2'!$A$1:$I$34</definedName>
    <definedName name="Z_2EA61839_294C_4932_B051_169222D4FEC6_.wvu.PrintArea" localSheetId="71" hidden="1">'9-3'!$A$1:$O$30</definedName>
    <definedName name="Z_2EA61839_294C_4932_B051_169222D4FEC6_.wvu.PrintArea" localSheetId="72" hidden="1">'9-4'!$A$1:$O$30</definedName>
    <definedName name="Z_2EA61839_294C_4932_B051_169222D4FEC6_.wvu.PrintArea" localSheetId="73" hidden="1">'9-5'!$A$1:$I$47</definedName>
    <definedName name="Z_2EA61839_294C_4932_B051_169222D4FEC6_.wvu.PrintTitles" localSheetId="78" hidden="1">'10-5'!$3:$5</definedName>
    <definedName name="Z_2EA61839_294C_4932_B051_169222D4FEC6_.wvu.PrintTitles" localSheetId="82" hidden="1">'10-9(1)'!$3:$4</definedName>
    <definedName name="Z_2EA61839_294C_4932_B051_169222D4FEC6_.wvu.PrintTitles" localSheetId="83" hidden="1">'10-9(2)'!$3:$5</definedName>
    <definedName name="Z_2EA61839_294C_4932_B051_169222D4FEC6_.wvu.PrintTitles" localSheetId="105" hidden="1">'13-5'!$3:$5</definedName>
    <definedName name="Z_2EA61839_294C_4932_B051_169222D4FEC6_.wvu.PrintTitles" localSheetId="125" hidden="1">'14-14'!$3:$4</definedName>
    <definedName name="Z_2EA61839_294C_4932_B051_169222D4FEC6_.wvu.PrintTitles" localSheetId="120" hidden="1">'14-9'!$3:$6</definedName>
    <definedName name="Z_2EA61839_294C_4932_B051_169222D4FEC6_.wvu.PrintTitles" localSheetId="133" hidden="1">'15-8'!$3:$4</definedName>
    <definedName name="Z_2EA61839_294C_4932_B051_169222D4FEC6_.wvu.PrintTitles" localSheetId="13" hidden="1">'2-1'!$3:$5</definedName>
    <definedName name="Z_2EA61839_294C_4932_B051_169222D4FEC6_.wvu.PrintTitles" localSheetId="17" hidden="1">'2-5'!$3:$6</definedName>
    <definedName name="Z_2EA61839_294C_4932_B051_169222D4FEC6_.wvu.PrintTitles" localSheetId="18" hidden="1">'2-6'!$3:$6</definedName>
    <definedName name="Z_2EA61839_294C_4932_B051_169222D4FEC6_.wvu.PrintTitles" localSheetId="20" hidden="1">'2-8'!$3:$4</definedName>
    <definedName name="Z_2EA61839_294C_4932_B051_169222D4FEC6_.wvu.PrintTitles" localSheetId="32" hidden="1">'3-4'!$3:$6</definedName>
    <definedName name="Z_2EA61839_294C_4932_B051_169222D4FEC6_.wvu.PrintTitles" localSheetId="51" hidden="1">'6-6'!$3:$4</definedName>
    <definedName name="Z_2EA61839_294C_4932_B051_169222D4FEC6_.wvu.PrintTitles" localSheetId="53" hidden="1">'6-8'!$1:$3</definedName>
    <definedName name="Z_2EA61839_294C_4932_B051_169222D4FEC6_.wvu.PrintTitles" localSheetId="69" hidden="1">'9-1'!$3:$6</definedName>
    <definedName name="Z_2EA61839_294C_4932_B051_169222D4FEC6_.wvu.PrintTitles" localSheetId="73" hidden="1">'9-5'!$3:$6</definedName>
    <definedName name="Z_2EF88AF6_EE5B_4AC2_ACDB_9BB2BBF29173_.wvu.PrintTitles" localSheetId="78" hidden="1">'10-5'!$3:$5</definedName>
    <definedName name="Z_2EF88AF6_EE5B_4AC2_ACDB_9BB2BBF29173_.wvu.PrintTitles" localSheetId="105" hidden="1">'13-5'!$3:$5</definedName>
    <definedName name="Z_2EF88AF6_EE5B_4AC2_ACDB_9BB2BBF29173_.wvu.PrintTitles" localSheetId="125" hidden="1">'14-14'!$3:$4</definedName>
    <definedName name="Z_2EF88AF6_EE5B_4AC2_ACDB_9BB2BBF29173_.wvu.PrintTitles" localSheetId="120" hidden="1">'14-9'!$3:$6</definedName>
    <definedName name="Z_2EF88AF6_EE5B_4AC2_ACDB_9BB2BBF29173_.wvu.PrintTitles" localSheetId="133" hidden="1">'15-8'!$3:$4</definedName>
    <definedName name="Z_2EF88AF6_EE5B_4AC2_ACDB_9BB2BBF29173_.wvu.PrintTitles" localSheetId="13" hidden="1">'2-1'!$3:$5</definedName>
    <definedName name="Z_2EF88AF6_EE5B_4AC2_ACDB_9BB2BBF29173_.wvu.PrintTitles" localSheetId="17" hidden="1">'2-5'!$3:$6</definedName>
    <definedName name="Z_2EF88AF6_EE5B_4AC2_ACDB_9BB2BBF29173_.wvu.PrintTitles" localSheetId="18" hidden="1">'2-6'!$3:$6</definedName>
    <definedName name="Z_2EF88AF6_EE5B_4AC2_ACDB_9BB2BBF29173_.wvu.PrintTitles" localSheetId="20" hidden="1">'2-8'!$3:$4</definedName>
    <definedName name="Z_2EF88AF6_EE5B_4AC2_ACDB_9BB2BBF29173_.wvu.PrintTitles" localSheetId="32" hidden="1">'3-4'!$3:$6</definedName>
    <definedName name="Z_2EF88AF6_EE5B_4AC2_ACDB_9BB2BBF29173_.wvu.PrintTitles" localSheetId="51" hidden="1">'6-6'!$3:$4</definedName>
    <definedName name="Z_2EF88AF6_EE5B_4AC2_ACDB_9BB2BBF29173_.wvu.PrintTitles" localSheetId="53" hidden="1">'6-8'!$1:$3</definedName>
    <definedName name="Z_30058F98_6897_4D54_8BCF_6DCA7063FB8D_.wvu.FilterData" localSheetId="78" hidden="1">'10-5'!$A$5:$J$5</definedName>
    <definedName name="Z_30058F98_6897_4D54_8BCF_6DCA7063FB8D_.wvu.PrintArea" localSheetId="82" hidden="1">'10-9(1)'!$A$1:$I$33</definedName>
    <definedName name="Z_30058F98_6897_4D54_8BCF_6DCA7063FB8D_.wvu.PrintArea" localSheetId="83" hidden="1">'10-9(2)'!$A$1:$Q$31</definedName>
    <definedName name="Z_30058F98_6897_4D54_8BCF_6DCA7063FB8D_.wvu.PrintArea" localSheetId="109" hidden="1">'13-9'!$A$1:$I$31</definedName>
    <definedName name="Z_30058F98_6897_4D54_8BCF_6DCA7063FB8D_.wvu.PrintArea" localSheetId="122" hidden="1">'14-11'!$A$1:$L$31</definedName>
    <definedName name="Z_30058F98_6897_4D54_8BCF_6DCA7063FB8D_.wvu.PrintArea" localSheetId="124" hidden="1">'14-13'!$A$1:$M$30</definedName>
    <definedName name="Z_30058F98_6897_4D54_8BCF_6DCA7063FB8D_.wvu.PrintArea" localSheetId="140" hidden="1">'17-1'!$A$1:$O$42</definedName>
    <definedName name="Z_30058F98_6897_4D54_8BCF_6DCA7063FB8D_.wvu.PrintArea" localSheetId="141" hidden="1">'17-2'!$A$1:$P$39</definedName>
    <definedName name="Z_30058F98_6897_4D54_8BCF_6DCA7063FB8D_.wvu.PrintArea" localSheetId="142" hidden="1">'17-3'!$A$1:$L$28</definedName>
    <definedName name="Z_30058F98_6897_4D54_8BCF_6DCA7063FB8D_.wvu.PrintArea" localSheetId="143" hidden="1">'17-4'!$A$1:$P$29</definedName>
    <definedName name="Z_30058F98_6897_4D54_8BCF_6DCA7063FB8D_.wvu.PrintArea" localSheetId="58" hidden="1">'7-4'!$A$1:$S$29</definedName>
    <definedName name="Z_30058F98_6897_4D54_8BCF_6DCA7063FB8D_.wvu.PrintArea" localSheetId="61" hidden="1">'8-3'!$A$1:$R$28</definedName>
    <definedName name="Z_30058F98_6897_4D54_8BCF_6DCA7063FB8D_.wvu.PrintArea" localSheetId="65" hidden="1">'8-7'!$A$1:$I$37</definedName>
    <definedName name="Z_30058F98_6897_4D54_8BCF_6DCA7063FB8D_.wvu.PrintArea" localSheetId="66" hidden="1">'8-8'!$A$1:$H$42</definedName>
    <definedName name="Z_30058F98_6897_4D54_8BCF_6DCA7063FB8D_.wvu.PrintArea" localSheetId="69" hidden="1">'9-1'!$A$1:$K$47</definedName>
    <definedName name="Z_30058F98_6897_4D54_8BCF_6DCA7063FB8D_.wvu.PrintArea" localSheetId="70" hidden="1">'9-2'!$A$1:$I$34</definedName>
    <definedName name="Z_30058F98_6897_4D54_8BCF_6DCA7063FB8D_.wvu.PrintArea" localSheetId="71" hidden="1">'9-3'!$A$1:$O$30</definedName>
    <definedName name="Z_30058F98_6897_4D54_8BCF_6DCA7063FB8D_.wvu.PrintArea" localSheetId="72" hidden="1">'9-4'!$A$1:$O$30</definedName>
    <definedName name="Z_30058F98_6897_4D54_8BCF_6DCA7063FB8D_.wvu.PrintArea" localSheetId="73" hidden="1">'9-5'!$A$1:$I$47</definedName>
    <definedName name="Z_30058F98_6897_4D54_8BCF_6DCA7063FB8D_.wvu.PrintTitles" localSheetId="78" hidden="1">'10-5'!$3:$5</definedName>
    <definedName name="Z_30058F98_6897_4D54_8BCF_6DCA7063FB8D_.wvu.PrintTitles" localSheetId="82" hidden="1">'10-9(1)'!$3:$4</definedName>
    <definedName name="Z_30058F98_6897_4D54_8BCF_6DCA7063FB8D_.wvu.PrintTitles" localSheetId="83" hidden="1">'10-9(2)'!$3:$5</definedName>
    <definedName name="Z_30058F98_6897_4D54_8BCF_6DCA7063FB8D_.wvu.PrintTitles" localSheetId="105" hidden="1">'13-5'!$3:$5</definedName>
    <definedName name="Z_30058F98_6897_4D54_8BCF_6DCA7063FB8D_.wvu.PrintTitles" localSheetId="125" hidden="1">'14-14'!$3:$4</definedName>
    <definedName name="Z_30058F98_6897_4D54_8BCF_6DCA7063FB8D_.wvu.PrintTitles" localSheetId="120" hidden="1">'14-9'!$3:$6</definedName>
    <definedName name="Z_30058F98_6897_4D54_8BCF_6DCA7063FB8D_.wvu.PrintTitles" localSheetId="133" hidden="1">'15-8'!$3:$4</definedName>
    <definedName name="Z_30058F98_6897_4D54_8BCF_6DCA7063FB8D_.wvu.PrintTitles" localSheetId="13" hidden="1">'2-1'!$3:$5</definedName>
    <definedName name="Z_30058F98_6897_4D54_8BCF_6DCA7063FB8D_.wvu.PrintTitles" localSheetId="17" hidden="1">'2-5'!$3:$6</definedName>
    <definedName name="Z_30058F98_6897_4D54_8BCF_6DCA7063FB8D_.wvu.PrintTitles" localSheetId="18" hidden="1">'2-6'!$3:$6</definedName>
    <definedName name="Z_30058F98_6897_4D54_8BCF_6DCA7063FB8D_.wvu.PrintTitles" localSheetId="20" hidden="1">'2-8'!$3:$4</definedName>
    <definedName name="Z_30058F98_6897_4D54_8BCF_6DCA7063FB8D_.wvu.PrintTitles" localSheetId="32" hidden="1">'3-4'!$3:$6</definedName>
    <definedName name="Z_30058F98_6897_4D54_8BCF_6DCA7063FB8D_.wvu.PrintTitles" localSheetId="51" hidden="1">'6-6'!$3:$4</definedName>
    <definedName name="Z_30058F98_6897_4D54_8BCF_6DCA7063FB8D_.wvu.PrintTitles" localSheetId="53" hidden="1">'6-8'!$1:$3</definedName>
    <definedName name="Z_30058F98_6897_4D54_8BCF_6DCA7063FB8D_.wvu.PrintTitles" localSheetId="69" hidden="1">'9-1'!$3:$6</definedName>
    <definedName name="Z_30058F98_6897_4D54_8BCF_6DCA7063FB8D_.wvu.PrintTitles" localSheetId="73" hidden="1">'9-5'!$3:$6</definedName>
    <definedName name="Z_3548A65C_53E9_4D33_AABC_827B0C7E9C69_.wvu.FilterData" localSheetId="78" hidden="1">'10-5'!$A$5:$J$5</definedName>
    <definedName name="Z_3548A65C_53E9_4D33_AABC_827B0C7E9C69_.wvu.PrintArea" localSheetId="82" hidden="1">'10-9(1)'!$A$1:$I$33</definedName>
    <definedName name="Z_3548A65C_53E9_4D33_AABC_827B0C7E9C69_.wvu.PrintArea" localSheetId="83" hidden="1">'10-9(2)'!$A$1:$Q$31</definedName>
    <definedName name="Z_3548A65C_53E9_4D33_AABC_827B0C7E9C69_.wvu.PrintArea" localSheetId="109" hidden="1">'13-9'!$A$1:$I$31</definedName>
    <definedName name="Z_3548A65C_53E9_4D33_AABC_827B0C7E9C69_.wvu.PrintArea" localSheetId="122" hidden="1">'14-11'!$A$1:$L$31</definedName>
    <definedName name="Z_3548A65C_53E9_4D33_AABC_827B0C7E9C69_.wvu.PrintArea" localSheetId="124" hidden="1">'14-13'!$A$1:$M$30</definedName>
    <definedName name="Z_3548A65C_53E9_4D33_AABC_827B0C7E9C69_.wvu.PrintArea" localSheetId="140" hidden="1">'17-1'!$A$1:$O$42</definedName>
    <definedName name="Z_3548A65C_53E9_4D33_AABC_827B0C7E9C69_.wvu.PrintArea" localSheetId="141" hidden="1">'17-2'!$A$1:$P$39</definedName>
    <definedName name="Z_3548A65C_53E9_4D33_AABC_827B0C7E9C69_.wvu.PrintArea" localSheetId="142" hidden="1">'17-3'!$A$1:$L$28</definedName>
    <definedName name="Z_3548A65C_53E9_4D33_AABC_827B0C7E9C69_.wvu.PrintArea" localSheetId="143" hidden="1">'17-4'!$A$1:$P$29</definedName>
    <definedName name="Z_3548A65C_53E9_4D33_AABC_827B0C7E9C69_.wvu.PrintArea" localSheetId="43" hidden="1">'5-6'!$B$1:$J$29</definedName>
    <definedName name="Z_3548A65C_53E9_4D33_AABC_827B0C7E9C69_.wvu.PrintArea" localSheetId="58" hidden="1">'7-4'!$A$1:$S$29</definedName>
    <definedName name="Z_3548A65C_53E9_4D33_AABC_827B0C7E9C69_.wvu.PrintArea" localSheetId="61" hidden="1">'8-3'!$A$1:$R$28</definedName>
    <definedName name="Z_3548A65C_53E9_4D33_AABC_827B0C7E9C69_.wvu.PrintArea" localSheetId="65" hidden="1">'8-7'!$A$1:$I$37</definedName>
    <definedName name="Z_3548A65C_53E9_4D33_AABC_827B0C7E9C69_.wvu.PrintArea" localSheetId="69" hidden="1">'9-1'!$A$1:$K$47</definedName>
    <definedName name="Z_3548A65C_53E9_4D33_AABC_827B0C7E9C69_.wvu.PrintArea" localSheetId="70" hidden="1">'9-2'!$A$1:$I$34</definedName>
    <definedName name="Z_3548A65C_53E9_4D33_AABC_827B0C7E9C69_.wvu.PrintArea" localSheetId="71" hidden="1">'9-3'!$A$1:$O$30</definedName>
    <definedName name="Z_3548A65C_53E9_4D33_AABC_827B0C7E9C69_.wvu.PrintArea" localSheetId="72" hidden="1">'9-4'!$A$1:$O$30</definedName>
    <definedName name="Z_3548A65C_53E9_4D33_AABC_827B0C7E9C69_.wvu.PrintArea" localSheetId="73" hidden="1">'9-5'!$A$1:$I$47</definedName>
    <definedName name="Z_3548A65C_53E9_4D33_AABC_827B0C7E9C69_.wvu.PrintTitles" localSheetId="78" hidden="1">'10-5'!$3:$5</definedName>
    <definedName name="Z_3548A65C_53E9_4D33_AABC_827B0C7E9C69_.wvu.PrintTitles" localSheetId="82" hidden="1">'10-9(1)'!$3:$4</definedName>
    <definedName name="Z_3548A65C_53E9_4D33_AABC_827B0C7E9C69_.wvu.PrintTitles" localSheetId="83" hidden="1">'10-9(2)'!$3:$5</definedName>
    <definedName name="Z_3548A65C_53E9_4D33_AABC_827B0C7E9C69_.wvu.PrintTitles" localSheetId="105" hidden="1">'13-5'!$3:$5</definedName>
    <definedName name="Z_3548A65C_53E9_4D33_AABC_827B0C7E9C69_.wvu.PrintTitles" localSheetId="125" hidden="1">'14-14'!$3:$4</definedName>
    <definedName name="Z_3548A65C_53E9_4D33_AABC_827B0C7E9C69_.wvu.PrintTitles" localSheetId="120" hidden="1">'14-9'!$3:$6</definedName>
    <definedName name="Z_3548A65C_53E9_4D33_AABC_827B0C7E9C69_.wvu.PrintTitles" localSheetId="133" hidden="1">'15-8'!$3:$4</definedName>
    <definedName name="Z_3548A65C_53E9_4D33_AABC_827B0C7E9C69_.wvu.PrintTitles" localSheetId="13" hidden="1">'2-1'!$3:$5</definedName>
    <definedName name="Z_3548A65C_53E9_4D33_AABC_827B0C7E9C69_.wvu.PrintTitles" localSheetId="17" hidden="1">'2-5'!$3:$6</definedName>
    <definedName name="Z_3548A65C_53E9_4D33_AABC_827B0C7E9C69_.wvu.PrintTitles" localSheetId="18" hidden="1">'2-6'!$3:$6</definedName>
    <definedName name="Z_3548A65C_53E9_4D33_AABC_827B0C7E9C69_.wvu.PrintTitles" localSheetId="20" hidden="1">'2-8'!$3:$4</definedName>
    <definedName name="Z_3548A65C_53E9_4D33_AABC_827B0C7E9C69_.wvu.PrintTitles" localSheetId="32" hidden="1">'3-4'!$3:$6</definedName>
    <definedName name="Z_3548A65C_53E9_4D33_AABC_827B0C7E9C69_.wvu.PrintTitles" localSheetId="43" hidden="1">'5-6'!$4:$5</definedName>
    <definedName name="Z_3548A65C_53E9_4D33_AABC_827B0C7E9C69_.wvu.PrintTitles" localSheetId="51" hidden="1">'6-6'!$3:$4</definedName>
    <definedName name="Z_3548A65C_53E9_4D33_AABC_827B0C7E9C69_.wvu.PrintTitles" localSheetId="53" hidden="1">'6-8'!$1:$3</definedName>
    <definedName name="Z_3548A65C_53E9_4D33_AABC_827B0C7E9C69_.wvu.PrintTitles" localSheetId="69" hidden="1">'9-1'!$3:$6</definedName>
    <definedName name="Z_3548A65C_53E9_4D33_AABC_827B0C7E9C69_.wvu.PrintTitles" localSheetId="73" hidden="1">'9-5'!$3:$6</definedName>
    <definedName name="Z_35BD8D3A_C3F6_4E0E_B6B2_2143E8CF03D4_.wvu.FilterData" localSheetId="78" hidden="1">'10-5'!$A$5:$J$5</definedName>
    <definedName name="Z_35BD8D3A_C3F6_4E0E_B6B2_2143E8CF03D4_.wvu.PrintArea" localSheetId="82" hidden="1">'10-9(1)'!$A$1:$I$33</definedName>
    <definedName name="Z_35BD8D3A_C3F6_4E0E_B6B2_2143E8CF03D4_.wvu.PrintArea" localSheetId="83" hidden="1">'10-9(2)'!$A$1:$Q$31</definedName>
    <definedName name="Z_35BD8D3A_C3F6_4E0E_B6B2_2143E8CF03D4_.wvu.PrintArea" localSheetId="109" hidden="1">'13-9'!$A$1:$I$31</definedName>
    <definedName name="Z_35BD8D3A_C3F6_4E0E_B6B2_2143E8CF03D4_.wvu.PrintArea" localSheetId="122" hidden="1">'14-11'!$A$1:$L$31</definedName>
    <definedName name="Z_35BD8D3A_C3F6_4E0E_B6B2_2143E8CF03D4_.wvu.PrintArea" localSheetId="124" hidden="1">'14-13'!$A$1:$M$30</definedName>
    <definedName name="Z_35BD8D3A_C3F6_4E0E_B6B2_2143E8CF03D4_.wvu.PrintArea" localSheetId="140" hidden="1">'17-1'!$A$1:$O$42</definedName>
    <definedName name="Z_35BD8D3A_C3F6_4E0E_B6B2_2143E8CF03D4_.wvu.PrintArea" localSheetId="141" hidden="1">'17-2'!$A$1:$P$39</definedName>
    <definedName name="Z_35BD8D3A_C3F6_4E0E_B6B2_2143E8CF03D4_.wvu.PrintArea" localSheetId="142" hidden="1">'17-3'!$A$1:$L$28</definedName>
    <definedName name="Z_35BD8D3A_C3F6_4E0E_B6B2_2143E8CF03D4_.wvu.PrintArea" localSheetId="143" hidden="1">'17-4'!$A$1:$P$29</definedName>
    <definedName name="Z_35BD8D3A_C3F6_4E0E_B6B2_2143E8CF03D4_.wvu.PrintArea" localSheetId="43" hidden="1">'5-6'!$B$1:$J$29</definedName>
    <definedName name="Z_35BD8D3A_C3F6_4E0E_B6B2_2143E8CF03D4_.wvu.PrintArea" localSheetId="58" hidden="1">'7-4'!$A$1:$S$29</definedName>
    <definedName name="Z_35BD8D3A_C3F6_4E0E_B6B2_2143E8CF03D4_.wvu.PrintArea" localSheetId="61" hidden="1">'8-3'!$A$1:$R$28</definedName>
    <definedName name="Z_35BD8D3A_C3F6_4E0E_B6B2_2143E8CF03D4_.wvu.PrintArea" localSheetId="65" hidden="1">'8-7'!$A$1:$I$37</definedName>
    <definedName name="Z_35BD8D3A_C3F6_4E0E_B6B2_2143E8CF03D4_.wvu.PrintArea" localSheetId="66" hidden="1">'8-8'!$A$1:$H$41</definedName>
    <definedName name="Z_35BD8D3A_C3F6_4E0E_B6B2_2143E8CF03D4_.wvu.PrintArea" localSheetId="69" hidden="1">'9-1'!$A$1:$K$47</definedName>
    <definedName name="Z_35BD8D3A_C3F6_4E0E_B6B2_2143E8CF03D4_.wvu.PrintArea" localSheetId="70" hidden="1">'9-2'!$A$1:$I$34</definedName>
    <definedName name="Z_35BD8D3A_C3F6_4E0E_B6B2_2143E8CF03D4_.wvu.PrintArea" localSheetId="71" hidden="1">'9-3'!$A$1:$O$30</definedName>
    <definedName name="Z_35BD8D3A_C3F6_4E0E_B6B2_2143E8CF03D4_.wvu.PrintArea" localSheetId="72" hidden="1">'9-4'!$A$1:$O$30</definedName>
    <definedName name="Z_35BD8D3A_C3F6_4E0E_B6B2_2143E8CF03D4_.wvu.PrintArea" localSheetId="73" hidden="1">'9-5'!$A$1:$I$47</definedName>
    <definedName name="Z_35BD8D3A_C3F6_4E0E_B6B2_2143E8CF03D4_.wvu.PrintTitles" localSheetId="78" hidden="1">'10-5'!$3:$5</definedName>
    <definedName name="Z_35BD8D3A_C3F6_4E0E_B6B2_2143E8CF03D4_.wvu.PrintTitles" localSheetId="82" hidden="1">'10-9(1)'!$3:$4</definedName>
    <definedName name="Z_35BD8D3A_C3F6_4E0E_B6B2_2143E8CF03D4_.wvu.PrintTitles" localSheetId="83" hidden="1">'10-9(2)'!$3:$5</definedName>
    <definedName name="Z_35BD8D3A_C3F6_4E0E_B6B2_2143E8CF03D4_.wvu.PrintTitles" localSheetId="105" hidden="1">'13-5'!$3:$5</definedName>
    <definedName name="Z_35BD8D3A_C3F6_4E0E_B6B2_2143E8CF03D4_.wvu.PrintTitles" localSheetId="125" hidden="1">'14-14'!$3:$4</definedName>
    <definedName name="Z_35BD8D3A_C3F6_4E0E_B6B2_2143E8CF03D4_.wvu.PrintTitles" localSheetId="120" hidden="1">'14-9'!$3:$6</definedName>
    <definedName name="Z_35BD8D3A_C3F6_4E0E_B6B2_2143E8CF03D4_.wvu.PrintTitles" localSheetId="133" hidden="1">'15-8'!$3:$4</definedName>
    <definedName name="Z_35BD8D3A_C3F6_4E0E_B6B2_2143E8CF03D4_.wvu.PrintTitles" localSheetId="13" hidden="1">'2-1'!$3:$5</definedName>
    <definedName name="Z_35BD8D3A_C3F6_4E0E_B6B2_2143E8CF03D4_.wvu.PrintTitles" localSheetId="17" hidden="1">'2-5'!$3:$6</definedName>
    <definedName name="Z_35BD8D3A_C3F6_4E0E_B6B2_2143E8CF03D4_.wvu.PrintTitles" localSheetId="18" hidden="1">'2-6'!$3:$6</definedName>
    <definedName name="Z_35BD8D3A_C3F6_4E0E_B6B2_2143E8CF03D4_.wvu.PrintTitles" localSheetId="20" hidden="1">'2-8'!$3:$4</definedName>
    <definedName name="Z_35BD8D3A_C3F6_4E0E_B6B2_2143E8CF03D4_.wvu.PrintTitles" localSheetId="32" hidden="1">'3-4'!$3:$6</definedName>
    <definedName name="Z_35BD8D3A_C3F6_4E0E_B6B2_2143E8CF03D4_.wvu.PrintTitles" localSheetId="43" hidden="1">'5-6'!$4:$5</definedName>
    <definedName name="Z_35BD8D3A_C3F6_4E0E_B6B2_2143E8CF03D4_.wvu.PrintTitles" localSheetId="51" hidden="1">'6-6'!$3:$4</definedName>
    <definedName name="Z_35BD8D3A_C3F6_4E0E_B6B2_2143E8CF03D4_.wvu.PrintTitles" localSheetId="53" hidden="1">'6-8'!$1:$3</definedName>
    <definedName name="Z_35BD8D3A_C3F6_4E0E_B6B2_2143E8CF03D4_.wvu.PrintTitles" localSheetId="69" hidden="1">'9-1'!$3:$6</definedName>
    <definedName name="Z_35BD8D3A_C3F6_4E0E_B6B2_2143E8CF03D4_.wvu.PrintTitles" localSheetId="73" hidden="1">'9-5'!$3:$6</definedName>
    <definedName name="Z_369012CD_4C1F_4D8C_8CE3_B02386BE13F9_.wvu.FilterData" localSheetId="78" hidden="1">'10-5'!$A$5:$J$5</definedName>
    <definedName name="Z_369012CD_4C1F_4D8C_8CE3_B02386BE13F9_.wvu.PrintArea" localSheetId="82" hidden="1">'10-9(1)'!$A$1:$I$33</definedName>
    <definedName name="Z_369012CD_4C1F_4D8C_8CE3_B02386BE13F9_.wvu.PrintArea" localSheetId="83" hidden="1">'10-9(2)'!$A$1:$Q$31</definedName>
    <definedName name="Z_369012CD_4C1F_4D8C_8CE3_B02386BE13F9_.wvu.PrintArea" localSheetId="109" hidden="1">'13-9'!$A$1:$I$31</definedName>
    <definedName name="Z_369012CD_4C1F_4D8C_8CE3_B02386BE13F9_.wvu.PrintArea" localSheetId="122" hidden="1">'14-11'!$A$1:$L$31</definedName>
    <definedName name="Z_369012CD_4C1F_4D8C_8CE3_B02386BE13F9_.wvu.PrintArea" localSheetId="124" hidden="1">'14-13'!$A$1:$M$30</definedName>
    <definedName name="Z_369012CD_4C1F_4D8C_8CE3_B02386BE13F9_.wvu.PrintArea" localSheetId="140" hidden="1">'17-1'!$A$1:$O$42</definedName>
    <definedName name="Z_369012CD_4C1F_4D8C_8CE3_B02386BE13F9_.wvu.PrintArea" localSheetId="141" hidden="1">'17-2'!$A$1:$P$39</definedName>
    <definedName name="Z_369012CD_4C1F_4D8C_8CE3_B02386BE13F9_.wvu.PrintArea" localSheetId="142" hidden="1">'17-3'!$A$1:$L$28</definedName>
    <definedName name="Z_369012CD_4C1F_4D8C_8CE3_B02386BE13F9_.wvu.PrintArea" localSheetId="143" hidden="1">'17-4'!$A$1:$P$29</definedName>
    <definedName name="Z_369012CD_4C1F_4D8C_8CE3_B02386BE13F9_.wvu.PrintArea" localSheetId="43" hidden="1">'5-6'!$B$1:$J$29</definedName>
    <definedName name="Z_369012CD_4C1F_4D8C_8CE3_B02386BE13F9_.wvu.PrintArea" localSheetId="58" hidden="1">'7-4'!$A$1:$S$29</definedName>
    <definedName name="Z_369012CD_4C1F_4D8C_8CE3_B02386BE13F9_.wvu.PrintArea" localSheetId="61" hidden="1">'8-3'!$A$1:$R$28</definedName>
    <definedName name="Z_369012CD_4C1F_4D8C_8CE3_B02386BE13F9_.wvu.PrintArea" localSheetId="65" hidden="1">'8-7'!$A$1:$I$37</definedName>
    <definedName name="Z_369012CD_4C1F_4D8C_8CE3_B02386BE13F9_.wvu.PrintArea" localSheetId="69" hidden="1">'9-1'!$A$1:$K$47</definedName>
    <definedName name="Z_369012CD_4C1F_4D8C_8CE3_B02386BE13F9_.wvu.PrintArea" localSheetId="70" hidden="1">'9-2'!$A$1:$I$34</definedName>
    <definedName name="Z_369012CD_4C1F_4D8C_8CE3_B02386BE13F9_.wvu.PrintArea" localSheetId="71" hidden="1">'9-3'!$A$1:$O$30</definedName>
    <definedName name="Z_369012CD_4C1F_4D8C_8CE3_B02386BE13F9_.wvu.PrintArea" localSheetId="72" hidden="1">'9-4'!$A$1:$O$30</definedName>
    <definedName name="Z_369012CD_4C1F_4D8C_8CE3_B02386BE13F9_.wvu.PrintArea" localSheetId="73" hidden="1">'9-5'!$A$1:$I$47</definedName>
    <definedName name="Z_369012CD_4C1F_4D8C_8CE3_B02386BE13F9_.wvu.PrintTitles" localSheetId="78" hidden="1">'10-5'!$3:$5</definedName>
    <definedName name="Z_369012CD_4C1F_4D8C_8CE3_B02386BE13F9_.wvu.PrintTitles" localSheetId="82" hidden="1">'10-9(1)'!$3:$4</definedName>
    <definedName name="Z_369012CD_4C1F_4D8C_8CE3_B02386BE13F9_.wvu.PrintTitles" localSheetId="83" hidden="1">'10-9(2)'!$3:$5</definedName>
    <definedName name="Z_369012CD_4C1F_4D8C_8CE3_B02386BE13F9_.wvu.PrintTitles" localSheetId="105" hidden="1">'13-5'!$3:$5</definedName>
    <definedName name="Z_369012CD_4C1F_4D8C_8CE3_B02386BE13F9_.wvu.PrintTitles" localSheetId="125" hidden="1">'14-14'!$3:$4</definedName>
    <definedName name="Z_369012CD_4C1F_4D8C_8CE3_B02386BE13F9_.wvu.PrintTitles" localSheetId="120" hidden="1">'14-9'!$3:$6</definedName>
    <definedName name="Z_369012CD_4C1F_4D8C_8CE3_B02386BE13F9_.wvu.PrintTitles" localSheetId="133" hidden="1">'15-8'!$3:$4</definedName>
    <definedName name="Z_369012CD_4C1F_4D8C_8CE3_B02386BE13F9_.wvu.PrintTitles" localSheetId="13" hidden="1">'2-1'!$3:$5</definedName>
    <definedName name="Z_369012CD_4C1F_4D8C_8CE3_B02386BE13F9_.wvu.PrintTitles" localSheetId="17" hidden="1">'2-5'!$3:$6</definedName>
    <definedName name="Z_369012CD_4C1F_4D8C_8CE3_B02386BE13F9_.wvu.PrintTitles" localSheetId="18" hidden="1">'2-6'!$3:$6</definedName>
    <definedName name="Z_369012CD_4C1F_4D8C_8CE3_B02386BE13F9_.wvu.PrintTitles" localSheetId="20" hidden="1">'2-8'!$3:$4</definedName>
    <definedName name="Z_369012CD_4C1F_4D8C_8CE3_B02386BE13F9_.wvu.PrintTitles" localSheetId="32" hidden="1">'3-4'!$3:$6</definedName>
    <definedName name="Z_369012CD_4C1F_4D8C_8CE3_B02386BE13F9_.wvu.PrintTitles" localSheetId="43" hidden="1">'5-6'!$4:$5</definedName>
    <definedName name="Z_369012CD_4C1F_4D8C_8CE3_B02386BE13F9_.wvu.PrintTitles" localSheetId="51" hidden="1">'6-6'!$3:$4</definedName>
    <definedName name="Z_369012CD_4C1F_4D8C_8CE3_B02386BE13F9_.wvu.PrintTitles" localSheetId="53" hidden="1">'6-8'!$1:$3</definedName>
    <definedName name="Z_369012CD_4C1F_4D8C_8CE3_B02386BE13F9_.wvu.PrintTitles" localSheetId="69" hidden="1">'9-1'!$3:$6</definedName>
    <definedName name="Z_369012CD_4C1F_4D8C_8CE3_B02386BE13F9_.wvu.PrintTitles" localSheetId="73" hidden="1">'9-5'!$3:$6</definedName>
    <definedName name="Z_3735EA80_EB2D_4910_81F1_1AA74ECCBFE5_.wvu.FilterData" localSheetId="78" hidden="1">'10-5'!$A$5:$J$5</definedName>
    <definedName name="Z_3735EA80_EB2D_4910_81F1_1AA74ECCBFE5_.wvu.PrintArea" localSheetId="82" hidden="1">'10-9(1)'!$A$1:$I$33</definedName>
    <definedName name="Z_3735EA80_EB2D_4910_81F1_1AA74ECCBFE5_.wvu.PrintArea" localSheetId="83" hidden="1">'10-9(2)'!$A$1:$Q$31</definedName>
    <definedName name="Z_3735EA80_EB2D_4910_81F1_1AA74ECCBFE5_.wvu.PrintArea" localSheetId="109" hidden="1">'13-9'!$A$1:$I$31</definedName>
    <definedName name="Z_3735EA80_EB2D_4910_81F1_1AA74ECCBFE5_.wvu.PrintArea" localSheetId="122" hidden="1">'14-11'!$A$1:$L$31</definedName>
    <definedName name="Z_3735EA80_EB2D_4910_81F1_1AA74ECCBFE5_.wvu.PrintArea" localSheetId="124" hidden="1">'14-13'!$A$1:$M$30</definedName>
    <definedName name="Z_3735EA80_EB2D_4910_81F1_1AA74ECCBFE5_.wvu.PrintArea" localSheetId="140" hidden="1">'17-1'!$A$1:$O$42</definedName>
    <definedName name="Z_3735EA80_EB2D_4910_81F1_1AA74ECCBFE5_.wvu.PrintArea" localSheetId="141" hidden="1">'17-2'!$A$1:$P$39</definedName>
    <definedName name="Z_3735EA80_EB2D_4910_81F1_1AA74ECCBFE5_.wvu.PrintArea" localSheetId="142" hidden="1">'17-3'!$A$1:$L$28</definedName>
    <definedName name="Z_3735EA80_EB2D_4910_81F1_1AA74ECCBFE5_.wvu.PrintArea" localSheetId="143" hidden="1">'17-4'!$A$1:$P$29</definedName>
    <definedName name="Z_3735EA80_EB2D_4910_81F1_1AA74ECCBFE5_.wvu.PrintArea" localSheetId="43" hidden="1">'5-6'!$B$1:$J$29</definedName>
    <definedName name="Z_3735EA80_EB2D_4910_81F1_1AA74ECCBFE5_.wvu.PrintArea" localSheetId="58" hidden="1">'7-4'!$A$1:$S$29</definedName>
    <definedName name="Z_3735EA80_EB2D_4910_81F1_1AA74ECCBFE5_.wvu.PrintArea" localSheetId="61" hidden="1">'8-3'!$A$1:$R$28</definedName>
    <definedName name="Z_3735EA80_EB2D_4910_81F1_1AA74ECCBFE5_.wvu.PrintArea" localSheetId="65" hidden="1">'8-7'!$A$1:$I$37</definedName>
    <definedName name="Z_3735EA80_EB2D_4910_81F1_1AA74ECCBFE5_.wvu.PrintArea" localSheetId="69" hidden="1">'9-1'!$A$1:$K$47</definedName>
    <definedName name="Z_3735EA80_EB2D_4910_81F1_1AA74ECCBFE5_.wvu.PrintArea" localSheetId="70" hidden="1">'9-2'!$A$1:$I$34</definedName>
    <definedName name="Z_3735EA80_EB2D_4910_81F1_1AA74ECCBFE5_.wvu.PrintArea" localSheetId="71" hidden="1">'9-3'!$A$1:$O$30</definedName>
    <definedName name="Z_3735EA80_EB2D_4910_81F1_1AA74ECCBFE5_.wvu.PrintArea" localSheetId="72" hidden="1">'9-4'!$A$1:$O$30</definedName>
    <definedName name="Z_3735EA80_EB2D_4910_81F1_1AA74ECCBFE5_.wvu.PrintArea" localSheetId="73" hidden="1">'9-5'!$A$1:$I$47</definedName>
    <definedName name="Z_3735EA80_EB2D_4910_81F1_1AA74ECCBFE5_.wvu.PrintTitles" localSheetId="78" hidden="1">'10-5'!$3:$5</definedName>
    <definedName name="Z_3735EA80_EB2D_4910_81F1_1AA74ECCBFE5_.wvu.PrintTitles" localSheetId="82" hidden="1">'10-9(1)'!$3:$4</definedName>
    <definedName name="Z_3735EA80_EB2D_4910_81F1_1AA74ECCBFE5_.wvu.PrintTitles" localSheetId="83" hidden="1">'10-9(2)'!$3:$5</definedName>
    <definedName name="Z_3735EA80_EB2D_4910_81F1_1AA74ECCBFE5_.wvu.PrintTitles" localSheetId="105" hidden="1">'13-5'!$3:$5</definedName>
    <definedName name="Z_3735EA80_EB2D_4910_81F1_1AA74ECCBFE5_.wvu.PrintTitles" localSheetId="125" hidden="1">'14-14'!$3:$4</definedName>
    <definedName name="Z_3735EA80_EB2D_4910_81F1_1AA74ECCBFE5_.wvu.PrintTitles" localSheetId="120" hidden="1">'14-9'!$3:$6</definedName>
    <definedName name="Z_3735EA80_EB2D_4910_81F1_1AA74ECCBFE5_.wvu.PrintTitles" localSheetId="133" hidden="1">'15-8'!$3:$4</definedName>
    <definedName name="Z_3735EA80_EB2D_4910_81F1_1AA74ECCBFE5_.wvu.PrintTitles" localSheetId="13" hidden="1">'2-1'!$3:$5</definedName>
    <definedName name="Z_3735EA80_EB2D_4910_81F1_1AA74ECCBFE5_.wvu.PrintTitles" localSheetId="17" hidden="1">'2-5'!$3:$6</definedName>
    <definedName name="Z_3735EA80_EB2D_4910_81F1_1AA74ECCBFE5_.wvu.PrintTitles" localSheetId="18" hidden="1">'2-6'!$3:$6</definedName>
    <definedName name="Z_3735EA80_EB2D_4910_81F1_1AA74ECCBFE5_.wvu.PrintTitles" localSheetId="20" hidden="1">'2-8'!$3:$4</definedName>
    <definedName name="Z_3735EA80_EB2D_4910_81F1_1AA74ECCBFE5_.wvu.PrintTitles" localSheetId="32" hidden="1">'3-4'!$3:$6</definedName>
    <definedName name="Z_3735EA80_EB2D_4910_81F1_1AA74ECCBFE5_.wvu.PrintTitles" localSheetId="43" hidden="1">'5-6'!$4:$5</definedName>
    <definedName name="Z_3735EA80_EB2D_4910_81F1_1AA74ECCBFE5_.wvu.PrintTitles" localSheetId="51" hidden="1">'6-6'!$3:$4</definedName>
    <definedName name="Z_3735EA80_EB2D_4910_81F1_1AA74ECCBFE5_.wvu.PrintTitles" localSheetId="53" hidden="1">'6-8'!$1:$3</definedName>
    <definedName name="Z_3735EA80_EB2D_4910_81F1_1AA74ECCBFE5_.wvu.PrintTitles" localSheetId="69" hidden="1">'9-1'!$3:$6</definedName>
    <definedName name="Z_3735EA80_EB2D_4910_81F1_1AA74ECCBFE5_.wvu.PrintTitles" localSheetId="73" hidden="1">'9-5'!$3:$6</definedName>
    <definedName name="Z_3879FE5B_EDC4_4A46_BAD1_D4F44E5C755B_.wvu.FilterData" localSheetId="78" hidden="1">'10-5'!$A$5:$J$5</definedName>
    <definedName name="Z_3879FE5B_EDC4_4A46_BAD1_D4F44E5C755B_.wvu.PrintArea" localSheetId="82" hidden="1">'10-9(1)'!$A$1:$I$33</definedName>
    <definedName name="Z_3879FE5B_EDC4_4A46_BAD1_D4F44E5C755B_.wvu.PrintArea" localSheetId="83" hidden="1">'10-9(2)'!$A$1:$Q$31</definedName>
    <definedName name="Z_3879FE5B_EDC4_4A46_BAD1_D4F44E5C755B_.wvu.PrintArea" localSheetId="109" hidden="1">'13-9'!$A$1:$I$31</definedName>
    <definedName name="Z_3879FE5B_EDC4_4A46_BAD1_D4F44E5C755B_.wvu.PrintArea" localSheetId="122" hidden="1">'14-11'!$A$1:$L$31</definedName>
    <definedName name="Z_3879FE5B_EDC4_4A46_BAD1_D4F44E5C755B_.wvu.PrintArea" localSheetId="124" hidden="1">'14-13'!$A$1:$M$30</definedName>
    <definedName name="Z_3879FE5B_EDC4_4A46_BAD1_D4F44E5C755B_.wvu.PrintArea" localSheetId="140" hidden="1">'17-1'!$A$1:$O$42</definedName>
    <definedName name="Z_3879FE5B_EDC4_4A46_BAD1_D4F44E5C755B_.wvu.PrintArea" localSheetId="141" hidden="1">'17-2'!$A$1:$P$39</definedName>
    <definedName name="Z_3879FE5B_EDC4_4A46_BAD1_D4F44E5C755B_.wvu.PrintArea" localSheetId="142" hidden="1">'17-3'!$A$1:$L$28</definedName>
    <definedName name="Z_3879FE5B_EDC4_4A46_BAD1_D4F44E5C755B_.wvu.PrintArea" localSheetId="143" hidden="1">'17-4'!$A$1:$P$29</definedName>
    <definedName name="Z_3879FE5B_EDC4_4A46_BAD1_D4F44E5C755B_.wvu.PrintArea" localSheetId="43" hidden="1">'5-6'!$B$1:$J$29</definedName>
    <definedName name="Z_3879FE5B_EDC4_4A46_BAD1_D4F44E5C755B_.wvu.PrintArea" localSheetId="58" hidden="1">'7-4'!$A$1:$S$29</definedName>
    <definedName name="Z_3879FE5B_EDC4_4A46_BAD1_D4F44E5C755B_.wvu.PrintArea" localSheetId="61" hidden="1">'8-3'!$A$1:$R$28</definedName>
    <definedName name="Z_3879FE5B_EDC4_4A46_BAD1_D4F44E5C755B_.wvu.PrintArea" localSheetId="65" hidden="1">'8-7'!$A$1:$I$37</definedName>
    <definedName name="Z_3879FE5B_EDC4_4A46_BAD1_D4F44E5C755B_.wvu.PrintArea" localSheetId="69" hidden="1">'9-1'!$A$1:$K$47</definedName>
    <definedName name="Z_3879FE5B_EDC4_4A46_BAD1_D4F44E5C755B_.wvu.PrintArea" localSheetId="70" hidden="1">'9-2'!$A$1:$I$34</definedName>
    <definedName name="Z_3879FE5B_EDC4_4A46_BAD1_D4F44E5C755B_.wvu.PrintArea" localSheetId="71" hidden="1">'9-3'!$A$1:$O$30</definedName>
    <definedName name="Z_3879FE5B_EDC4_4A46_BAD1_D4F44E5C755B_.wvu.PrintArea" localSheetId="72" hidden="1">'9-4'!$A$1:$O$30</definedName>
    <definedName name="Z_3879FE5B_EDC4_4A46_BAD1_D4F44E5C755B_.wvu.PrintArea" localSheetId="73" hidden="1">'9-5'!$A$1:$I$47</definedName>
    <definedName name="Z_3879FE5B_EDC4_4A46_BAD1_D4F44E5C755B_.wvu.PrintTitles" localSheetId="78" hidden="1">'10-5'!$3:$5</definedName>
    <definedName name="Z_3879FE5B_EDC4_4A46_BAD1_D4F44E5C755B_.wvu.PrintTitles" localSheetId="82" hidden="1">'10-9(1)'!$3:$4</definedName>
    <definedName name="Z_3879FE5B_EDC4_4A46_BAD1_D4F44E5C755B_.wvu.PrintTitles" localSheetId="83" hidden="1">'10-9(2)'!$3:$5</definedName>
    <definedName name="Z_3879FE5B_EDC4_4A46_BAD1_D4F44E5C755B_.wvu.PrintTitles" localSheetId="105" hidden="1">'13-5'!$3:$5</definedName>
    <definedName name="Z_3879FE5B_EDC4_4A46_BAD1_D4F44E5C755B_.wvu.PrintTitles" localSheetId="125" hidden="1">'14-14'!$3:$4</definedName>
    <definedName name="Z_3879FE5B_EDC4_4A46_BAD1_D4F44E5C755B_.wvu.PrintTitles" localSheetId="120" hidden="1">'14-9'!$3:$6</definedName>
    <definedName name="Z_3879FE5B_EDC4_4A46_BAD1_D4F44E5C755B_.wvu.PrintTitles" localSheetId="133" hidden="1">'15-8'!$3:$4</definedName>
    <definedName name="Z_3879FE5B_EDC4_4A46_BAD1_D4F44E5C755B_.wvu.PrintTitles" localSheetId="13" hidden="1">'2-1'!$3:$5</definedName>
    <definedName name="Z_3879FE5B_EDC4_4A46_BAD1_D4F44E5C755B_.wvu.PrintTitles" localSheetId="17" hidden="1">'2-5'!$3:$6</definedName>
    <definedName name="Z_3879FE5B_EDC4_4A46_BAD1_D4F44E5C755B_.wvu.PrintTitles" localSheetId="18" hidden="1">'2-6'!$3:$6</definedName>
    <definedName name="Z_3879FE5B_EDC4_4A46_BAD1_D4F44E5C755B_.wvu.PrintTitles" localSheetId="20" hidden="1">'2-8'!$3:$4</definedName>
    <definedName name="Z_3879FE5B_EDC4_4A46_BAD1_D4F44E5C755B_.wvu.PrintTitles" localSheetId="32" hidden="1">'3-4'!$3:$6</definedName>
    <definedName name="Z_3879FE5B_EDC4_4A46_BAD1_D4F44E5C755B_.wvu.PrintTitles" localSheetId="43" hidden="1">'5-6'!$4:$5</definedName>
    <definedName name="Z_3879FE5B_EDC4_4A46_BAD1_D4F44E5C755B_.wvu.PrintTitles" localSheetId="51" hidden="1">'6-6'!$3:$4</definedName>
    <definedName name="Z_3879FE5B_EDC4_4A46_BAD1_D4F44E5C755B_.wvu.PrintTitles" localSheetId="53" hidden="1">'6-8'!$1:$3</definedName>
    <definedName name="Z_3879FE5B_EDC4_4A46_BAD1_D4F44E5C755B_.wvu.PrintTitles" localSheetId="69" hidden="1">'9-1'!$3:$6</definedName>
    <definedName name="Z_3879FE5B_EDC4_4A46_BAD1_D4F44E5C755B_.wvu.PrintTitles" localSheetId="73" hidden="1">'9-5'!$3:$6</definedName>
    <definedName name="Z_3A63DEF1_E49A_408D_8D43_BE5779D6C7CA_.wvu.FilterData" localSheetId="78" hidden="1">'10-5'!$A$5:$J$5</definedName>
    <definedName name="Z_3A63DEF1_E49A_408D_8D43_BE5779D6C7CA_.wvu.PrintArea" localSheetId="82" hidden="1">'10-9(1)'!$A$1:$I$33</definedName>
    <definedName name="Z_3A63DEF1_E49A_408D_8D43_BE5779D6C7CA_.wvu.PrintArea" localSheetId="83" hidden="1">'10-9(2)'!$A$1:$Q$31</definedName>
    <definedName name="Z_3A63DEF1_E49A_408D_8D43_BE5779D6C7CA_.wvu.PrintArea" localSheetId="109" hidden="1">'13-9'!$A$1:$I$31</definedName>
    <definedName name="Z_3A63DEF1_E49A_408D_8D43_BE5779D6C7CA_.wvu.PrintArea" localSheetId="122" hidden="1">'14-11'!$A$1:$L$31</definedName>
    <definedName name="Z_3A63DEF1_E49A_408D_8D43_BE5779D6C7CA_.wvu.PrintArea" localSheetId="124" hidden="1">'14-13'!$A$1:$M$30</definedName>
    <definedName name="Z_3A63DEF1_E49A_408D_8D43_BE5779D6C7CA_.wvu.PrintArea" localSheetId="140" hidden="1">'17-1'!$A$1:$O$42</definedName>
    <definedName name="Z_3A63DEF1_E49A_408D_8D43_BE5779D6C7CA_.wvu.PrintArea" localSheetId="141" hidden="1">'17-2'!$A$1:$P$39</definedName>
    <definedName name="Z_3A63DEF1_E49A_408D_8D43_BE5779D6C7CA_.wvu.PrintArea" localSheetId="142" hidden="1">'17-3'!$A$1:$L$28</definedName>
    <definedName name="Z_3A63DEF1_E49A_408D_8D43_BE5779D6C7CA_.wvu.PrintArea" localSheetId="143" hidden="1">'17-4'!$A$1:$P$29</definedName>
    <definedName name="Z_3A63DEF1_E49A_408D_8D43_BE5779D6C7CA_.wvu.PrintArea" localSheetId="43" hidden="1">'5-6'!$B$1:$J$29</definedName>
    <definedName name="Z_3A63DEF1_E49A_408D_8D43_BE5779D6C7CA_.wvu.PrintArea" localSheetId="58" hidden="1">'7-4'!$A$1:$S$29</definedName>
    <definedName name="Z_3A63DEF1_E49A_408D_8D43_BE5779D6C7CA_.wvu.PrintArea" localSheetId="61" hidden="1">'8-3'!$A$1:$R$28</definedName>
    <definedName name="Z_3A63DEF1_E49A_408D_8D43_BE5779D6C7CA_.wvu.PrintArea" localSheetId="65" hidden="1">'8-7'!$A$1:$I$37</definedName>
    <definedName name="Z_3A63DEF1_E49A_408D_8D43_BE5779D6C7CA_.wvu.PrintArea" localSheetId="69" hidden="1">'9-1'!$A$1:$K$47</definedName>
    <definedName name="Z_3A63DEF1_E49A_408D_8D43_BE5779D6C7CA_.wvu.PrintArea" localSheetId="70" hidden="1">'9-2'!$A$1:$I$34</definedName>
    <definedName name="Z_3A63DEF1_E49A_408D_8D43_BE5779D6C7CA_.wvu.PrintArea" localSheetId="71" hidden="1">'9-3'!$A$1:$O$30</definedName>
    <definedName name="Z_3A63DEF1_E49A_408D_8D43_BE5779D6C7CA_.wvu.PrintArea" localSheetId="72" hidden="1">'9-4'!$A$1:$O$30</definedName>
    <definedName name="Z_3A63DEF1_E49A_408D_8D43_BE5779D6C7CA_.wvu.PrintArea" localSheetId="73" hidden="1">'9-5'!$A$1:$I$47</definedName>
    <definedName name="Z_3A63DEF1_E49A_408D_8D43_BE5779D6C7CA_.wvu.PrintTitles" localSheetId="78" hidden="1">'10-5'!$3:$5</definedName>
    <definedName name="Z_3A63DEF1_E49A_408D_8D43_BE5779D6C7CA_.wvu.PrintTitles" localSheetId="82" hidden="1">'10-9(1)'!$3:$4</definedName>
    <definedName name="Z_3A63DEF1_E49A_408D_8D43_BE5779D6C7CA_.wvu.PrintTitles" localSheetId="83" hidden="1">'10-9(2)'!$3:$5</definedName>
    <definedName name="Z_3A63DEF1_E49A_408D_8D43_BE5779D6C7CA_.wvu.PrintTitles" localSheetId="105" hidden="1">'13-5'!$3:$5</definedName>
    <definedName name="Z_3A63DEF1_E49A_408D_8D43_BE5779D6C7CA_.wvu.PrintTitles" localSheetId="125" hidden="1">'14-14'!$3:$4</definedName>
    <definedName name="Z_3A63DEF1_E49A_408D_8D43_BE5779D6C7CA_.wvu.PrintTitles" localSheetId="120" hidden="1">'14-9'!$3:$6</definedName>
    <definedName name="Z_3A63DEF1_E49A_408D_8D43_BE5779D6C7CA_.wvu.PrintTitles" localSheetId="133" hidden="1">'15-8'!$3:$4</definedName>
    <definedName name="Z_3A63DEF1_E49A_408D_8D43_BE5779D6C7CA_.wvu.PrintTitles" localSheetId="13" hidden="1">'2-1'!$3:$5</definedName>
    <definedName name="Z_3A63DEF1_E49A_408D_8D43_BE5779D6C7CA_.wvu.PrintTitles" localSheetId="17" hidden="1">'2-5'!$3:$6</definedName>
    <definedName name="Z_3A63DEF1_E49A_408D_8D43_BE5779D6C7CA_.wvu.PrintTitles" localSheetId="18" hidden="1">'2-6'!$3:$6</definedName>
    <definedName name="Z_3A63DEF1_E49A_408D_8D43_BE5779D6C7CA_.wvu.PrintTitles" localSheetId="20" hidden="1">'2-8'!$3:$4</definedName>
    <definedName name="Z_3A63DEF1_E49A_408D_8D43_BE5779D6C7CA_.wvu.PrintTitles" localSheetId="32" hidden="1">'3-4'!$3:$6</definedName>
    <definedName name="Z_3A63DEF1_E49A_408D_8D43_BE5779D6C7CA_.wvu.PrintTitles" localSheetId="43" hidden="1">'5-6'!$4:$5</definedName>
    <definedName name="Z_3A63DEF1_E49A_408D_8D43_BE5779D6C7CA_.wvu.PrintTitles" localSheetId="51" hidden="1">'6-6'!$3:$4</definedName>
    <definedName name="Z_3A63DEF1_E49A_408D_8D43_BE5779D6C7CA_.wvu.PrintTitles" localSheetId="53" hidden="1">'6-8'!$1:$3</definedName>
    <definedName name="Z_3A63DEF1_E49A_408D_8D43_BE5779D6C7CA_.wvu.PrintTitles" localSheetId="69" hidden="1">'9-1'!$3:$6</definedName>
    <definedName name="Z_3A63DEF1_E49A_408D_8D43_BE5779D6C7CA_.wvu.PrintTitles" localSheetId="73" hidden="1">'9-5'!$3:$6</definedName>
    <definedName name="Z_3FF74EB8_03DE_4C43_9AE6_A2853E714384_.wvu.PrintTitles" localSheetId="78" hidden="1">'10-5'!$3:$5</definedName>
    <definedName name="Z_3FF74EB8_03DE_4C43_9AE6_A2853E714384_.wvu.PrintTitles" localSheetId="105" hidden="1">'13-5'!$3:$5</definedName>
    <definedName name="Z_3FF74EB8_03DE_4C43_9AE6_A2853E714384_.wvu.PrintTitles" localSheetId="125" hidden="1">'14-14'!$3:$4</definedName>
    <definedName name="Z_3FF74EB8_03DE_4C43_9AE6_A2853E714384_.wvu.PrintTitles" localSheetId="120" hidden="1">'14-9'!$3:$6</definedName>
    <definedName name="Z_3FF74EB8_03DE_4C43_9AE6_A2853E714384_.wvu.PrintTitles" localSheetId="133" hidden="1">'15-8'!$3:$4</definedName>
    <definedName name="Z_3FF74EB8_03DE_4C43_9AE6_A2853E714384_.wvu.PrintTitles" localSheetId="13" hidden="1">'2-1'!$3:$5</definedName>
    <definedName name="Z_3FF74EB8_03DE_4C43_9AE6_A2853E714384_.wvu.PrintTitles" localSheetId="17" hidden="1">'2-5'!$3:$6</definedName>
    <definedName name="Z_3FF74EB8_03DE_4C43_9AE6_A2853E714384_.wvu.PrintTitles" localSheetId="18" hidden="1">'2-6'!$3:$6</definedName>
    <definedName name="Z_3FF74EB8_03DE_4C43_9AE6_A2853E714384_.wvu.PrintTitles" localSheetId="20" hidden="1">'2-8'!$3:$4</definedName>
    <definedName name="Z_3FF74EB8_03DE_4C43_9AE6_A2853E714384_.wvu.PrintTitles" localSheetId="32" hidden="1">'3-4'!$3:$6</definedName>
    <definedName name="Z_3FF74EB8_03DE_4C43_9AE6_A2853E714384_.wvu.PrintTitles" localSheetId="51" hidden="1">'6-6'!$3:$4</definedName>
    <definedName name="Z_3FF74EB8_03DE_4C43_9AE6_A2853E714384_.wvu.PrintTitles" localSheetId="53" hidden="1">'6-8'!$1:$3</definedName>
    <definedName name="Z_436E96B2_CC3D_4C3D_8B1C_266CE54627E3_.wvu.FilterData" localSheetId="78" hidden="1">'10-5'!$A$5:$J$5</definedName>
    <definedName name="Z_436E96B2_CC3D_4C3D_8B1C_266CE54627E3_.wvu.PrintArea" localSheetId="82" hidden="1">'10-9(1)'!$A$1:$I$33</definedName>
    <definedName name="Z_436E96B2_CC3D_4C3D_8B1C_266CE54627E3_.wvu.PrintArea" localSheetId="83" hidden="1">'10-9(2)'!$A$1:$Q$31</definedName>
    <definedName name="Z_436E96B2_CC3D_4C3D_8B1C_266CE54627E3_.wvu.PrintArea" localSheetId="109" hidden="1">'13-9'!$A$1:$I$31</definedName>
    <definedName name="Z_436E96B2_CC3D_4C3D_8B1C_266CE54627E3_.wvu.PrintArea" localSheetId="122" hidden="1">'14-11'!$A$1:$L$31</definedName>
    <definedName name="Z_436E96B2_CC3D_4C3D_8B1C_266CE54627E3_.wvu.PrintArea" localSheetId="124" hidden="1">'14-13'!$A$1:$M$30</definedName>
    <definedName name="Z_436E96B2_CC3D_4C3D_8B1C_266CE54627E3_.wvu.PrintArea" localSheetId="140" hidden="1">'17-1'!$A$1:$O$42</definedName>
    <definedName name="Z_436E96B2_CC3D_4C3D_8B1C_266CE54627E3_.wvu.PrintArea" localSheetId="141" hidden="1">'17-2'!$A$1:$P$39</definedName>
    <definedName name="Z_436E96B2_CC3D_4C3D_8B1C_266CE54627E3_.wvu.PrintArea" localSheetId="142" hidden="1">'17-3'!$A$1:$L$28</definedName>
    <definedName name="Z_436E96B2_CC3D_4C3D_8B1C_266CE54627E3_.wvu.PrintArea" localSheetId="143" hidden="1">'17-4'!$A$1:$P$29</definedName>
    <definedName name="Z_436E96B2_CC3D_4C3D_8B1C_266CE54627E3_.wvu.PrintArea" localSheetId="43" hidden="1">'5-6'!$B$1:$J$29</definedName>
    <definedName name="Z_436E96B2_CC3D_4C3D_8B1C_266CE54627E3_.wvu.PrintArea" localSheetId="58" hidden="1">'7-4'!$A$1:$S$29</definedName>
    <definedName name="Z_436E96B2_CC3D_4C3D_8B1C_266CE54627E3_.wvu.PrintArea" localSheetId="61" hidden="1">'8-3'!$A$1:$R$28</definedName>
    <definedName name="Z_436E96B2_CC3D_4C3D_8B1C_266CE54627E3_.wvu.PrintArea" localSheetId="65" hidden="1">'8-7'!$A$1:$I$37</definedName>
    <definedName name="Z_436E96B2_CC3D_4C3D_8B1C_266CE54627E3_.wvu.PrintArea" localSheetId="69" hidden="1">'9-1'!$A$1:$K$47</definedName>
    <definedName name="Z_436E96B2_CC3D_4C3D_8B1C_266CE54627E3_.wvu.PrintArea" localSheetId="70" hidden="1">'9-2'!$A$1:$I$34</definedName>
    <definedName name="Z_436E96B2_CC3D_4C3D_8B1C_266CE54627E3_.wvu.PrintArea" localSheetId="71" hidden="1">'9-3'!$A$1:$O$30</definedName>
    <definedName name="Z_436E96B2_CC3D_4C3D_8B1C_266CE54627E3_.wvu.PrintArea" localSheetId="72" hidden="1">'9-4'!$A$1:$O$30</definedName>
    <definedName name="Z_436E96B2_CC3D_4C3D_8B1C_266CE54627E3_.wvu.PrintArea" localSheetId="73" hidden="1">'9-5'!$A$1:$I$47</definedName>
    <definedName name="Z_436E96B2_CC3D_4C3D_8B1C_266CE54627E3_.wvu.PrintTitles" localSheetId="78" hidden="1">'10-5'!$3:$5</definedName>
    <definedName name="Z_436E96B2_CC3D_4C3D_8B1C_266CE54627E3_.wvu.PrintTitles" localSheetId="82" hidden="1">'10-9(1)'!$3:$4</definedName>
    <definedName name="Z_436E96B2_CC3D_4C3D_8B1C_266CE54627E3_.wvu.PrintTitles" localSheetId="83" hidden="1">'10-9(2)'!$3:$5</definedName>
    <definedName name="Z_436E96B2_CC3D_4C3D_8B1C_266CE54627E3_.wvu.PrintTitles" localSheetId="105" hidden="1">'13-5'!$3:$5</definedName>
    <definedName name="Z_436E96B2_CC3D_4C3D_8B1C_266CE54627E3_.wvu.PrintTitles" localSheetId="125" hidden="1">'14-14'!$3:$4</definedName>
    <definedName name="Z_436E96B2_CC3D_4C3D_8B1C_266CE54627E3_.wvu.PrintTitles" localSheetId="120" hidden="1">'14-9'!$3:$6</definedName>
    <definedName name="Z_436E96B2_CC3D_4C3D_8B1C_266CE54627E3_.wvu.PrintTitles" localSheetId="133" hidden="1">'15-8'!$3:$4</definedName>
    <definedName name="Z_436E96B2_CC3D_4C3D_8B1C_266CE54627E3_.wvu.PrintTitles" localSheetId="13" hidden="1">'2-1'!$3:$5</definedName>
    <definedName name="Z_436E96B2_CC3D_4C3D_8B1C_266CE54627E3_.wvu.PrintTitles" localSheetId="17" hidden="1">'2-5'!$3:$6</definedName>
    <definedName name="Z_436E96B2_CC3D_4C3D_8B1C_266CE54627E3_.wvu.PrintTitles" localSheetId="18" hidden="1">'2-6'!$3:$6</definedName>
    <definedName name="Z_436E96B2_CC3D_4C3D_8B1C_266CE54627E3_.wvu.PrintTitles" localSheetId="20" hidden="1">'2-8'!$3:$4</definedName>
    <definedName name="Z_436E96B2_CC3D_4C3D_8B1C_266CE54627E3_.wvu.PrintTitles" localSheetId="32" hidden="1">'3-4'!$3:$6</definedName>
    <definedName name="Z_436E96B2_CC3D_4C3D_8B1C_266CE54627E3_.wvu.PrintTitles" localSheetId="43" hidden="1">'5-6'!$4:$5</definedName>
    <definedName name="Z_436E96B2_CC3D_4C3D_8B1C_266CE54627E3_.wvu.PrintTitles" localSheetId="51" hidden="1">'6-6'!$3:$4</definedName>
    <definedName name="Z_436E96B2_CC3D_4C3D_8B1C_266CE54627E3_.wvu.PrintTitles" localSheetId="53" hidden="1">'6-8'!$1:$3</definedName>
    <definedName name="Z_436E96B2_CC3D_4C3D_8B1C_266CE54627E3_.wvu.PrintTitles" localSheetId="69" hidden="1">'9-1'!$3:$6</definedName>
    <definedName name="Z_436E96B2_CC3D_4C3D_8B1C_266CE54627E3_.wvu.PrintTitles" localSheetId="73" hidden="1">'9-5'!$3:$6</definedName>
    <definedName name="Z_43E09572_CE01_46DC_BF8D_61470785D9D8_.wvu.PrintTitles" localSheetId="78" hidden="1">'10-5'!$3:$5</definedName>
    <definedName name="Z_43E09572_CE01_46DC_BF8D_61470785D9D8_.wvu.PrintTitles" localSheetId="105" hidden="1">'13-5'!$3:$5</definedName>
    <definedName name="Z_43E09572_CE01_46DC_BF8D_61470785D9D8_.wvu.PrintTitles" localSheetId="125" hidden="1">'14-14'!$3:$4</definedName>
    <definedName name="Z_43E09572_CE01_46DC_BF8D_61470785D9D8_.wvu.PrintTitles" localSheetId="120" hidden="1">'14-9'!$3:$6</definedName>
    <definedName name="Z_43E09572_CE01_46DC_BF8D_61470785D9D8_.wvu.PrintTitles" localSheetId="133" hidden="1">'15-8'!$3:$4</definedName>
    <definedName name="Z_43E09572_CE01_46DC_BF8D_61470785D9D8_.wvu.PrintTitles" localSheetId="13" hidden="1">'2-1'!$3:$5</definedName>
    <definedName name="Z_43E09572_CE01_46DC_BF8D_61470785D9D8_.wvu.PrintTitles" localSheetId="17" hidden="1">'2-5'!$3:$6</definedName>
    <definedName name="Z_43E09572_CE01_46DC_BF8D_61470785D9D8_.wvu.PrintTitles" localSheetId="18" hidden="1">'2-6'!$3:$6</definedName>
    <definedName name="Z_43E09572_CE01_46DC_BF8D_61470785D9D8_.wvu.PrintTitles" localSheetId="20" hidden="1">'2-8'!$3:$4</definedName>
    <definedName name="Z_43E09572_CE01_46DC_BF8D_61470785D9D8_.wvu.PrintTitles" localSheetId="32" hidden="1">'3-4'!$3:$6</definedName>
    <definedName name="Z_43E09572_CE01_46DC_BF8D_61470785D9D8_.wvu.PrintTitles" localSheetId="51" hidden="1">'6-6'!$3:$4</definedName>
    <definedName name="Z_43E09572_CE01_46DC_BF8D_61470785D9D8_.wvu.PrintTitles" localSheetId="53" hidden="1">'6-8'!$1:$3</definedName>
    <definedName name="Z_4BFB6A7F_AD02_4597_91ED_9E7C081BFF9C_.wvu.FilterData" localSheetId="78" hidden="1">'10-5'!$A$5:$J$5</definedName>
    <definedName name="Z_4BFB6A7F_AD02_4597_91ED_9E7C081BFF9C_.wvu.PrintArea" localSheetId="82" hidden="1">'10-9(1)'!$A$1:$I$33</definedName>
    <definedName name="Z_4BFB6A7F_AD02_4597_91ED_9E7C081BFF9C_.wvu.PrintArea" localSheetId="83" hidden="1">'10-9(2)'!$A$1:$Q$31</definedName>
    <definedName name="Z_4BFB6A7F_AD02_4597_91ED_9E7C081BFF9C_.wvu.PrintArea" localSheetId="109" hidden="1">'13-9'!$A$1:$I$31</definedName>
    <definedName name="Z_4BFB6A7F_AD02_4597_91ED_9E7C081BFF9C_.wvu.PrintArea" localSheetId="122" hidden="1">'14-11'!$A$1:$L$31</definedName>
    <definedName name="Z_4BFB6A7F_AD02_4597_91ED_9E7C081BFF9C_.wvu.PrintArea" localSheetId="124" hidden="1">'14-13'!$A$1:$M$30</definedName>
    <definedName name="Z_4BFB6A7F_AD02_4597_91ED_9E7C081BFF9C_.wvu.PrintArea" localSheetId="140" hidden="1">'17-1'!$A$1:$O$42</definedName>
    <definedName name="Z_4BFB6A7F_AD02_4597_91ED_9E7C081BFF9C_.wvu.PrintArea" localSheetId="141" hidden="1">'17-2'!$A$1:$P$39</definedName>
    <definedName name="Z_4BFB6A7F_AD02_4597_91ED_9E7C081BFF9C_.wvu.PrintArea" localSheetId="142" hidden="1">'17-3'!$A$1:$L$28</definedName>
    <definedName name="Z_4BFB6A7F_AD02_4597_91ED_9E7C081BFF9C_.wvu.PrintArea" localSheetId="143" hidden="1">'17-4'!$A$1:$P$29</definedName>
    <definedName name="Z_4BFB6A7F_AD02_4597_91ED_9E7C081BFF9C_.wvu.PrintArea" localSheetId="43" hidden="1">'5-6'!$B$1:$J$29</definedName>
    <definedName name="Z_4BFB6A7F_AD02_4597_91ED_9E7C081BFF9C_.wvu.PrintArea" localSheetId="58" hidden="1">'7-4'!$A$1:$S$29</definedName>
    <definedName name="Z_4BFB6A7F_AD02_4597_91ED_9E7C081BFF9C_.wvu.PrintArea" localSheetId="61" hidden="1">'8-3'!$A$1:$R$28</definedName>
    <definedName name="Z_4BFB6A7F_AD02_4597_91ED_9E7C081BFF9C_.wvu.PrintArea" localSheetId="65" hidden="1">'8-7'!$A$1:$I$37</definedName>
    <definedName name="Z_4BFB6A7F_AD02_4597_91ED_9E7C081BFF9C_.wvu.PrintArea" localSheetId="69" hidden="1">'9-1'!$A$1:$K$47</definedName>
    <definedName name="Z_4BFB6A7F_AD02_4597_91ED_9E7C081BFF9C_.wvu.PrintArea" localSheetId="70" hidden="1">'9-2'!$A$1:$I$34</definedName>
    <definedName name="Z_4BFB6A7F_AD02_4597_91ED_9E7C081BFF9C_.wvu.PrintArea" localSheetId="71" hidden="1">'9-3'!$A$1:$O$30</definedName>
    <definedName name="Z_4BFB6A7F_AD02_4597_91ED_9E7C081BFF9C_.wvu.PrintArea" localSheetId="72" hidden="1">'9-4'!$A$1:$O$30</definedName>
    <definedName name="Z_4BFB6A7F_AD02_4597_91ED_9E7C081BFF9C_.wvu.PrintArea" localSheetId="73" hidden="1">'9-5'!$A$1:$I$47</definedName>
    <definedName name="Z_4BFB6A7F_AD02_4597_91ED_9E7C081BFF9C_.wvu.PrintTitles" localSheetId="78" hidden="1">'10-5'!$3:$5</definedName>
    <definedName name="Z_4BFB6A7F_AD02_4597_91ED_9E7C081BFF9C_.wvu.PrintTitles" localSheetId="82" hidden="1">'10-9(1)'!$3:$4</definedName>
    <definedName name="Z_4BFB6A7F_AD02_4597_91ED_9E7C081BFF9C_.wvu.PrintTitles" localSheetId="83" hidden="1">'10-9(2)'!$3:$5</definedName>
    <definedName name="Z_4BFB6A7F_AD02_4597_91ED_9E7C081BFF9C_.wvu.PrintTitles" localSheetId="105" hidden="1">'13-5'!$3:$5</definedName>
    <definedName name="Z_4BFB6A7F_AD02_4597_91ED_9E7C081BFF9C_.wvu.PrintTitles" localSheetId="125" hidden="1">'14-14'!$3:$4</definedName>
    <definedName name="Z_4BFB6A7F_AD02_4597_91ED_9E7C081BFF9C_.wvu.PrintTitles" localSheetId="120" hidden="1">'14-9'!$3:$6</definedName>
    <definedName name="Z_4BFB6A7F_AD02_4597_91ED_9E7C081BFF9C_.wvu.PrintTitles" localSheetId="133" hidden="1">'15-8'!$3:$4</definedName>
    <definedName name="Z_4BFB6A7F_AD02_4597_91ED_9E7C081BFF9C_.wvu.PrintTitles" localSheetId="13" hidden="1">'2-1'!$3:$5</definedName>
    <definedName name="Z_4BFB6A7F_AD02_4597_91ED_9E7C081BFF9C_.wvu.PrintTitles" localSheetId="17" hidden="1">'2-5'!$3:$6</definedName>
    <definedName name="Z_4BFB6A7F_AD02_4597_91ED_9E7C081BFF9C_.wvu.PrintTitles" localSheetId="18" hidden="1">'2-6'!$3:$6</definedName>
    <definedName name="Z_4BFB6A7F_AD02_4597_91ED_9E7C081BFF9C_.wvu.PrintTitles" localSheetId="20" hidden="1">'2-8'!$3:$4</definedName>
    <definedName name="Z_4BFB6A7F_AD02_4597_91ED_9E7C081BFF9C_.wvu.PrintTitles" localSheetId="32" hidden="1">'3-4'!$3:$6</definedName>
    <definedName name="Z_4BFB6A7F_AD02_4597_91ED_9E7C081BFF9C_.wvu.PrintTitles" localSheetId="43" hidden="1">'5-6'!$4:$5</definedName>
    <definedName name="Z_4BFB6A7F_AD02_4597_91ED_9E7C081BFF9C_.wvu.PrintTitles" localSheetId="51" hidden="1">'6-6'!$3:$4</definedName>
    <definedName name="Z_4BFB6A7F_AD02_4597_91ED_9E7C081BFF9C_.wvu.PrintTitles" localSheetId="53" hidden="1">'6-8'!$1:$3</definedName>
    <definedName name="Z_4BFB6A7F_AD02_4597_91ED_9E7C081BFF9C_.wvu.PrintTitles" localSheetId="69" hidden="1">'9-1'!$3:$6</definedName>
    <definedName name="Z_4BFB6A7F_AD02_4597_91ED_9E7C081BFF9C_.wvu.PrintTitles" localSheetId="73" hidden="1">'9-5'!$3:$6</definedName>
    <definedName name="Z_4D2D3CAB_7699_4DB8_8B65_64F720C5DB21_.wvu.PrintTitles" localSheetId="78" hidden="1">'10-5'!$3:$5</definedName>
    <definedName name="Z_4D2D3CAB_7699_4DB8_8B65_64F720C5DB21_.wvu.PrintTitles" localSheetId="105" hidden="1">'13-5'!$3:$5</definedName>
    <definedName name="Z_4D2D3CAB_7699_4DB8_8B65_64F720C5DB21_.wvu.PrintTitles" localSheetId="125" hidden="1">'14-14'!$3:$4</definedName>
    <definedName name="Z_4D2D3CAB_7699_4DB8_8B65_64F720C5DB21_.wvu.PrintTitles" localSheetId="120" hidden="1">'14-9'!$3:$6</definedName>
    <definedName name="Z_4D2D3CAB_7699_4DB8_8B65_64F720C5DB21_.wvu.PrintTitles" localSheetId="133" hidden="1">'15-8'!$3:$4</definedName>
    <definedName name="Z_4D2D3CAB_7699_4DB8_8B65_64F720C5DB21_.wvu.PrintTitles" localSheetId="13" hidden="1">'2-1'!$3:$5</definedName>
    <definedName name="Z_4D2D3CAB_7699_4DB8_8B65_64F720C5DB21_.wvu.PrintTitles" localSheetId="17" hidden="1">'2-5'!$3:$6</definedName>
    <definedName name="Z_4D2D3CAB_7699_4DB8_8B65_64F720C5DB21_.wvu.PrintTitles" localSheetId="18" hidden="1">'2-6'!$3:$6</definedName>
    <definedName name="Z_4D2D3CAB_7699_4DB8_8B65_64F720C5DB21_.wvu.PrintTitles" localSheetId="20" hidden="1">'2-8'!$3:$4</definedName>
    <definedName name="Z_4D2D3CAB_7699_4DB8_8B65_64F720C5DB21_.wvu.PrintTitles" localSheetId="32" hidden="1">'3-4'!$3:$6</definedName>
    <definedName name="Z_4D2D3CAB_7699_4DB8_8B65_64F720C5DB21_.wvu.PrintTitles" localSheetId="51" hidden="1">'6-6'!$3:$4</definedName>
    <definedName name="Z_4D2D3CAB_7699_4DB8_8B65_64F720C5DB21_.wvu.PrintTitles" localSheetId="53" hidden="1">'6-8'!$1:$3</definedName>
    <definedName name="Z_4D74F358_5F93_45CB_B1B9_3325069D309B_.wvu.PrintTitles" localSheetId="78" hidden="1">'10-5'!$3:$5</definedName>
    <definedName name="Z_4D74F358_5F93_45CB_B1B9_3325069D309B_.wvu.PrintTitles" localSheetId="105" hidden="1">'13-5'!$3:$5</definedName>
    <definedName name="Z_4D74F358_5F93_45CB_B1B9_3325069D309B_.wvu.PrintTitles" localSheetId="125" hidden="1">'14-14'!$3:$4</definedName>
    <definedName name="Z_4D74F358_5F93_45CB_B1B9_3325069D309B_.wvu.PrintTitles" localSheetId="120" hidden="1">'14-9'!$3:$6</definedName>
    <definedName name="Z_4D74F358_5F93_45CB_B1B9_3325069D309B_.wvu.PrintTitles" localSheetId="133" hidden="1">'15-8'!$3:$4</definedName>
    <definedName name="Z_4D74F358_5F93_45CB_B1B9_3325069D309B_.wvu.PrintTitles" localSheetId="13" hidden="1">'2-1'!$3:$5</definedName>
    <definedName name="Z_4D74F358_5F93_45CB_B1B9_3325069D309B_.wvu.PrintTitles" localSheetId="17" hidden="1">'2-5'!$3:$6</definedName>
    <definedName name="Z_4D74F358_5F93_45CB_B1B9_3325069D309B_.wvu.PrintTitles" localSheetId="18" hidden="1">'2-6'!$3:$6</definedName>
    <definedName name="Z_4D74F358_5F93_45CB_B1B9_3325069D309B_.wvu.PrintTitles" localSheetId="20" hidden="1">'2-8'!$3:$4</definedName>
    <definedName name="Z_4D74F358_5F93_45CB_B1B9_3325069D309B_.wvu.PrintTitles" localSheetId="32" hidden="1">'3-4'!$3:$6</definedName>
    <definedName name="Z_4D74F358_5F93_45CB_B1B9_3325069D309B_.wvu.PrintTitles" localSheetId="51" hidden="1">'6-6'!$3:$4</definedName>
    <definedName name="Z_4D74F358_5F93_45CB_B1B9_3325069D309B_.wvu.PrintTitles" localSheetId="53" hidden="1">'6-8'!$1:$3</definedName>
    <definedName name="Z_4FBB7373_7AD5_46FB_9DE1_55BD4F50189C_.wvu.FilterData" localSheetId="78" hidden="1">'10-5'!$A$5:$J$5</definedName>
    <definedName name="Z_4FBB7373_7AD5_46FB_9DE1_55BD4F50189C_.wvu.PrintArea" localSheetId="82" hidden="1">'10-9(1)'!$A$1:$I$33</definedName>
    <definedName name="Z_4FBB7373_7AD5_46FB_9DE1_55BD4F50189C_.wvu.PrintArea" localSheetId="83" hidden="1">'10-9(2)'!$A$1:$Q$31</definedName>
    <definedName name="Z_4FBB7373_7AD5_46FB_9DE1_55BD4F50189C_.wvu.PrintArea" localSheetId="109" hidden="1">'13-9'!$A$1:$I$31</definedName>
    <definedName name="Z_4FBB7373_7AD5_46FB_9DE1_55BD4F50189C_.wvu.PrintArea" localSheetId="122" hidden="1">'14-11'!$A$1:$L$31</definedName>
    <definedName name="Z_4FBB7373_7AD5_46FB_9DE1_55BD4F50189C_.wvu.PrintArea" localSheetId="124" hidden="1">'14-13'!$A$1:$M$30</definedName>
    <definedName name="Z_4FBB7373_7AD5_46FB_9DE1_55BD4F50189C_.wvu.PrintArea" localSheetId="140" hidden="1">'17-1'!$A$1:$O$42</definedName>
    <definedName name="Z_4FBB7373_7AD5_46FB_9DE1_55BD4F50189C_.wvu.PrintArea" localSheetId="141" hidden="1">'17-2'!$A$1:$P$39</definedName>
    <definedName name="Z_4FBB7373_7AD5_46FB_9DE1_55BD4F50189C_.wvu.PrintArea" localSheetId="142" hidden="1">'17-3'!$A$1:$L$28</definedName>
    <definedName name="Z_4FBB7373_7AD5_46FB_9DE1_55BD4F50189C_.wvu.PrintArea" localSheetId="143" hidden="1">'17-4'!$A$1:$P$29</definedName>
    <definedName name="Z_4FBB7373_7AD5_46FB_9DE1_55BD4F50189C_.wvu.PrintArea" localSheetId="43" hidden="1">'5-6'!$B$1:$J$29</definedName>
    <definedName name="Z_4FBB7373_7AD5_46FB_9DE1_55BD4F50189C_.wvu.PrintArea" localSheetId="58" hidden="1">'7-4'!$A$1:$S$29</definedName>
    <definedName name="Z_4FBB7373_7AD5_46FB_9DE1_55BD4F50189C_.wvu.PrintArea" localSheetId="61" hidden="1">'8-3'!$A$1:$R$28</definedName>
    <definedName name="Z_4FBB7373_7AD5_46FB_9DE1_55BD4F50189C_.wvu.PrintArea" localSheetId="65" hidden="1">'8-7'!$A$1:$I$37</definedName>
    <definedName name="Z_4FBB7373_7AD5_46FB_9DE1_55BD4F50189C_.wvu.PrintArea" localSheetId="69" hidden="1">'9-1'!$A$1:$K$47</definedName>
    <definedName name="Z_4FBB7373_7AD5_46FB_9DE1_55BD4F50189C_.wvu.PrintArea" localSheetId="70" hidden="1">'9-2'!$A$1:$I$34</definedName>
    <definedName name="Z_4FBB7373_7AD5_46FB_9DE1_55BD4F50189C_.wvu.PrintArea" localSheetId="71" hidden="1">'9-3'!$A$1:$O$30</definedName>
    <definedName name="Z_4FBB7373_7AD5_46FB_9DE1_55BD4F50189C_.wvu.PrintArea" localSheetId="72" hidden="1">'9-4'!$A$1:$O$30</definedName>
    <definedName name="Z_4FBB7373_7AD5_46FB_9DE1_55BD4F50189C_.wvu.PrintArea" localSheetId="73" hidden="1">'9-5'!$A$1:$I$47</definedName>
    <definedName name="Z_4FBB7373_7AD5_46FB_9DE1_55BD4F50189C_.wvu.PrintTitles" localSheetId="78" hidden="1">'10-5'!$3:$5</definedName>
    <definedName name="Z_4FBB7373_7AD5_46FB_9DE1_55BD4F50189C_.wvu.PrintTitles" localSheetId="82" hidden="1">'10-9(1)'!$3:$4</definedName>
    <definedName name="Z_4FBB7373_7AD5_46FB_9DE1_55BD4F50189C_.wvu.PrintTitles" localSheetId="83" hidden="1">'10-9(2)'!$3:$5</definedName>
    <definedName name="Z_4FBB7373_7AD5_46FB_9DE1_55BD4F50189C_.wvu.PrintTitles" localSheetId="105" hidden="1">'13-5'!$3:$5</definedName>
    <definedName name="Z_4FBB7373_7AD5_46FB_9DE1_55BD4F50189C_.wvu.PrintTitles" localSheetId="125" hidden="1">'14-14'!$3:$4</definedName>
    <definedName name="Z_4FBB7373_7AD5_46FB_9DE1_55BD4F50189C_.wvu.PrintTitles" localSheetId="120" hidden="1">'14-9'!$3:$6</definedName>
    <definedName name="Z_4FBB7373_7AD5_46FB_9DE1_55BD4F50189C_.wvu.PrintTitles" localSheetId="133" hidden="1">'15-8'!$3:$4</definedName>
    <definedName name="Z_4FBB7373_7AD5_46FB_9DE1_55BD4F50189C_.wvu.PrintTitles" localSheetId="13" hidden="1">'2-1'!$3:$5</definedName>
    <definedName name="Z_4FBB7373_7AD5_46FB_9DE1_55BD4F50189C_.wvu.PrintTitles" localSheetId="17" hidden="1">'2-5'!$3:$6</definedName>
    <definedName name="Z_4FBB7373_7AD5_46FB_9DE1_55BD4F50189C_.wvu.PrintTitles" localSheetId="18" hidden="1">'2-6'!$3:$6</definedName>
    <definedName name="Z_4FBB7373_7AD5_46FB_9DE1_55BD4F50189C_.wvu.PrintTitles" localSheetId="20" hidden="1">'2-8'!$3:$4</definedName>
    <definedName name="Z_4FBB7373_7AD5_46FB_9DE1_55BD4F50189C_.wvu.PrintTitles" localSheetId="32" hidden="1">'3-4'!$3:$6</definedName>
    <definedName name="Z_4FBB7373_7AD5_46FB_9DE1_55BD4F50189C_.wvu.PrintTitles" localSheetId="43" hidden="1">'5-6'!$4:$5</definedName>
    <definedName name="Z_4FBB7373_7AD5_46FB_9DE1_55BD4F50189C_.wvu.PrintTitles" localSheetId="51" hidden="1">'6-6'!$3:$4</definedName>
    <definedName name="Z_4FBB7373_7AD5_46FB_9DE1_55BD4F50189C_.wvu.PrintTitles" localSheetId="53" hidden="1">'6-8'!$1:$3</definedName>
    <definedName name="Z_4FBB7373_7AD5_46FB_9DE1_55BD4F50189C_.wvu.PrintTitles" localSheetId="69" hidden="1">'9-1'!$3:$6</definedName>
    <definedName name="Z_4FBB7373_7AD5_46FB_9DE1_55BD4F50189C_.wvu.PrintTitles" localSheetId="73" hidden="1">'9-5'!$3:$6</definedName>
    <definedName name="Z_53BA018E_45F1_40AC_9517_B9A1EB91F7F3_.wvu.FilterData" localSheetId="78" hidden="1">'10-5'!$A$5:$J$5</definedName>
    <definedName name="Z_53BA018E_45F1_40AC_9517_B9A1EB91F7F3_.wvu.PrintTitles" localSheetId="78" hidden="1">'10-5'!$3:$5</definedName>
    <definedName name="Z_53BA018E_45F1_40AC_9517_B9A1EB91F7F3_.wvu.PrintTitles" localSheetId="105" hidden="1">'13-5'!$3:$5</definedName>
    <definedName name="Z_53BA018E_45F1_40AC_9517_B9A1EB91F7F3_.wvu.PrintTitles" localSheetId="125" hidden="1">'14-14'!$3:$4</definedName>
    <definedName name="Z_53BA018E_45F1_40AC_9517_B9A1EB91F7F3_.wvu.PrintTitles" localSheetId="120" hidden="1">'14-9'!$3:$6</definedName>
    <definedName name="Z_53BA018E_45F1_40AC_9517_B9A1EB91F7F3_.wvu.PrintTitles" localSheetId="133" hidden="1">'15-8'!$3:$4</definedName>
    <definedName name="Z_53BA018E_45F1_40AC_9517_B9A1EB91F7F3_.wvu.PrintTitles" localSheetId="13" hidden="1">'2-1'!$3:$5</definedName>
    <definedName name="Z_53BA018E_45F1_40AC_9517_B9A1EB91F7F3_.wvu.PrintTitles" localSheetId="17" hidden="1">'2-5'!$3:$6</definedName>
    <definedName name="Z_53BA018E_45F1_40AC_9517_B9A1EB91F7F3_.wvu.PrintTitles" localSheetId="18" hidden="1">'2-6'!$3:$6</definedName>
    <definedName name="Z_53BA018E_45F1_40AC_9517_B9A1EB91F7F3_.wvu.PrintTitles" localSheetId="20" hidden="1">'2-8'!$3:$4</definedName>
    <definedName name="Z_53BA018E_45F1_40AC_9517_B9A1EB91F7F3_.wvu.PrintTitles" localSheetId="32" hidden="1">'3-4'!$3:$6</definedName>
    <definedName name="Z_53BA018E_45F1_40AC_9517_B9A1EB91F7F3_.wvu.PrintTitles" localSheetId="51" hidden="1">'6-6'!$3:$4</definedName>
    <definedName name="Z_53BA018E_45F1_40AC_9517_B9A1EB91F7F3_.wvu.PrintTitles" localSheetId="53" hidden="1">'6-8'!$1:$3</definedName>
    <definedName name="Z_5513285A_7AFF_4B9F_AAF6_93131D585702_.wvu.FilterData" localSheetId="78" hidden="1">'10-5'!$A$5:$J$5</definedName>
    <definedName name="Z_5513285A_7AFF_4B9F_AAF6_93131D585702_.wvu.PrintArea" localSheetId="82" hidden="1">'10-9(1)'!$A$1:$I$33</definedName>
    <definedName name="Z_5513285A_7AFF_4B9F_AAF6_93131D585702_.wvu.PrintArea" localSheetId="83" hidden="1">'10-9(2)'!$A$1:$Q$31</definedName>
    <definedName name="Z_5513285A_7AFF_4B9F_AAF6_93131D585702_.wvu.PrintArea" localSheetId="109" hidden="1">'13-9'!$A$1:$I$31</definedName>
    <definedName name="Z_5513285A_7AFF_4B9F_AAF6_93131D585702_.wvu.PrintArea" localSheetId="122" hidden="1">'14-11'!$A$1:$L$31</definedName>
    <definedName name="Z_5513285A_7AFF_4B9F_AAF6_93131D585702_.wvu.PrintArea" localSheetId="124" hidden="1">'14-13'!$A$1:$M$30</definedName>
    <definedName name="Z_5513285A_7AFF_4B9F_AAF6_93131D585702_.wvu.PrintArea" localSheetId="140" hidden="1">'17-1'!$A$1:$O$42</definedName>
    <definedName name="Z_5513285A_7AFF_4B9F_AAF6_93131D585702_.wvu.PrintArea" localSheetId="141" hidden="1">'17-2'!$A$1:$P$39</definedName>
    <definedName name="Z_5513285A_7AFF_4B9F_AAF6_93131D585702_.wvu.PrintArea" localSheetId="142" hidden="1">'17-3'!$A$1:$L$28</definedName>
    <definedName name="Z_5513285A_7AFF_4B9F_AAF6_93131D585702_.wvu.PrintArea" localSheetId="143" hidden="1">'17-4'!$A$1:$P$29</definedName>
    <definedName name="Z_5513285A_7AFF_4B9F_AAF6_93131D585702_.wvu.PrintArea" localSheetId="43" hidden="1">'5-6'!$B$1:$J$29</definedName>
    <definedName name="Z_5513285A_7AFF_4B9F_AAF6_93131D585702_.wvu.PrintArea" localSheetId="58" hidden="1">'7-4'!$A$1:$S$29</definedName>
    <definedName name="Z_5513285A_7AFF_4B9F_AAF6_93131D585702_.wvu.PrintArea" localSheetId="61" hidden="1">'8-3'!$A$1:$R$28</definedName>
    <definedName name="Z_5513285A_7AFF_4B9F_AAF6_93131D585702_.wvu.PrintArea" localSheetId="65" hidden="1">'8-7'!$A$1:$I$37</definedName>
    <definedName name="Z_5513285A_7AFF_4B9F_AAF6_93131D585702_.wvu.PrintArea" localSheetId="69" hidden="1">'9-1'!$A$1:$K$47</definedName>
    <definedName name="Z_5513285A_7AFF_4B9F_AAF6_93131D585702_.wvu.PrintArea" localSheetId="70" hidden="1">'9-2'!$A$1:$I$34</definedName>
    <definedName name="Z_5513285A_7AFF_4B9F_AAF6_93131D585702_.wvu.PrintArea" localSheetId="71" hidden="1">'9-3'!$A$1:$O$30</definedName>
    <definedName name="Z_5513285A_7AFF_4B9F_AAF6_93131D585702_.wvu.PrintArea" localSheetId="72" hidden="1">'9-4'!$A$1:$O$30</definedName>
    <definedName name="Z_5513285A_7AFF_4B9F_AAF6_93131D585702_.wvu.PrintArea" localSheetId="73" hidden="1">'9-5'!$A$1:$I$47</definedName>
    <definedName name="Z_5513285A_7AFF_4B9F_AAF6_93131D585702_.wvu.PrintTitles" localSheetId="78" hidden="1">'10-5'!$3:$5</definedName>
    <definedName name="Z_5513285A_7AFF_4B9F_AAF6_93131D585702_.wvu.PrintTitles" localSheetId="82" hidden="1">'10-9(1)'!$3:$4</definedName>
    <definedName name="Z_5513285A_7AFF_4B9F_AAF6_93131D585702_.wvu.PrintTitles" localSheetId="83" hidden="1">'10-9(2)'!$3:$5</definedName>
    <definedName name="Z_5513285A_7AFF_4B9F_AAF6_93131D585702_.wvu.PrintTitles" localSheetId="105" hidden="1">'13-5'!$3:$5</definedName>
    <definedName name="Z_5513285A_7AFF_4B9F_AAF6_93131D585702_.wvu.PrintTitles" localSheetId="125" hidden="1">'14-14'!$3:$4</definedName>
    <definedName name="Z_5513285A_7AFF_4B9F_AAF6_93131D585702_.wvu.PrintTitles" localSheetId="120" hidden="1">'14-9'!$3:$6</definedName>
    <definedName name="Z_5513285A_7AFF_4B9F_AAF6_93131D585702_.wvu.PrintTitles" localSheetId="133" hidden="1">'15-8'!$3:$4</definedName>
    <definedName name="Z_5513285A_7AFF_4B9F_AAF6_93131D585702_.wvu.PrintTitles" localSheetId="13" hidden="1">'2-1'!$3:$5</definedName>
    <definedName name="Z_5513285A_7AFF_4B9F_AAF6_93131D585702_.wvu.PrintTitles" localSheetId="17" hidden="1">'2-5'!$3:$6</definedName>
    <definedName name="Z_5513285A_7AFF_4B9F_AAF6_93131D585702_.wvu.PrintTitles" localSheetId="18" hidden="1">'2-6'!$3:$6</definedName>
    <definedName name="Z_5513285A_7AFF_4B9F_AAF6_93131D585702_.wvu.PrintTitles" localSheetId="20" hidden="1">'2-8'!$3:$4</definedName>
    <definedName name="Z_5513285A_7AFF_4B9F_AAF6_93131D585702_.wvu.PrintTitles" localSheetId="32" hidden="1">'3-4'!$3:$6</definedName>
    <definedName name="Z_5513285A_7AFF_4B9F_AAF6_93131D585702_.wvu.PrintTitles" localSheetId="43" hidden="1">'5-6'!$4:$5</definedName>
    <definedName name="Z_5513285A_7AFF_4B9F_AAF6_93131D585702_.wvu.PrintTitles" localSheetId="51" hidden="1">'6-6'!$3:$4</definedName>
    <definedName name="Z_5513285A_7AFF_4B9F_AAF6_93131D585702_.wvu.PrintTitles" localSheetId="53" hidden="1">'6-8'!$1:$3</definedName>
    <definedName name="Z_5513285A_7AFF_4B9F_AAF6_93131D585702_.wvu.PrintTitles" localSheetId="69" hidden="1">'9-1'!$3:$6</definedName>
    <definedName name="Z_5513285A_7AFF_4B9F_AAF6_93131D585702_.wvu.PrintTitles" localSheetId="73" hidden="1">'9-5'!$3:$6</definedName>
    <definedName name="Z_564D171F_5A7F_4BA7_84E9_2748A0F2FCAC_.wvu.FilterData" localSheetId="78" hidden="1">'10-5'!$A$5:$J$5</definedName>
    <definedName name="Z_564D171F_5A7F_4BA7_84E9_2748A0F2FCAC_.wvu.PrintArea" localSheetId="82" hidden="1">'10-9(1)'!$A$1:$I$33</definedName>
    <definedName name="Z_564D171F_5A7F_4BA7_84E9_2748A0F2FCAC_.wvu.PrintArea" localSheetId="83" hidden="1">'10-9(2)'!$A$1:$Q$31</definedName>
    <definedName name="Z_564D171F_5A7F_4BA7_84E9_2748A0F2FCAC_.wvu.PrintArea" localSheetId="109" hidden="1">'13-9'!$A$1:$I$31</definedName>
    <definedName name="Z_564D171F_5A7F_4BA7_84E9_2748A0F2FCAC_.wvu.PrintArea" localSheetId="122" hidden="1">'14-11'!$A$1:$L$31</definedName>
    <definedName name="Z_564D171F_5A7F_4BA7_84E9_2748A0F2FCAC_.wvu.PrintArea" localSheetId="124" hidden="1">'14-13'!$A$1:$M$30</definedName>
    <definedName name="Z_564D171F_5A7F_4BA7_84E9_2748A0F2FCAC_.wvu.PrintArea" localSheetId="140" hidden="1">'17-1'!$A$1:$O$42</definedName>
    <definedName name="Z_564D171F_5A7F_4BA7_84E9_2748A0F2FCAC_.wvu.PrintArea" localSheetId="141" hidden="1">'17-2'!$A$1:$P$39</definedName>
    <definedName name="Z_564D171F_5A7F_4BA7_84E9_2748A0F2FCAC_.wvu.PrintArea" localSheetId="142" hidden="1">'17-3'!$A$1:$L$28</definedName>
    <definedName name="Z_564D171F_5A7F_4BA7_84E9_2748A0F2FCAC_.wvu.PrintArea" localSheetId="143" hidden="1">'17-4'!$A$1:$P$29</definedName>
    <definedName name="Z_564D171F_5A7F_4BA7_84E9_2748A0F2FCAC_.wvu.PrintArea" localSheetId="43" hidden="1">'5-6'!$B$1:$J$29</definedName>
    <definedName name="Z_564D171F_5A7F_4BA7_84E9_2748A0F2FCAC_.wvu.PrintArea" localSheetId="58" hidden="1">'7-4'!$A$1:$S$29</definedName>
    <definedName name="Z_564D171F_5A7F_4BA7_84E9_2748A0F2FCAC_.wvu.PrintArea" localSheetId="61" hidden="1">'8-3'!$A$1:$R$28</definedName>
    <definedName name="Z_564D171F_5A7F_4BA7_84E9_2748A0F2FCAC_.wvu.PrintArea" localSheetId="65" hidden="1">'8-7'!$A$1:$I$37</definedName>
    <definedName name="Z_564D171F_5A7F_4BA7_84E9_2748A0F2FCAC_.wvu.PrintArea" localSheetId="69" hidden="1">'9-1'!$A$1:$K$47</definedName>
    <definedName name="Z_564D171F_5A7F_4BA7_84E9_2748A0F2FCAC_.wvu.PrintArea" localSheetId="70" hidden="1">'9-2'!$A$1:$I$34</definedName>
    <definedName name="Z_564D171F_5A7F_4BA7_84E9_2748A0F2FCAC_.wvu.PrintArea" localSheetId="71" hidden="1">'9-3'!$A$1:$O$30</definedName>
    <definedName name="Z_564D171F_5A7F_4BA7_84E9_2748A0F2FCAC_.wvu.PrintArea" localSheetId="72" hidden="1">'9-4'!$A$1:$O$30</definedName>
    <definedName name="Z_564D171F_5A7F_4BA7_84E9_2748A0F2FCAC_.wvu.PrintArea" localSheetId="73" hidden="1">'9-5'!$A$1:$I$47</definedName>
    <definedName name="Z_564D171F_5A7F_4BA7_84E9_2748A0F2FCAC_.wvu.PrintTitles" localSheetId="78" hidden="1">'10-5'!$3:$5</definedName>
    <definedName name="Z_564D171F_5A7F_4BA7_84E9_2748A0F2FCAC_.wvu.PrintTitles" localSheetId="82" hidden="1">'10-9(1)'!$3:$4</definedName>
    <definedName name="Z_564D171F_5A7F_4BA7_84E9_2748A0F2FCAC_.wvu.PrintTitles" localSheetId="83" hidden="1">'10-9(2)'!$3:$5</definedName>
    <definedName name="Z_564D171F_5A7F_4BA7_84E9_2748A0F2FCAC_.wvu.PrintTitles" localSheetId="105" hidden="1">'13-5'!$3:$5</definedName>
    <definedName name="Z_564D171F_5A7F_4BA7_84E9_2748A0F2FCAC_.wvu.PrintTitles" localSheetId="125" hidden="1">'14-14'!$3:$4</definedName>
    <definedName name="Z_564D171F_5A7F_4BA7_84E9_2748A0F2FCAC_.wvu.PrintTitles" localSheetId="120" hidden="1">'14-9'!$3:$6</definedName>
    <definedName name="Z_564D171F_5A7F_4BA7_84E9_2748A0F2FCAC_.wvu.PrintTitles" localSheetId="133" hidden="1">'15-8'!$3:$4</definedName>
    <definedName name="Z_564D171F_5A7F_4BA7_84E9_2748A0F2FCAC_.wvu.PrintTitles" localSheetId="13" hidden="1">'2-1'!$3:$5</definedName>
    <definedName name="Z_564D171F_5A7F_4BA7_84E9_2748A0F2FCAC_.wvu.PrintTitles" localSheetId="17" hidden="1">'2-5'!$3:$6</definedName>
    <definedName name="Z_564D171F_5A7F_4BA7_84E9_2748A0F2FCAC_.wvu.PrintTitles" localSheetId="18" hidden="1">'2-6'!$3:$6</definedName>
    <definedName name="Z_564D171F_5A7F_4BA7_84E9_2748A0F2FCAC_.wvu.PrintTitles" localSheetId="20" hidden="1">'2-8'!$3:$4</definedName>
    <definedName name="Z_564D171F_5A7F_4BA7_84E9_2748A0F2FCAC_.wvu.PrintTitles" localSheetId="32" hidden="1">'3-4'!$3:$6</definedName>
    <definedName name="Z_564D171F_5A7F_4BA7_84E9_2748A0F2FCAC_.wvu.PrintTitles" localSheetId="43" hidden="1">'5-6'!$4:$5</definedName>
    <definedName name="Z_564D171F_5A7F_4BA7_84E9_2748A0F2FCAC_.wvu.PrintTitles" localSheetId="51" hidden="1">'6-6'!$3:$4</definedName>
    <definedName name="Z_564D171F_5A7F_4BA7_84E9_2748A0F2FCAC_.wvu.PrintTitles" localSheetId="53" hidden="1">'6-8'!$1:$3</definedName>
    <definedName name="Z_564D171F_5A7F_4BA7_84E9_2748A0F2FCAC_.wvu.PrintTitles" localSheetId="69" hidden="1">'9-1'!$3:$6</definedName>
    <definedName name="Z_564D171F_5A7F_4BA7_84E9_2748A0F2FCAC_.wvu.PrintTitles" localSheetId="73" hidden="1">'9-5'!$3:$6</definedName>
    <definedName name="Z_57203996_1702_43B0_8CA7_C4D353FAC7EF_.wvu.FilterData" localSheetId="78" hidden="1">'10-5'!$A$5:$J$5</definedName>
    <definedName name="Z_57203996_1702_43B0_8CA7_C4D353FAC7EF_.wvu.PrintArea" localSheetId="82" hidden="1">'10-9(1)'!$A$1:$I$33</definedName>
    <definedName name="Z_57203996_1702_43B0_8CA7_C4D353FAC7EF_.wvu.PrintArea" localSheetId="83" hidden="1">'10-9(2)'!$A$1:$Q$31</definedName>
    <definedName name="Z_57203996_1702_43B0_8CA7_C4D353FAC7EF_.wvu.PrintArea" localSheetId="109" hidden="1">'13-9'!$A$1:$I$31</definedName>
    <definedName name="Z_57203996_1702_43B0_8CA7_C4D353FAC7EF_.wvu.PrintArea" localSheetId="122" hidden="1">'14-11'!$A$1:$L$31</definedName>
    <definedName name="Z_57203996_1702_43B0_8CA7_C4D353FAC7EF_.wvu.PrintArea" localSheetId="124" hidden="1">'14-13'!$A$1:$M$30</definedName>
    <definedName name="Z_57203996_1702_43B0_8CA7_C4D353FAC7EF_.wvu.PrintArea" localSheetId="140" hidden="1">'17-1'!$A$1:$O$42</definedName>
    <definedName name="Z_57203996_1702_43B0_8CA7_C4D353FAC7EF_.wvu.PrintArea" localSheetId="141" hidden="1">'17-2'!$A$1:$P$39</definedName>
    <definedName name="Z_57203996_1702_43B0_8CA7_C4D353FAC7EF_.wvu.PrintArea" localSheetId="142" hidden="1">'17-3'!$A$1:$L$28</definedName>
    <definedName name="Z_57203996_1702_43B0_8CA7_C4D353FAC7EF_.wvu.PrintArea" localSheetId="143" hidden="1">'17-4'!$A$1:$P$29</definedName>
    <definedName name="Z_57203996_1702_43B0_8CA7_C4D353FAC7EF_.wvu.PrintArea" localSheetId="43" hidden="1">'5-6'!$B$1:$J$29</definedName>
    <definedName name="Z_57203996_1702_43B0_8CA7_C4D353FAC7EF_.wvu.PrintArea" localSheetId="58" hidden="1">'7-4'!$A$1:$S$29</definedName>
    <definedName name="Z_57203996_1702_43B0_8CA7_C4D353FAC7EF_.wvu.PrintArea" localSheetId="61" hidden="1">'8-3'!$A$1:$R$28</definedName>
    <definedName name="Z_57203996_1702_43B0_8CA7_C4D353FAC7EF_.wvu.PrintArea" localSheetId="65" hidden="1">'8-7'!$A$1:$I$37</definedName>
    <definedName name="Z_57203996_1702_43B0_8CA7_C4D353FAC7EF_.wvu.PrintArea" localSheetId="69" hidden="1">'9-1'!$A$1:$K$47</definedName>
    <definedName name="Z_57203996_1702_43B0_8CA7_C4D353FAC7EF_.wvu.PrintArea" localSheetId="70" hidden="1">'9-2'!$A$1:$I$34</definedName>
    <definedName name="Z_57203996_1702_43B0_8CA7_C4D353FAC7EF_.wvu.PrintArea" localSheetId="71" hidden="1">'9-3'!$A$1:$O$30</definedName>
    <definedName name="Z_57203996_1702_43B0_8CA7_C4D353FAC7EF_.wvu.PrintArea" localSheetId="72" hidden="1">'9-4'!$A$1:$O$30</definedName>
    <definedName name="Z_57203996_1702_43B0_8CA7_C4D353FAC7EF_.wvu.PrintArea" localSheetId="73" hidden="1">'9-5'!$A$1:$I$47</definedName>
    <definedName name="Z_57203996_1702_43B0_8CA7_C4D353FAC7EF_.wvu.PrintTitles" localSheetId="78" hidden="1">'10-5'!$3:$5</definedName>
    <definedName name="Z_57203996_1702_43B0_8CA7_C4D353FAC7EF_.wvu.PrintTitles" localSheetId="82" hidden="1">'10-9(1)'!$3:$4</definedName>
    <definedName name="Z_57203996_1702_43B0_8CA7_C4D353FAC7EF_.wvu.PrintTitles" localSheetId="83" hidden="1">'10-9(2)'!$3:$5</definedName>
    <definedName name="Z_57203996_1702_43B0_8CA7_C4D353FAC7EF_.wvu.PrintTitles" localSheetId="105" hidden="1">'13-5'!$3:$5</definedName>
    <definedName name="Z_57203996_1702_43B0_8CA7_C4D353FAC7EF_.wvu.PrintTitles" localSheetId="125" hidden="1">'14-14'!$3:$4</definedName>
    <definedName name="Z_57203996_1702_43B0_8CA7_C4D353FAC7EF_.wvu.PrintTitles" localSheetId="120" hidden="1">'14-9'!$3:$6</definedName>
    <definedName name="Z_57203996_1702_43B0_8CA7_C4D353FAC7EF_.wvu.PrintTitles" localSheetId="133" hidden="1">'15-8'!$3:$4</definedName>
    <definedName name="Z_57203996_1702_43B0_8CA7_C4D353FAC7EF_.wvu.PrintTitles" localSheetId="13" hidden="1">'2-1'!$3:$5</definedName>
    <definedName name="Z_57203996_1702_43B0_8CA7_C4D353FAC7EF_.wvu.PrintTitles" localSheetId="17" hidden="1">'2-5'!$3:$6</definedName>
    <definedName name="Z_57203996_1702_43B0_8CA7_C4D353FAC7EF_.wvu.PrintTitles" localSheetId="18" hidden="1">'2-6'!$3:$6</definedName>
    <definedName name="Z_57203996_1702_43B0_8CA7_C4D353FAC7EF_.wvu.PrintTitles" localSheetId="20" hidden="1">'2-8'!$3:$4</definedName>
    <definedName name="Z_57203996_1702_43B0_8CA7_C4D353FAC7EF_.wvu.PrintTitles" localSheetId="32" hidden="1">'3-4'!$3:$6</definedName>
    <definedName name="Z_57203996_1702_43B0_8CA7_C4D353FAC7EF_.wvu.PrintTitles" localSheetId="43" hidden="1">'5-6'!$4:$5</definedName>
    <definedName name="Z_57203996_1702_43B0_8CA7_C4D353FAC7EF_.wvu.PrintTitles" localSheetId="51" hidden="1">'6-6'!$3:$4</definedName>
    <definedName name="Z_57203996_1702_43B0_8CA7_C4D353FAC7EF_.wvu.PrintTitles" localSheetId="53" hidden="1">'6-8'!$1:$3</definedName>
    <definedName name="Z_57203996_1702_43B0_8CA7_C4D353FAC7EF_.wvu.PrintTitles" localSheetId="69" hidden="1">'9-1'!$3:$6</definedName>
    <definedName name="Z_57203996_1702_43B0_8CA7_C4D353FAC7EF_.wvu.PrintTitles" localSheetId="73" hidden="1">'9-5'!$3:$6</definedName>
    <definedName name="Z_58711EF9_D1BA_4D52_9189_4F7861C6D30C_.wvu.FilterData" localSheetId="78" hidden="1">'10-5'!$A$5:$J$5</definedName>
    <definedName name="Z_58711EF9_D1BA_4D52_9189_4F7861C6D30C_.wvu.PrintArea" localSheetId="82" hidden="1">'10-9(1)'!$A$1:$I$33</definedName>
    <definedName name="Z_58711EF9_D1BA_4D52_9189_4F7861C6D30C_.wvu.PrintArea" localSheetId="83" hidden="1">'10-9(2)'!$A$1:$Q$31</definedName>
    <definedName name="Z_58711EF9_D1BA_4D52_9189_4F7861C6D30C_.wvu.PrintArea" localSheetId="109" hidden="1">'13-9'!$A$1:$I$31</definedName>
    <definedName name="Z_58711EF9_D1BA_4D52_9189_4F7861C6D30C_.wvu.PrintArea" localSheetId="122" hidden="1">'14-11'!$A$1:$L$31</definedName>
    <definedName name="Z_58711EF9_D1BA_4D52_9189_4F7861C6D30C_.wvu.PrintArea" localSheetId="124" hidden="1">'14-13'!$A$1:$M$30</definedName>
    <definedName name="Z_58711EF9_D1BA_4D52_9189_4F7861C6D30C_.wvu.PrintArea" localSheetId="140" hidden="1">'17-1'!$A$1:$O$42</definedName>
    <definedName name="Z_58711EF9_D1BA_4D52_9189_4F7861C6D30C_.wvu.PrintArea" localSheetId="141" hidden="1">'17-2'!$A$1:$P$39</definedName>
    <definedName name="Z_58711EF9_D1BA_4D52_9189_4F7861C6D30C_.wvu.PrintArea" localSheetId="142" hidden="1">'17-3'!$A$1:$L$28</definedName>
    <definedName name="Z_58711EF9_D1BA_4D52_9189_4F7861C6D30C_.wvu.PrintArea" localSheetId="143" hidden="1">'17-4'!$A$1:$P$29</definedName>
    <definedName name="Z_58711EF9_D1BA_4D52_9189_4F7861C6D30C_.wvu.PrintArea" localSheetId="43" hidden="1">'5-6'!$B$1:$J$29</definedName>
    <definedName name="Z_58711EF9_D1BA_4D52_9189_4F7861C6D30C_.wvu.PrintArea" localSheetId="58" hidden="1">'7-4'!$A$1:$S$29</definedName>
    <definedName name="Z_58711EF9_D1BA_4D52_9189_4F7861C6D30C_.wvu.PrintArea" localSheetId="61" hidden="1">'8-3'!$A$1:$R$28</definedName>
    <definedName name="Z_58711EF9_D1BA_4D52_9189_4F7861C6D30C_.wvu.PrintArea" localSheetId="65" hidden="1">'8-7'!$A$1:$I$37</definedName>
    <definedName name="Z_58711EF9_D1BA_4D52_9189_4F7861C6D30C_.wvu.PrintArea" localSheetId="69" hidden="1">'9-1'!$A$1:$K$47</definedName>
    <definedName name="Z_58711EF9_D1BA_4D52_9189_4F7861C6D30C_.wvu.PrintArea" localSheetId="70" hidden="1">'9-2'!$A$1:$I$34</definedName>
    <definedName name="Z_58711EF9_D1BA_4D52_9189_4F7861C6D30C_.wvu.PrintArea" localSheetId="71" hidden="1">'9-3'!$A$1:$O$30</definedName>
    <definedName name="Z_58711EF9_D1BA_4D52_9189_4F7861C6D30C_.wvu.PrintArea" localSheetId="72" hidden="1">'9-4'!$A$1:$O$30</definedName>
    <definedName name="Z_58711EF9_D1BA_4D52_9189_4F7861C6D30C_.wvu.PrintArea" localSheetId="73" hidden="1">'9-5'!$A$1:$I$47</definedName>
    <definedName name="Z_58711EF9_D1BA_4D52_9189_4F7861C6D30C_.wvu.PrintTitles" localSheetId="78" hidden="1">'10-5'!$3:$5</definedName>
    <definedName name="Z_58711EF9_D1BA_4D52_9189_4F7861C6D30C_.wvu.PrintTitles" localSheetId="82" hidden="1">'10-9(1)'!$3:$4</definedName>
    <definedName name="Z_58711EF9_D1BA_4D52_9189_4F7861C6D30C_.wvu.PrintTitles" localSheetId="83" hidden="1">'10-9(2)'!$3:$5</definedName>
    <definedName name="Z_58711EF9_D1BA_4D52_9189_4F7861C6D30C_.wvu.PrintTitles" localSheetId="105" hidden="1">'13-5'!$3:$5</definedName>
    <definedName name="Z_58711EF9_D1BA_4D52_9189_4F7861C6D30C_.wvu.PrintTitles" localSheetId="125" hidden="1">'14-14'!$3:$4</definedName>
    <definedName name="Z_58711EF9_D1BA_4D52_9189_4F7861C6D30C_.wvu.PrintTitles" localSheetId="120" hidden="1">'14-9'!$3:$6</definedName>
    <definedName name="Z_58711EF9_D1BA_4D52_9189_4F7861C6D30C_.wvu.PrintTitles" localSheetId="133" hidden="1">'15-8'!$3:$4</definedName>
    <definedName name="Z_58711EF9_D1BA_4D52_9189_4F7861C6D30C_.wvu.PrintTitles" localSheetId="13" hidden="1">'2-1'!$3:$5</definedName>
    <definedName name="Z_58711EF9_D1BA_4D52_9189_4F7861C6D30C_.wvu.PrintTitles" localSheetId="17" hidden="1">'2-5'!$3:$6</definedName>
    <definedName name="Z_58711EF9_D1BA_4D52_9189_4F7861C6D30C_.wvu.PrintTitles" localSheetId="18" hidden="1">'2-6'!$3:$6</definedName>
    <definedName name="Z_58711EF9_D1BA_4D52_9189_4F7861C6D30C_.wvu.PrintTitles" localSheetId="20" hidden="1">'2-8'!$3:$4</definedName>
    <definedName name="Z_58711EF9_D1BA_4D52_9189_4F7861C6D30C_.wvu.PrintTitles" localSheetId="32" hidden="1">'3-4'!$3:$6</definedName>
    <definedName name="Z_58711EF9_D1BA_4D52_9189_4F7861C6D30C_.wvu.PrintTitles" localSheetId="43" hidden="1">'5-6'!$4:$5</definedName>
    <definedName name="Z_58711EF9_D1BA_4D52_9189_4F7861C6D30C_.wvu.PrintTitles" localSheetId="51" hidden="1">'6-6'!$3:$4</definedName>
    <definedName name="Z_58711EF9_D1BA_4D52_9189_4F7861C6D30C_.wvu.PrintTitles" localSheetId="53" hidden="1">'6-8'!$1:$3</definedName>
    <definedName name="Z_58711EF9_D1BA_4D52_9189_4F7861C6D30C_.wvu.PrintTitles" localSheetId="69" hidden="1">'9-1'!$3:$6</definedName>
    <definedName name="Z_58711EF9_D1BA_4D52_9189_4F7861C6D30C_.wvu.PrintTitles" localSheetId="73" hidden="1">'9-5'!$3:$6</definedName>
    <definedName name="Z_5B441C35_8B1D_479D_A742_AF098D604223_.wvu.FilterData" localSheetId="78" hidden="1">'10-5'!$A$5:$J$5</definedName>
    <definedName name="Z_5B441C35_8B1D_479D_A742_AF098D604223_.wvu.PrintArea" localSheetId="82" hidden="1">'10-9(1)'!$A$1:$I$33</definedName>
    <definedName name="Z_5B441C35_8B1D_479D_A742_AF098D604223_.wvu.PrintArea" localSheetId="83" hidden="1">'10-9(2)'!$A$1:$Q$31</definedName>
    <definedName name="Z_5B441C35_8B1D_479D_A742_AF098D604223_.wvu.PrintArea" localSheetId="109" hidden="1">'13-9'!$A$1:$I$31</definedName>
    <definedName name="Z_5B441C35_8B1D_479D_A742_AF098D604223_.wvu.PrintArea" localSheetId="122" hidden="1">'14-11'!$A$1:$L$31</definedName>
    <definedName name="Z_5B441C35_8B1D_479D_A742_AF098D604223_.wvu.PrintArea" localSheetId="124" hidden="1">'14-13'!$A$1:$M$30</definedName>
    <definedName name="Z_5B441C35_8B1D_479D_A742_AF098D604223_.wvu.PrintArea" localSheetId="140" hidden="1">'17-1'!$A$1:$O$42</definedName>
    <definedName name="Z_5B441C35_8B1D_479D_A742_AF098D604223_.wvu.PrintArea" localSheetId="141" hidden="1">'17-2'!$A$1:$P$39</definedName>
    <definedName name="Z_5B441C35_8B1D_479D_A742_AF098D604223_.wvu.PrintArea" localSheetId="142" hidden="1">'17-3'!$A$1:$L$28</definedName>
    <definedName name="Z_5B441C35_8B1D_479D_A742_AF098D604223_.wvu.PrintArea" localSheetId="143" hidden="1">'17-4'!$A$1:$P$29</definedName>
    <definedName name="Z_5B441C35_8B1D_479D_A742_AF098D604223_.wvu.PrintArea" localSheetId="43" hidden="1">'5-6'!$B$1:$J$29</definedName>
    <definedName name="Z_5B441C35_8B1D_479D_A742_AF098D604223_.wvu.PrintArea" localSheetId="58" hidden="1">'7-4'!$A$1:$S$29</definedName>
    <definedName name="Z_5B441C35_8B1D_479D_A742_AF098D604223_.wvu.PrintArea" localSheetId="61" hidden="1">'8-3'!$A$1:$R$28</definedName>
    <definedName name="Z_5B441C35_8B1D_479D_A742_AF098D604223_.wvu.PrintArea" localSheetId="65" hidden="1">'8-7'!$A$1:$I$37</definedName>
    <definedName name="Z_5B441C35_8B1D_479D_A742_AF098D604223_.wvu.PrintArea" localSheetId="69" hidden="1">'9-1'!$A$1:$K$47</definedName>
    <definedName name="Z_5B441C35_8B1D_479D_A742_AF098D604223_.wvu.PrintArea" localSheetId="70" hidden="1">'9-2'!$A$1:$I$34</definedName>
    <definedName name="Z_5B441C35_8B1D_479D_A742_AF098D604223_.wvu.PrintArea" localSheetId="71" hidden="1">'9-3'!$A$1:$O$30</definedName>
    <definedName name="Z_5B441C35_8B1D_479D_A742_AF098D604223_.wvu.PrintArea" localSheetId="72" hidden="1">'9-4'!$A$1:$O$30</definedName>
    <definedName name="Z_5B441C35_8B1D_479D_A742_AF098D604223_.wvu.PrintArea" localSheetId="73" hidden="1">'9-5'!$A$1:$I$47</definedName>
    <definedName name="Z_5B441C35_8B1D_479D_A742_AF098D604223_.wvu.PrintTitles" localSheetId="78" hidden="1">'10-5'!$3:$5</definedName>
    <definedName name="Z_5B441C35_8B1D_479D_A742_AF098D604223_.wvu.PrintTitles" localSheetId="82" hidden="1">'10-9(1)'!$3:$4</definedName>
    <definedName name="Z_5B441C35_8B1D_479D_A742_AF098D604223_.wvu.PrintTitles" localSheetId="83" hidden="1">'10-9(2)'!$3:$5</definedName>
    <definedName name="Z_5B441C35_8B1D_479D_A742_AF098D604223_.wvu.PrintTitles" localSheetId="105" hidden="1">'13-5'!$3:$5</definedName>
    <definedName name="Z_5B441C35_8B1D_479D_A742_AF098D604223_.wvu.PrintTitles" localSheetId="125" hidden="1">'14-14'!$3:$4</definedName>
    <definedName name="Z_5B441C35_8B1D_479D_A742_AF098D604223_.wvu.PrintTitles" localSheetId="120" hidden="1">'14-9'!$3:$6</definedName>
    <definedName name="Z_5B441C35_8B1D_479D_A742_AF098D604223_.wvu.PrintTitles" localSheetId="133" hidden="1">'15-8'!$3:$4</definedName>
    <definedName name="Z_5B441C35_8B1D_479D_A742_AF098D604223_.wvu.PrintTitles" localSheetId="13" hidden="1">'2-1'!$3:$5</definedName>
    <definedName name="Z_5B441C35_8B1D_479D_A742_AF098D604223_.wvu.PrintTitles" localSheetId="17" hidden="1">'2-5'!$3:$6</definedName>
    <definedName name="Z_5B441C35_8B1D_479D_A742_AF098D604223_.wvu.PrintTitles" localSheetId="18" hidden="1">'2-6'!$3:$6</definedName>
    <definedName name="Z_5B441C35_8B1D_479D_A742_AF098D604223_.wvu.PrintTitles" localSheetId="20" hidden="1">'2-8'!$3:$4</definedName>
    <definedName name="Z_5B441C35_8B1D_479D_A742_AF098D604223_.wvu.PrintTitles" localSheetId="32" hidden="1">'3-4'!$3:$6</definedName>
    <definedName name="Z_5B441C35_8B1D_479D_A742_AF098D604223_.wvu.PrintTitles" localSheetId="43" hidden="1">'5-6'!$4:$5</definedName>
    <definedName name="Z_5B441C35_8B1D_479D_A742_AF098D604223_.wvu.PrintTitles" localSheetId="51" hidden="1">'6-6'!$3:$4</definedName>
    <definedName name="Z_5B441C35_8B1D_479D_A742_AF098D604223_.wvu.PrintTitles" localSheetId="53" hidden="1">'6-8'!$1:$3</definedName>
    <definedName name="Z_5B441C35_8B1D_479D_A742_AF098D604223_.wvu.PrintTitles" localSheetId="69" hidden="1">'9-1'!$3:$6</definedName>
    <definedName name="Z_5B441C35_8B1D_479D_A742_AF098D604223_.wvu.PrintTitles" localSheetId="73" hidden="1">'9-5'!$3:$6</definedName>
    <definedName name="Z_62DAE75F_6EEA_49DA_9015_29B18CCD12D0_.wvu.FilterData" localSheetId="78" hidden="1">'10-5'!$A$5:$J$5</definedName>
    <definedName name="Z_62DAE75F_6EEA_49DA_9015_29B18CCD12D0_.wvu.PrintArea" localSheetId="82" hidden="1">'10-9(1)'!$A$1:$I$33</definedName>
    <definedName name="Z_62DAE75F_6EEA_49DA_9015_29B18CCD12D0_.wvu.PrintArea" localSheetId="83" hidden="1">'10-9(2)'!$A$1:$Q$31</definedName>
    <definedName name="Z_62DAE75F_6EEA_49DA_9015_29B18CCD12D0_.wvu.PrintArea" localSheetId="109" hidden="1">'13-9'!$A$1:$I$31</definedName>
    <definedName name="Z_62DAE75F_6EEA_49DA_9015_29B18CCD12D0_.wvu.PrintArea" localSheetId="122" hidden="1">'14-11'!$A$1:$L$31</definedName>
    <definedName name="Z_62DAE75F_6EEA_49DA_9015_29B18CCD12D0_.wvu.PrintArea" localSheetId="124" hidden="1">'14-13'!$A$1:$M$30</definedName>
    <definedName name="Z_62DAE75F_6EEA_49DA_9015_29B18CCD12D0_.wvu.PrintArea" localSheetId="125" hidden="1">'14-14'!$A$1:$F$150</definedName>
    <definedName name="Z_62DAE75F_6EEA_49DA_9015_29B18CCD12D0_.wvu.PrintArea" localSheetId="140" hidden="1">'17-1'!$A$1:$O$42</definedName>
    <definedName name="Z_62DAE75F_6EEA_49DA_9015_29B18CCD12D0_.wvu.PrintArea" localSheetId="141" hidden="1">'17-2'!$A$1:$P$39</definedName>
    <definedName name="Z_62DAE75F_6EEA_49DA_9015_29B18CCD12D0_.wvu.PrintArea" localSheetId="142" hidden="1">'17-3'!$A$1:$L$28</definedName>
    <definedName name="Z_62DAE75F_6EEA_49DA_9015_29B18CCD12D0_.wvu.PrintArea" localSheetId="143" hidden="1">'17-4'!$A$1:$P$29</definedName>
    <definedName name="Z_62DAE75F_6EEA_49DA_9015_29B18CCD12D0_.wvu.PrintArea" localSheetId="43" hidden="1">'5-6'!$B$1:$J$29</definedName>
    <definedName name="Z_62DAE75F_6EEA_49DA_9015_29B18CCD12D0_.wvu.PrintArea" localSheetId="58" hidden="1">'7-4'!$A$1:$S$29</definedName>
    <definedName name="Z_62DAE75F_6EEA_49DA_9015_29B18CCD12D0_.wvu.PrintArea" localSheetId="61" hidden="1">'8-3'!$A$1:$R$28</definedName>
    <definedName name="Z_62DAE75F_6EEA_49DA_9015_29B18CCD12D0_.wvu.PrintArea" localSheetId="65" hidden="1">'8-7'!$A$1:$I$37</definedName>
    <definedName name="Z_62DAE75F_6EEA_49DA_9015_29B18CCD12D0_.wvu.PrintArea" localSheetId="69" hidden="1">'9-1'!$A$1:$K$47</definedName>
    <definedName name="Z_62DAE75F_6EEA_49DA_9015_29B18CCD12D0_.wvu.PrintArea" localSheetId="70" hidden="1">'9-2'!$A$1:$I$34</definedName>
    <definedName name="Z_62DAE75F_6EEA_49DA_9015_29B18CCD12D0_.wvu.PrintArea" localSheetId="71" hidden="1">'9-3'!$A$1:$O$30</definedName>
    <definedName name="Z_62DAE75F_6EEA_49DA_9015_29B18CCD12D0_.wvu.PrintArea" localSheetId="72" hidden="1">'9-4'!$A$1:$O$30</definedName>
    <definedName name="Z_62DAE75F_6EEA_49DA_9015_29B18CCD12D0_.wvu.PrintArea" localSheetId="73" hidden="1">'9-5'!$A$1:$I$47</definedName>
    <definedName name="Z_62DAE75F_6EEA_49DA_9015_29B18CCD12D0_.wvu.PrintTitles" localSheetId="78" hidden="1">'10-5'!$3:$5</definedName>
    <definedName name="Z_62DAE75F_6EEA_49DA_9015_29B18CCD12D0_.wvu.PrintTitles" localSheetId="82" hidden="1">'10-9(1)'!$3:$4</definedName>
    <definedName name="Z_62DAE75F_6EEA_49DA_9015_29B18CCD12D0_.wvu.PrintTitles" localSheetId="83" hidden="1">'10-9(2)'!$3:$5</definedName>
    <definedName name="Z_62DAE75F_6EEA_49DA_9015_29B18CCD12D0_.wvu.PrintTitles" localSheetId="105" hidden="1">'13-5'!$3:$5</definedName>
    <definedName name="Z_62DAE75F_6EEA_49DA_9015_29B18CCD12D0_.wvu.PrintTitles" localSheetId="125" hidden="1">'14-14'!$3:$4</definedName>
    <definedName name="Z_62DAE75F_6EEA_49DA_9015_29B18CCD12D0_.wvu.PrintTitles" localSheetId="120" hidden="1">'14-9'!$3:$6</definedName>
    <definedName name="Z_62DAE75F_6EEA_49DA_9015_29B18CCD12D0_.wvu.PrintTitles" localSheetId="133" hidden="1">'15-8'!$3:$4</definedName>
    <definedName name="Z_62DAE75F_6EEA_49DA_9015_29B18CCD12D0_.wvu.PrintTitles" localSheetId="13" hidden="1">'2-1'!$3:$5</definedName>
    <definedName name="Z_62DAE75F_6EEA_49DA_9015_29B18CCD12D0_.wvu.PrintTitles" localSheetId="17" hidden="1">'2-5'!$3:$6</definedName>
    <definedName name="Z_62DAE75F_6EEA_49DA_9015_29B18CCD12D0_.wvu.PrintTitles" localSheetId="18" hidden="1">'2-6'!$3:$6</definedName>
    <definedName name="Z_62DAE75F_6EEA_49DA_9015_29B18CCD12D0_.wvu.PrintTitles" localSheetId="20" hidden="1">'2-8'!$3:$4</definedName>
    <definedName name="Z_62DAE75F_6EEA_49DA_9015_29B18CCD12D0_.wvu.PrintTitles" localSheetId="32" hidden="1">'3-4'!$3:$6</definedName>
    <definedName name="Z_62DAE75F_6EEA_49DA_9015_29B18CCD12D0_.wvu.PrintTitles" localSheetId="43" hidden="1">'5-6'!$4:$5</definedName>
    <definedName name="Z_62DAE75F_6EEA_49DA_9015_29B18CCD12D0_.wvu.PrintTitles" localSheetId="51" hidden="1">'6-6'!$3:$4</definedName>
    <definedName name="Z_62DAE75F_6EEA_49DA_9015_29B18CCD12D0_.wvu.PrintTitles" localSheetId="53" hidden="1">'6-8'!$1:$3</definedName>
    <definedName name="Z_62DAE75F_6EEA_49DA_9015_29B18CCD12D0_.wvu.PrintTitles" localSheetId="69" hidden="1">'9-1'!$3:$6</definedName>
    <definedName name="Z_62DAE75F_6EEA_49DA_9015_29B18CCD12D0_.wvu.PrintTitles" localSheetId="73" hidden="1">'9-5'!$3:$6</definedName>
    <definedName name="Z_67EF8DD2_DD3D_4A4F_9A3B_29FC45742F40_.wvu.FilterData" localSheetId="78" hidden="1">'10-5'!$A$5:$J$5</definedName>
    <definedName name="Z_67EF8DD2_DD3D_4A4F_9A3B_29FC45742F40_.wvu.PrintArea" localSheetId="82" hidden="1">'10-9(1)'!$A$1:$I$33</definedName>
    <definedName name="Z_67EF8DD2_DD3D_4A4F_9A3B_29FC45742F40_.wvu.PrintArea" localSheetId="83" hidden="1">'10-9(2)'!$A$1:$Q$31</definedName>
    <definedName name="Z_67EF8DD2_DD3D_4A4F_9A3B_29FC45742F40_.wvu.PrintArea" localSheetId="109" hidden="1">'13-9'!$A$1:$I$31</definedName>
    <definedName name="Z_67EF8DD2_DD3D_4A4F_9A3B_29FC45742F40_.wvu.PrintArea" localSheetId="122" hidden="1">'14-11'!$A$1:$L$31</definedName>
    <definedName name="Z_67EF8DD2_DD3D_4A4F_9A3B_29FC45742F40_.wvu.PrintArea" localSheetId="124" hidden="1">'14-13'!$A$1:$M$30</definedName>
    <definedName name="Z_67EF8DD2_DD3D_4A4F_9A3B_29FC45742F40_.wvu.PrintArea" localSheetId="140" hidden="1">'17-1'!$A$1:$O$42</definedName>
    <definedName name="Z_67EF8DD2_DD3D_4A4F_9A3B_29FC45742F40_.wvu.PrintArea" localSheetId="141" hidden="1">'17-2'!$A$1:$P$39</definedName>
    <definedName name="Z_67EF8DD2_DD3D_4A4F_9A3B_29FC45742F40_.wvu.PrintArea" localSheetId="142" hidden="1">'17-3'!$A$1:$L$28</definedName>
    <definedName name="Z_67EF8DD2_DD3D_4A4F_9A3B_29FC45742F40_.wvu.PrintArea" localSheetId="143" hidden="1">'17-4'!$A$1:$P$29</definedName>
    <definedName name="Z_67EF8DD2_DD3D_4A4F_9A3B_29FC45742F40_.wvu.PrintArea" localSheetId="43" hidden="1">'5-6'!$B$1:$J$29</definedName>
    <definedName name="Z_67EF8DD2_DD3D_4A4F_9A3B_29FC45742F40_.wvu.PrintArea" localSheetId="58" hidden="1">'7-4'!$A$1:$S$29</definedName>
    <definedName name="Z_67EF8DD2_DD3D_4A4F_9A3B_29FC45742F40_.wvu.PrintArea" localSheetId="61" hidden="1">'8-3'!$A$1:$R$28</definedName>
    <definedName name="Z_67EF8DD2_DD3D_4A4F_9A3B_29FC45742F40_.wvu.PrintArea" localSheetId="65" hidden="1">'8-7'!$A$1:$I$37</definedName>
    <definedName name="Z_67EF8DD2_DD3D_4A4F_9A3B_29FC45742F40_.wvu.PrintArea" localSheetId="69" hidden="1">'9-1'!$A$1:$K$47</definedName>
    <definedName name="Z_67EF8DD2_DD3D_4A4F_9A3B_29FC45742F40_.wvu.PrintArea" localSheetId="70" hidden="1">'9-2'!$A$1:$I$34</definedName>
    <definedName name="Z_67EF8DD2_DD3D_4A4F_9A3B_29FC45742F40_.wvu.PrintArea" localSheetId="71" hidden="1">'9-3'!$A$1:$O$30</definedName>
    <definedName name="Z_67EF8DD2_DD3D_4A4F_9A3B_29FC45742F40_.wvu.PrintArea" localSheetId="72" hidden="1">'9-4'!$A$1:$O$30</definedName>
    <definedName name="Z_67EF8DD2_DD3D_4A4F_9A3B_29FC45742F40_.wvu.PrintArea" localSheetId="73" hidden="1">'9-5'!$A$1:$I$47</definedName>
    <definedName name="Z_67EF8DD2_DD3D_4A4F_9A3B_29FC45742F40_.wvu.PrintTitles" localSheetId="78" hidden="1">'10-5'!$3:$5</definedName>
    <definedName name="Z_67EF8DD2_DD3D_4A4F_9A3B_29FC45742F40_.wvu.PrintTitles" localSheetId="82" hidden="1">'10-9(1)'!$3:$4</definedName>
    <definedName name="Z_67EF8DD2_DD3D_4A4F_9A3B_29FC45742F40_.wvu.PrintTitles" localSheetId="83" hidden="1">'10-9(2)'!$3:$5</definedName>
    <definedName name="Z_67EF8DD2_DD3D_4A4F_9A3B_29FC45742F40_.wvu.PrintTitles" localSheetId="105" hidden="1">'13-5'!$3:$5</definedName>
    <definedName name="Z_67EF8DD2_DD3D_4A4F_9A3B_29FC45742F40_.wvu.PrintTitles" localSheetId="125" hidden="1">'14-14'!$3:$4</definedName>
    <definedName name="Z_67EF8DD2_DD3D_4A4F_9A3B_29FC45742F40_.wvu.PrintTitles" localSheetId="120" hidden="1">'14-9'!$3:$6</definedName>
    <definedName name="Z_67EF8DD2_DD3D_4A4F_9A3B_29FC45742F40_.wvu.PrintTitles" localSheetId="133" hidden="1">'15-8'!$3:$4</definedName>
    <definedName name="Z_67EF8DD2_DD3D_4A4F_9A3B_29FC45742F40_.wvu.PrintTitles" localSheetId="13" hidden="1">'2-1'!$3:$5</definedName>
    <definedName name="Z_67EF8DD2_DD3D_4A4F_9A3B_29FC45742F40_.wvu.PrintTitles" localSheetId="17" hidden="1">'2-5'!$3:$6</definedName>
    <definedName name="Z_67EF8DD2_DD3D_4A4F_9A3B_29FC45742F40_.wvu.PrintTitles" localSheetId="18" hidden="1">'2-6'!$3:$6</definedName>
    <definedName name="Z_67EF8DD2_DD3D_4A4F_9A3B_29FC45742F40_.wvu.PrintTitles" localSheetId="20" hidden="1">'2-8'!$3:$4</definedName>
    <definedName name="Z_67EF8DD2_DD3D_4A4F_9A3B_29FC45742F40_.wvu.PrintTitles" localSheetId="32" hidden="1">'3-4'!$3:$6</definedName>
    <definedName name="Z_67EF8DD2_DD3D_4A4F_9A3B_29FC45742F40_.wvu.PrintTitles" localSheetId="43" hidden="1">'5-6'!$4:$5</definedName>
    <definedName name="Z_67EF8DD2_DD3D_4A4F_9A3B_29FC45742F40_.wvu.PrintTitles" localSheetId="51" hidden="1">'6-6'!$3:$4</definedName>
    <definedName name="Z_67EF8DD2_DD3D_4A4F_9A3B_29FC45742F40_.wvu.PrintTitles" localSheetId="53" hidden="1">'6-8'!$1:$3</definedName>
    <definedName name="Z_67EF8DD2_DD3D_4A4F_9A3B_29FC45742F40_.wvu.PrintTitles" localSheetId="69" hidden="1">'9-1'!$3:$6</definedName>
    <definedName name="Z_67EF8DD2_DD3D_4A4F_9A3B_29FC45742F40_.wvu.PrintTitles" localSheetId="73" hidden="1">'9-5'!$3:$6</definedName>
    <definedName name="Z_69EF12F7_33A4_4F77_BCCE_9A346C0C3A8F_.wvu.FilterData" localSheetId="78" hidden="1">'10-5'!$A$5:$J$5</definedName>
    <definedName name="Z_69EF12F7_33A4_4F77_BCCE_9A346C0C3A8F_.wvu.PrintArea" localSheetId="82" hidden="1">'10-9(1)'!$A$1:$I$33</definedName>
    <definedName name="Z_69EF12F7_33A4_4F77_BCCE_9A346C0C3A8F_.wvu.PrintArea" localSheetId="83" hidden="1">'10-9(2)'!$A$1:$Q$31</definedName>
    <definedName name="Z_69EF12F7_33A4_4F77_BCCE_9A346C0C3A8F_.wvu.PrintArea" localSheetId="109" hidden="1">'13-9'!$A$1:$I$31</definedName>
    <definedName name="Z_69EF12F7_33A4_4F77_BCCE_9A346C0C3A8F_.wvu.PrintArea" localSheetId="122" hidden="1">'14-11'!$A$1:$L$31</definedName>
    <definedName name="Z_69EF12F7_33A4_4F77_BCCE_9A346C0C3A8F_.wvu.PrintArea" localSheetId="124" hidden="1">'14-13'!$A$1:$M$30</definedName>
    <definedName name="Z_69EF12F7_33A4_4F77_BCCE_9A346C0C3A8F_.wvu.PrintArea" localSheetId="140" hidden="1">'17-1'!$A$1:$O$42</definedName>
    <definedName name="Z_69EF12F7_33A4_4F77_BCCE_9A346C0C3A8F_.wvu.PrintArea" localSheetId="141" hidden="1">'17-2'!$A$1:$P$39</definedName>
    <definedName name="Z_69EF12F7_33A4_4F77_BCCE_9A346C0C3A8F_.wvu.PrintArea" localSheetId="142" hidden="1">'17-3'!$A$1:$L$28</definedName>
    <definedName name="Z_69EF12F7_33A4_4F77_BCCE_9A346C0C3A8F_.wvu.PrintArea" localSheetId="143" hidden="1">'17-4'!$A$1:$P$29</definedName>
    <definedName name="Z_69EF12F7_33A4_4F77_BCCE_9A346C0C3A8F_.wvu.PrintArea" localSheetId="58" hidden="1">'7-4'!$A$1:$S$29</definedName>
    <definedName name="Z_69EF12F7_33A4_4F77_BCCE_9A346C0C3A8F_.wvu.PrintArea" localSheetId="61" hidden="1">'8-3'!$A$1:$R$28</definedName>
    <definedName name="Z_69EF12F7_33A4_4F77_BCCE_9A346C0C3A8F_.wvu.PrintArea" localSheetId="65" hidden="1">'8-7'!$A$1:$I$37</definedName>
    <definedName name="Z_69EF12F7_33A4_4F77_BCCE_9A346C0C3A8F_.wvu.PrintArea" localSheetId="66" hidden="1">'8-8'!$A$1:$H$42</definedName>
    <definedName name="Z_69EF12F7_33A4_4F77_BCCE_9A346C0C3A8F_.wvu.PrintArea" localSheetId="69" hidden="1">'9-1'!$A$1:$K$47</definedName>
    <definedName name="Z_69EF12F7_33A4_4F77_BCCE_9A346C0C3A8F_.wvu.PrintArea" localSheetId="70" hidden="1">'9-2'!$A$1:$I$34</definedName>
    <definedName name="Z_69EF12F7_33A4_4F77_BCCE_9A346C0C3A8F_.wvu.PrintArea" localSheetId="71" hidden="1">'9-3'!$A$1:$O$30</definedName>
    <definedName name="Z_69EF12F7_33A4_4F77_BCCE_9A346C0C3A8F_.wvu.PrintArea" localSheetId="72" hidden="1">'9-4'!$A$1:$O$30</definedName>
    <definedName name="Z_69EF12F7_33A4_4F77_BCCE_9A346C0C3A8F_.wvu.PrintArea" localSheetId="73" hidden="1">'9-5'!$A$1:$I$47</definedName>
    <definedName name="Z_69EF12F7_33A4_4F77_BCCE_9A346C0C3A8F_.wvu.PrintTitles" localSheetId="78" hidden="1">'10-5'!$3:$5</definedName>
    <definedName name="Z_69EF12F7_33A4_4F77_BCCE_9A346C0C3A8F_.wvu.PrintTitles" localSheetId="82" hidden="1">'10-9(1)'!$3:$4</definedName>
    <definedName name="Z_69EF12F7_33A4_4F77_BCCE_9A346C0C3A8F_.wvu.PrintTitles" localSheetId="83" hidden="1">'10-9(2)'!$3:$5</definedName>
    <definedName name="Z_69EF12F7_33A4_4F77_BCCE_9A346C0C3A8F_.wvu.PrintTitles" localSheetId="105" hidden="1">'13-5'!$3:$5</definedName>
    <definedName name="Z_69EF12F7_33A4_4F77_BCCE_9A346C0C3A8F_.wvu.PrintTitles" localSheetId="125" hidden="1">'14-14'!$3:$4</definedName>
    <definedName name="Z_69EF12F7_33A4_4F77_BCCE_9A346C0C3A8F_.wvu.PrintTitles" localSheetId="120" hidden="1">'14-9'!$3:$6</definedName>
    <definedName name="Z_69EF12F7_33A4_4F77_BCCE_9A346C0C3A8F_.wvu.PrintTitles" localSheetId="133" hidden="1">'15-8'!$3:$4</definedName>
    <definedName name="Z_69EF12F7_33A4_4F77_BCCE_9A346C0C3A8F_.wvu.PrintTitles" localSheetId="13" hidden="1">'2-1'!$3:$5</definedName>
    <definedName name="Z_69EF12F7_33A4_4F77_BCCE_9A346C0C3A8F_.wvu.PrintTitles" localSheetId="17" hidden="1">'2-5'!$3:$6</definedName>
    <definedName name="Z_69EF12F7_33A4_4F77_BCCE_9A346C0C3A8F_.wvu.PrintTitles" localSheetId="18" hidden="1">'2-6'!$3:$6</definedName>
    <definedName name="Z_69EF12F7_33A4_4F77_BCCE_9A346C0C3A8F_.wvu.PrintTitles" localSheetId="20" hidden="1">'2-8'!$3:$4</definedName>
    <definedName name="Z_69EF12F7_33A4_4F77_BCCE_9A346C0C3A8F_.wvu.PrintTitles" localSheetId="32" hidden="1">'3-4'!$3:$6</definedName>
    <definedName name="Z_69EF12F7_33A4_4F77_BCCE_9A346C0C3A8F_.wvu.PrintTitles" localSheetId="51" hidden="1">'6-6'!$3:$4</definedName>
    <definedName name="Z_69EF12F7_33A4_4F77_BCCE_9A346C0C3A8F_.wvu.PrintTitles" localSheetId="53" hidden="1">'6-8'!$1:$3</definedName>
    <definedName name="Z_69EF12F7_33A4_4F77_BCCE_9A346C0C3A8F_.wvu.PrintTitles" localSheetId="69" hidden="1">'9-1'!$3:$6</definedName>
    <definedName name="Z_69EF12F7_33A4_4F77_BCCE_9A346C0C3A8F_.wvu.PrintTitles" localSheetId="73" hidden="1">'9-5'!$3:$6</definedName>
    <definedName name="Z_71042459_703D_4FF3_8D53_1213B54B1552_.wvu.FilterData" localSheetId="78" hidden="1">'10-5'!$A$5:$J$5</definedName>
    <definedName name="Z_71042459_703D_4FF3_8D53_1213B54B1552_.wvu.PrintArea" localSheetId="82" hidden="1">'10-9(1)'!$A$1:$I$33</definedName>
    <definedName name="Z_71042459_703D_4FF3_8D53_1213B54B1552_.wvu.PrintArea" localSheetId="83" hidden="1">'10-9(2)'!$A$1:$Q$31</definedName>
    <definedName name="Z_71042459_703D_4FF3_8D53_1213B54B1552_.wvu.PrintArea" localSheetId="109" hidden="1">'13-9'!$A$1:$I$31</definedName>
    <definedName name="Z_71042459_703D_4FF3_8D53_1213B54B1552_.wvu.PrintArea" localSheetId="122" hidden="1">'14-11'!$A$1:$L$31</definedName>
    <definedName name="Z_71042459_703D_4FF3_8D53_1213B54B1552_.wvu.PrintArea" localSheetId="124" hidden="1">'14-13'!$A$1:$M$30</definedName>
    <definedName name="Z_71042459_703D_4FF3_8D53_1213B54B1552_.wvu.PrintArea" localSheetId="140" hidden="1">'17-1'!$A$1:$O$42</definedName>
    <definedName name="Z_71042459_703D_4FF3_8D53_1213B54B1552_.wvu.PrintArea" localSheetId="141" hidden="1">'17-2'!$A$1:$P$39</definedName>
    <definedName name="Z_71042459_703D_4FF3_8D53_1213B54B1552_.wvu.PrintArea" localSheetId="142" hidden="1">'17-3'!$A$1:$L$28</definedName>
    <definedName name="Z_71042459_703D_4FF3_8D53_1213B54B1552_.wvu.PrintArea" localSheetId="143" hidden="1">'17-4'!$A$1:$P$29</definedName>
    <definedName name="Z_71042459_703D_4FF3_8D53_1213B54B1552_.wvu.PrintArea" localSheetId="43" hidden="1">'5-6'!$B$1:$J$29</definedName>
    <definedName name="Z_71042459_703D_4FF3_8D53_1213B54B1552_.wvu.PrintArea" localSheetId="58" hidden="1">'7-4'!$A$1:$S$29</definedName>
    <definedName name="Z_71042459_703D_4FF3_8D53_1213B54B1552_.wvu.PrintArea" localSheetId="61" hidden="1">'8-3'!$A$1:$R$28</definedName>
    <definedName name="Z_71042459_703D_4FF3_8D53_1213B54B1552_.wvu.PrintArea" localSheetId="65" hidden="1">'8-7'!$A$1:$I$37</definedName>
    <definedName name="Z_71042459_703D_4FF3_8D53_1213B54B1552_.wvu.PrintArea" localSheetId="69" hidden="1">'9-1'!$A$1:$K$47</definedName>
    <definedName name="Z_71042459_703D_4FF3_8D53_1213B54B1552_.wvu.PrintArea" localSheetId="70" hidden="1">'9-2'!$A$1:$I$34</definedName>
    <definedName name="Z_71042459_703D_4FF3_8D53_1213B54B1552_.wvu.PrintArea" localSheetId="71" hidden="1">'9-3'!$A$1:$O$30</definedName>
    <definedName name="Z_71042459_703D_4FF3_8D53_1213B54B1552_.wvu.PrintArea" localSheetId="72" hidden="1">'9-4'!$A$1:$O$30</definedName>
    <definedName name="Z_71042459_703D_4FF3_8D53_1213B54B1552_.wvu.PrintArea" localSheetId="73" hidden="1">'9-5'!$A$1:$I$47</definedName>
    <definedName name="Z_71042459_703D_4FF3_8D53_1213B54B1552_.wvu.PrintTitles" localSheetId="78" hidden="1">'10-5'!$3:$5</definedName>
    <definedName name="Z_71042459_703D_4FF3_8D53_1213B54B1552_.wvu.PrintTitles" localSheetId="82" hidden="1">'10-9(1)'!$3:$4</definedName>
    <definedName name="Z_71042459_703D_4FF3_8D53_1213B54B1552_.wvu.PrintTitles" localSheetId="83" hidden="1">'10-9(2)'!$3:$5</definedName>
    <definedName name="Z_71042459_703D_4FF3_8D53_1213B54B1552_.wvu.PrintTitles" localSheetId="105" hidden="1">'13-5'!$3:$5</definedName>
    <definedName name="Z_71042459_703D_4FF3_8D53_1213B54B1552_.wvu.PrintTitles" localSheetId="125" hidden="1">'14-14'!$3:$4</definedName>
    <definedName name="Z_71042459_703D_4FF3_8D53_1213B54B1552_.wvu.PrintTitles" localSheetId="120" hidden="1">'14-9'!$3:$6</definedName>
    <definedName name="Z_71042459_703D_4FF3_8D53_1213B54B1552_.wvu.PrintTitles" localSheetId="133" hidden="1">'15-8'!$3:$4</definedName>
    <definedName name="Z_71042459_703D_4FF3_8D53_1213B54B1552_.wvu.PrintTitles" localSheetId="13" hidden="1">'2-1'!$3:$5</definedName>
    <definedName name="Z_71042459_703D_4FF3_8D53_1213B54B1552_.wvu.PrintTitles" localSheetId="17" hidden="1">'2-5'!$3:$6</definedName>
    <definedName name="Z_71042459_703D_4FF3_8D53_1213B54B1552_.wvu.PrintTitles" localSheetId="18" hidden="1">'2-6'!$3:$6</definedName>
    <definedName name="Z_71042459_703D_4FF3_8D53_1213B54B1552_.wvu.PrintTitles" localSheetId="20" hidden="1">'2-8'!$3:$4</definedName>
    <definedName name="Z_71042459_703D_4FF3_8D53_1213B54B1552_.wvu.PrintTitles" localSheetId="32" hidden="1">'3-4'!$3:$6</definedName>
    <definedName name="Z_71042459_703D_4FF3_8D53_1213B54B1552_.wvu.PrintTitles" localSheetId="43" hidden="1">'5-6'!$4:$5</definedName>
    <definedName name="Z_71042459_703D_4FF3_8D53_1213B54B1552_.wvu.PrintTitles" localSheetId="51" hidden="1">'6-6'!$3:$4</definedName>
    <definedName name="Z_71042459_703D_4FF3_8D53_1213B54B1552_.wvu.PrintTitles" localSheetId="53" hidden="1">'6-8'!$1:$3</definedName>
    <definedName name="Z_71042459_703D_4FF3_8D53_1213B54B1552_.wvu.PrintTitles" localSheetId="69" hidden="1">'9-1'!$3:$6</definedName>
    <definedName name="Z_71042459_703D_4FF3_8D53_1213B54B1552_.wvu.PrintTitles" localSheetId="73" hidden="1">'9-5'!$3:$6</definedName>
    <definedName name="Z_71AD9FC9_48FC_499D_BB07_7480148E85D1_.wvu.FilterData" localSheetId="78" hidden="1">'10-5'!$A$5:$J$5</definedName>
    <definedName name="Z_71AD9FC9_48FC_499D_BB07_7480148E85D1_.wvu.PrintArea" localSheetId="82" hidden="1">'10-9(1)'!$A$1:$I$33</definedName>
    <definedName name="Z_71AD9FC9_48FC_499D_BB07_7480148E85D1_.wvu.PrintArea" localSheetId="83" hidden="1">'10-9(2)'!$A$1:$Q$31</definedName>
    <definedName name="Z_71AD9FC9_48FC_499D_BB07_7480148E85D1_.wvu.PrintArea" localSheetId="109" hidden="1">'13-9'!$A$1:$I$31</definedName>
    <definedName name="Z_71AD9FC9_48FC_499D_BB07_7480148E85D1_.wvu.PrintArea" localSheetId="122" hidden="1">'14-11'!$A$1:$L$31</definedName>
    <definedName name="Z_71AD9FC9_48FC_499D_BB07_7480148E85D1_.wvu.PrintArea" localSheetId="124" hidden="1">'14-13'!$A$1:$M$30</definedName>
    <definedName name="Z_71AD9FC9_48FC_499D_BB07_7480148E85D1_.wvu.PrintArea" localSheetId="140" hidden="1">'17-1'!$A$1:$O$42</definedName>
    <definedName name="Z_71AD9FC9_48FC_499D_BB07_7480148E85D1_.wvu.PrintArea" localSheetId="141" hidden="1">'17-2'!$A$1:$P$39</definedName>
    <definedName name="Z_71AD9FC9_48FC_499D_BB07_7480148E85D1_.wvu.PrintArea" localSheetId="142" hidden="1">'17-3'!$A$1:$L$28</definedName>
    <definedName name="Z_71AD9FC9_48FC_499D_BB07_7480148E85D1_.wvu.PrintArea" localSheetId="143" hidden="1">'17-4'!$A$1:$P$29</definedName>
    <definedName name="Z_71AD9FC9_48FC_499D_BB07_7480148E85D1_.wvu.PrintArea" localSheetId="43" hidden="1">'5-6'!$B$1:$J$29</definedName>
    <definedName name="Z_71AD9FC9_48FC_499D_BB07_7480148E85D1_.wvu.PrintArea" localSheetId="58" hidden="1">'7-4'!$A$1:$S$29</definedName>
    <definedName name="Z_71AD9FC9_48FC_499D_BB07_7480148E85D1_.wvu.PrintArea" localSheetId="61" hidden="1">'8-3'!$A$1:$R$28</definedName>
    <definedName name="Z_71AD9FC9_48FC_499D_BB07_7480148E85D1_.wvu.PrintArea" localSheetId="65" hidden="1">'8-7'!$A$1:$I$37</definedName>
    <definedName name="Z_71AD9FC9_48FC_499D_BB07_7480148E85D1_.wvu.PrintArea" localSheetId="69" hidden="1">'9-1'!$A$1:$K$47</definedName>
    <definedName name="Z_71AD9FC9_48FC_499D_BB07_7480148E85D1_.wvu.PrintArea" localSheetId="70" hidden="1">'9-2'!$A$1:$I$34</definedName>
    <definedName name="Z_71AD9FC9_48FC_499D_BB07_7480148E85D1_.wvu.PrintArea" localSheetId="71" hidden="1">'9-3'!$A$1:$O$30</definedName>
    <definedName name="Z_71AD9FC9_48FC_499D_BB07_7480148E85D1_.wvu.PrintArea" localSheetId="72" hidden="1">'9-4'!$A$1:$O$30</definedName>
    <definedName name="Z_71AD9FC9_48FC_499D_BB07_7480148E85D1_.wvu.PrintArea" localSheetId="73" hidden="1">'9-5'!$A$1:$I$47</definedName>
    <definedName name="Z_71AD9FC9_48FC_499D_BB07_7480148E85D1_.wvu.PrintTitles" localSheetId="78" hidden="1">'10-5'!$3:$5</definedName>
    <definedName name="Z_71AD9FC9_48FC_499D_BB07_7480148E85D1_.wvu.PrintTitles" localSheetId="82" hidden="1">'10-9(1)'!$3:$4</definedName>
    <definedName name="Z_71AD9FC9_48FC_499D_BB07_7480148E85D1_.wvu.PrintTitles" localSheetId="83" hidden="1">'10-9(2)'!$3:$5</definedName>
    <definedName name="Z_71AD9FC9_48FC_499D_BB07_7480148E85D1_.wvu.PrintTitles" localSheetId="105" hidden="1">'13-5'!$3:$5</definedName>
    <definedName name="Z_71AD9FC9_48FC_499D_BB07_7480148E85D1_.wvu.PrintTitles" localSheetId="125" hidden="1">'14-14'!$3:$4</definedName>
    <definedName name="Z_71AD9FC9_48FC_499D_BB07_7480148E85D1_.wvu.PrintTitles" localSheetId="120" hidden="1">'14-9'!$3:$6</definedName>
    <definedName name="Z_71AD9FC9_48FC_499D_BB07_7480148E85D1_.wvu.PrintTitles" localSheetId="133" hidden="1">'15-8'!$3:$4</definedName>
    <definedName name="Z_71AD9FC9_48FC_499D_BB07_7480148E85D1_.wvu.PrintTitles" localSheetId="13" hidden="1">'2-1'!$3:$5</definedName>
    <definedName name="Z_71AD9FC9_48FC_499D_BB07_7480148E85D1_.wvu.PrintTitles" localSheetId="17" hidden="1">'2-5'!$3:$6</definedName>
    <definedName name="Z_71AD9FC9_48FC_499D_BB07_7480148E85D1_.wvu.PrintTitles" localSheetId="18" hidden="1">'2-6'!$3:$6</definedName>
    <definedName name="Z_71AD9FC9_48FC_499D_BB07_7480148E85D1_.wvu.PrintTitles" localSheetId="20" hidden="1">'2-8'!$3:$4</definedName>
    <definedName name="Z_71AD9FC9_48FC_499D_BB07_7480148E85D1_.wvu.PrintTitles" localSheetId="32" hidden="1">'3-4'!$3:$6</definedName>
    <definedName name="Z_71AD9FC9_48FC_499D_BB07_7480148E85D1_.wvu.PrintTitles" localSheetId="43" hidden="1">'5-6'!$4:$5</definedName>
    <definedName name="Z_71AD9FC9_48FC_499D_BB07_7480148E85D1_.wvu.PrintTitles" localSheetId="51" hidden="1">'6-6'!$3:$4</definedName>
    <definedName name="Z_71AD9FC9_48FC_499D_BB07_7480148E85D1_.wvu.PrintTitles" localSheetId="53" hidden="1">'6-8'!$1:$3</definedName>
    <definedName name="Z_71AD9FC9_48FC_499D_BB07_7480148E85D1_.wvu.PrintTitles" localSheetId="69" hidden="1">'9-1'!$3:$6</definedName>
    <definedName name="Z_71AD9FC9_48FC_499D_BB07_7480148E85D1_.wvu.PrintTitles" localSheetId="73" hidden="1">'9-5'!$3:$6</definedName>
    <definedName name="Z_723C59CB_A466_4479_8AA8_39674B010947_.wvu.FilterData" localSheetId="78" hidden="1">'10-5'!$A$5:$J$5</definedName>
    <definedName name="Z_723C59CB_A466_4479_8AA8_39674B010947_.wvu.PrintArea" localSheetId="82" hidden="1">'10-9(1)'!$A$1:$I$33</definedName>
    <definedName name="Z_723C59CB_A466_4479_8AA8_39674B010947_.wvu.PrintArea" localSheetId="83" hidden="1">'10-9(2)'!$A$1:$Q$31</definedName>
    <definedName name="Z_723C59CB_A466_4479_8AA8_39674B010947_.wvu.PrintArea" localSheetId="109" hidden="1">'13-9'!$A$1:$I$31</definedName>
    <definedName name="Z_723C59CB_A466_4479_8AA8_39674B010947_.wvu.PrintArea" localSheetId="122" hidden="1">'14-11'!$A$1:$L$31</definedName>
    <definedName name="Z_723C59CB_A466_4479_8AA8_39674B010947_.wvu.PrintArea" localSheetId="124" hidden="1">'14-13'!$A$1:$M$30</definedName>
    <definedName name="Z_723C59CB_A466_4479_8AA8_39674B010947_.wvu.PrintArea" localSheetId="140" hidden="1">'17-1'!$A$1:$O$42</definedName>
    <definedName name="Z_723C59CB_A466_4479_8AA8_39674B010947_.wvu.PrintArea" localSheetId="141" hidden="1">'17-2'!$A$1:$P$39</definedName>
    <definedName name="Z_723C59CB_A466_4479_8AA8_39674B010947_.wvu.PrintArea" localSheetId="142" hidden="1">'17-3'!$A$1:$L$28</definedName>
    <definedName name="Z_723C59CB_A466_4479_8AA8_39674B010947_.wvu.PrintArea" localSheetId="143" hidden="1">'17-4'!$A$1:$P$29</definedName>
    <definedName name="Z_723C59CB_A466_4479_8AA8_39674B010947_.wvu.PrintArea" localSheetId="43" hidden="1">'5-6'!$B$1:$J$29</definedName>
    <definedName name="Z_723C59CB_A466_4479_8AA8_39674B010947_.wvu.PrintArea" localSheetId="58" hidden="1">'7-4'!$A$1:$S$29</definedName>
    <definedName name="Z_723C59CB_A466_4479_8AA8_39674B010947_.wvu.PrintArea" localSheetId="61" hidden="1">'8-3'!$A$1:$R$28</definedName>
    <definedName name="Z_723C59CB_A466_4479_8AA8_39674B010947_.wvu.PrintArea" localSheetId="65" hidden="1">'8-7'!$A$1:$I$37</definedName>
    <definedName name="Z_723C59CB_A466_4479_8AA8_39674B010947_.wvu.PrintArea" localSheetId="69" hidden="1">'9-1'!$A$1:$K$47</definedName>
    <definedName name="Z_723C59CB_A466_4479_8AA8_39674B010947_.wvu.PrintArea" localSheetId="70" hidden="1">'9-2'!$A$1:$I$34</definedName>
    <definedName name="Z_723C59CB_A466_4479_8AA8_39674B010947_.wvu.PrintArea" localSheetId="71" hidden="1">'9-3'!$A$1:$O$30</definedName>
    <definedName name="Z_723C59CB_A466_4479_8AA8_39674B010947_.wvu.PrintArea" localSheetId="72" hidden="1">'9-4'!$A$1:$O$30</definedName>
    <definedName name="Z_723C59CB_A466_4479_8AA8_39674B010947_.wvu.PrintArea" localSheetId="73" hidden="1">'9-5'!$A$1:$I$47</definedName>
    <definedName name="Z_723C59CB_A466_4479_8AA8_39674B010947_.wvu.PrintTitles" localSheetId="78" hidden="1">'10-5'!$3:$5</definedName>
    <definedName name="Z_723C59CB_A466_4479_8AA8_39674B010947_.wvu.PrintTitles" localSheetId="82" hidden="1">'10-9(1)'!$3:$4</definedName>
    <definedName name="Z_723C59CB_A466_4479_8AA8_39674B010947_.wvu.PrintTitles" localSheetId="83" hidden="1">'10-9(2)'!$3:$5</definedName>
    <definedName name="Z_723C59CB_A466_4479_8AA8_39674B010947_.wvu.PrintTitles" localSheetId="105" hidden="1">'13-5'!$3:$5</definedName>
    <definedName name="Z_723C59CB_A466_4479_8AA8_39674B010947_.wvu.PrintTitles" localSheetId="125" hidden="1">'14-14'!$3:$4</definedName>
    <definedName name="Z_723C59CB_A466_4479_8AA8_39674B010947_.wvu.PrintTitles" localSheetId="120" hidden="1">'14-9'!$3:$6</definedName>
    <definedName name="Z_723C59CB_A466_4479_8AA8_39674B010947_.wvu.PrintTitles" localSheetId="133" hidden="1">'15-8'!$3:$4</definedName>
    <definedName name="Z_723C59CB_A466_4479_8AA8_39674B010947_.wvu.PrintTitles" localSheetId="13" hidden="1">'2-1'!$3:$5</definedName>
    <definedName name="Z_723C59CB_A466_4479_8AA8_39674B010947_.wvu.PrintTitles" localSheetId="17" hidden="1">'2-5'!$3:$6</definedName>
    <definedName name="Z_723C59CB_A466_4479_8AA8_39674B010947_.wvu.PrintTitles" localSheetId="18" hidden="1">'2-6'!$3:$6</definedName>
    <definedName name="Z_723C59CB_A466_4479_8AA8_39674B010947_.wvu.PrintTitles" localSheetId="20" hidden="1">'2-8'!$3:$4</definedName>
    <definedName name="Z_723C59CB_A466_4479_8AA8_39674B010947_.wvu.PrintTitles" localSheetId="32" hidden="1">'3-4'!$3:$6</definedName>
    <definedName name="Z_723C59CB_A466_4479_8AA8_39674B010947_.wvu.PrintTitles" localSheetId="43" hidden="1">'5-6'!$4:$5</definedName>
    <definedName name="Z_723C59CB_A466_4479_8AA8_39674B010947_.wvu.PrintTitles" localSheetId="51" hidden="1">'6-6'!$3:$4</definedName>
    <definedName name="Z_723C59CB_A466_4479_8AA8_39674B010947_.wvu.PrintTitles" localSheetId="53" hidden="1">'6-8'!$1:$3</definedName>
    <definedName name="Z_723C59CB_A466_4479_8AA8_39674B010947_.wvu.PrintTitles" localSheetId="69" hidden="1">'9-1'!$3:$6</definedName>
    <definedName name="Z_723C59CB_A466_4479_8AA8_39674B010947_.wvu.PrintTitles" localSheetId="73" hidden="1">'9-5'!$3:$6</definedName>
    <definedName name="Z_7A262490_7FC2_4C8C_B289_2D8F9C2B72A0_.wvu.FilterData" localSheetId="78" hidden="1">'10-5'!$A$5:$J$5</definedName>
    <definedName name="Z_7A262490_7FC2_4C8C_B289_2D8F9C2B72A0_.wvu.PrintTitles" localSheetId="78" hidden="1">'10-5'!$3:$5</definedName>
    <definedName name="Z_7A262490_7FC2_4C8C_B289_2D8F9C2B72A0_.wvu.PrintTitles" localSheetId="105" hidden="1">'13-5'!$3:$5</definedName>
    <definedName name="Z_7A262490_7FC2_4C8C_B289_2D8F9C2B72A0_.wvu.PrintTitles" localSheetId="125" hidden="1">'14-14'!$3:$4</definedName>
    <definedName name="Z_7A262490_7FC2_4C8C_B289_2D8F9C2B72A0_.wvu.PrintTitles" localSheetId="120" hidden="1">'14-9'!$3:$6</definedName>
    <definedName name="Z_7A262490_7FC2_4C8C_B289_2D8F9C2B72A0_.wvu.PrintTitles" localSheetId="133" hidden="1">'15-8'!$3:$4</definedName>
    <definedName name="Z_7A262490_7FC2_4C8C_B289_2D8F9C2B72A0_.wvu.PrintTitles" localSheetId="13" hidden="1">'2-1'!$3:$5</definedName>
    <definedName name="Z_7A262490_7FC2_4C8C_B289_2D8F9C2B72A0_.wvu.PrintTitles" localSheetId="17" hidden="1">'2-5'!$3:$6</definedName>
    <definedName name="Z_7A262490_7FC2_4C8C_B289_2D8F9C2B72A0_.wvu.PrintTitles" localSheetId="18" hidden="1">'2-6'!$3:$6</definedName>
    <definedName name="Z_7A262490_7FC2_4C8C_B289_2D8F9C2B72A0_.wvu.PrintTitles" localSheetId="20" hidden="1">'2-8'!$3:$4</definedName>
    <definedName name="Z_7A262490_7FC2_4C8C_B289_2D8F9C2B72A0_.wvu.PrintTitles" localSheetId="32" hidden="1">'3-4'!$3:$6</definedName>
    <definedName name="Z_7A262490_7FC2_4C8C_B289_2D8F9C2B72A0_.wvu.PrintTitles" localSheetId="51" hidden="1">'6-6'!$3:$4</definedName>
    <definedName name="Z_7A262490_7FC2_4C8C_B289_2D8F9C2B72A0_.wvu.PrintTitles" localSheetId="53" hidden="1">'6-8'!$1:$3</definedName>
    <definedName name="Z_7AA915D7_EB0A_47D9_A8BE_7E77CDFF3F08_.wvu.FilterData" localSheetId="78" hidden="1">'10-5'!$A$5:$J$5</definedName>
    <definedName name="Z_7AA915D7_EB0A_47D9_A8BE_7E77CDFF3F08_.wvu.PrintArea" localSheetId="82" hidden="1">'10-9(1)'!$A$1:$I$33</definedName>
    <definedName name="Z_7AA915D7_EB0A_47D9_A8BE_7E77CDFF3F08_.wvu.PrintArea" localSheetId="83" hidden="1">'10-9(2)'!$A$1:$Q$31</definedName>
    <definedName name="Z_7AA915D7_EB0A_47D9_A8BE_7E77CDFF3F08_.wvu.PrintArea" localSheetId="109" hidden="1">'13-9'!$A$1:$I$31</definedName>
    <definedName name="Z_7AA915D7_EB0A_47D9_A8BE_7E77CDFF3F08_.wvu.PrintArea" localSheetId="122" hidden="1">'14-11'!$A$1:$L$31</definedName>
    <definedName name="Z_7AA915D7_EB0A_47D9_A8BE_7E77CDFF3F08_.wvu.PrintArea" localSheetId="124" hidden="1">'14-13'!$A$1:$M$30</definedName>
    <definedName name="Z_7AA915D7_EB0A_47D9_A8BE_7E77CDFF3F08_.wvu.PrintArea" localSheetId="140" hidden="1">'17-1'!$A$1:$O$42</definedName>
    <definedName name="Z_7AA915D7_EB0A_47D9_A8BE_7E77CDFF3F08_.wvu.PrintArea" localSheetId="141" hidden="1">'17-2'!$A$1:$P$39</definedName>
    <definedName name="Z_7AA915D7_EB0A_47D9_A8BE_7E77CDFF3F08_.wvu.PrintArea" localSheetId="142" hidden="1">'17-3'!$A$1:$L$28</definedName>
    <definedName name="Z_7AA915D7_EB0A_47D9_A8BE_7E77CDFF3F08_.wvu.PrintArea" localSheetId="143" hidden="1">'17-4'!$A$1:$P$29</definedName>
    <definedName name="Z_7AA915D7_EB0A_47D9_A8BE_7E77CDFF3F08_.wvu.PrintArea" localSheetId="43" hidden="1">'5-6'!$B$1:$J$29</definedName>
    <definedName name="Z_7AA915D7_EB0A_47D9_A8BE_7E77CDFF3F08_.wvu.PrintArea" localSheetId="58" hidden="1">'7-4'!$A$1:$S$29</definedName>
    <definedName name="Z_7AA915D7_EB0A_47D9_A8BE_7E77CDFF3F08_.wvu.PrintArea" localSheetId="61" hidden="1">'8-3'!$A$1:$R$28</definedName>
    <definedName name="Z_7AA915D7_EB0A_47D9_A8BE_7E77CDFF3F08_.wvu.PrintArea" localSheetId="65" hidden="1">'8-7'!$A$1:$I$37</definedName>
    <definedName name="Z_7AA915D7_EB0A_47D9_A8BE_7E77CDFF3F08_.wvu.PrintArea" localSheetId="69" hidden="1">'9-1'!$A$1:$K$47</definedName>
    <definedName name="Z_7AA915D7_EB0A_47D9_A8BE_7E77CDFF3F08_.wvu.PrintArea" localSheetId="70" hidden="1">'9-2'!$A$1:$I$34</definedName>
    <definedName name="Z_7AA915D7_EB0A_47D9_A8BE_7E77CDFF3F08_.wvu.PrintArea" localSheetId="71" hidden="1">'9-3'!$A$1:$O$30</definedName>
    <definedName name="Z_7AA915D7_EB0A_47D9_A8BE_7E77CDFF3F08_.wvu.PrintArea" localSheetId="72" hidden="1">'9-4'!$A$1:$O$30</definedName>
    <definedName name="Z_7AA915D7_EB0A_47D9_A8BE_7E77CDFF3F08_.wvu.PrintArea" localSheetId="73" hidden="1">'9-5'!$A$1:$I$47</definedName>
    <definedName name="Z_7AA915D7_EB0A_47D9_A8BE_7E77CDFF3F08_.wvu.PrintTitles" localSheetId="78" hidden="1">'10-5'!$3:$5</definedName>
    <definedName name="Z_7AA915D7_EB0A_47D9_A8BE_7E77CDFF3F08_.wvu.PrintTitles" localSheetId="82" hidden="1">'10-9(1)'!$3:$4</definedName>
    <definedName name="Z_7AA915D7_EB0A_47D9_A8BE_7E77CDFF3F08_.wvu.PrintTitles" localSheetId="83" hidden="1">'10-9(2)'!$3:$5</definedName>
    <definedName name="Z_7AA915D7_EB0A_47D9_A8BE_7E77CDFF3F08_.wvu.PrintTitles" localSheetId="105" hidden="1">'13-5'!$3:$5</definedName>
    <definedName name="Z_7AA915D7_EB0A_47D9_A8BE_7E77CDFF3F08_.wvu.PrintTitles" localSheetId="125" hidden="1">'14-14'!$3:$4</definedName>
    <definedName name="Z_7AA915D7_EB0A_47D9_A8BE_7E77CDFF3F08_.wvu.PrintTitles" localSheetId="120" hidden="1">'14-9'!$3:$6</definedName>
    <definedName name="Z_7AA915D7_EB0A_47D9_A8BE_7E77CDFF3F08_.wvu.PrintTitles" localSheetId="133" hidden="1">'15-8'!$3:$4</definedName>
    <definedName name="Z_7AA915D7_EB0A_47D9_A8BE_7E77CDFF3F08_.wvu.PrintTitles" localSheetId="13" hidden="1">'2-1'!$3:$5</definedName>
    <definedName name="Z_7AA915D7_EB0A_47D9_A8BE_7E77CDFF3F08_.wvu.PrintTitles" localSheetId="17" hidden="1">'2-5'!$3:$6</definedName>
    <definedName name="Z_7AA915D7_EB0A_47D9_A8BE_7E77CDFF3F08_.wvu.PrintTitles" localSheetId="18" hidden="1">'2-6'!$3:$6</definedName>
    <definedName name="Z_7AA915D7_EB0A_47D9_A8BE_7E77CDFF3F08_.wvu.PrintTitles" localSheetId="20" hidden="1">'2-8'!$3:$4</definedName>
    <definedName name="Z_7AA915D7_EB0A_47D9_A8BE_7E77CDFF3F08_.wvu.PrintTitles" localSheetId="32" hidden="1">'3-4'!$3:$6</definedName>
    <definedName name="Z_7AA915D7_EB0A_47D9_A8BE_7E77CDFF3F08_.wvu.PrintTitles" localSheetId="43" hidden="1">'5-6'!$4:$5</definedName>
    <definedName name="Z_7AA915D7_EB0A_47D9_A8BE_7E77CDFF3F08_.wvu.PrintTitles" localSheetId="51" hidden="1">'6-6'!$3:$4</definedName>
    <definedName name="Z_7AA915D7_EB0A_47D9_A8BE_7E77CDFF3F08_.wvu.PrintTitles" localSheetId="53" hidden="1">'6-8'!$1:$3</definedName>
    <definedName name="Z_7AA915D7_EB0A_47D9_A8BE_7E77CDFF3F08_.wvu.PrintTitles" localSheetId="69" hidden="1">'9-1'!$3:$6</definedName>
    <definedName name="Z_7AA915D7_EB0A_47D9_A8BE_7E77CDFF3F08_.wvu.PrintTitles" localSheetId="73" hidden="1">'9-5'!$3:$6</definedName>
    <definedName name="Z_7F32949A_5CAB_4A39_BA6F_2E21B6F67F41_.wvu.FilterData" localSheetId="78" hidden="1">'10-5'!$A$5:$J$5</definedName>
    <definedName name="Z_7F32949A_5CAB_4A39_BA6F_2E21B6F67F41_.wvu.PrintTitles" localSheetId="78" hidden="1">'10-5'!$3:$5</definedName>
    <definedName name="Z_7F32949A_5CAB_4A39_BA6F_2E21B6F67F41_.wvu.PrintTitles" localSheetId="105" hidden="1">'13-5'!$3:$5</definedName>
    <definedName name="Z_7F32949A_5CAB_4A39_BA6F_2E21B6F67F41_.wvu.PrintTitles" localSheetId="125" hidden="1">'14-14'!$3:$4</definedName>
    <definedName name="Z_7F32949A_5CAB_4A39_BA6F_2E21B6F67F41_.wvu.PrintTitles" localSheetId="120" hidden="1">'14-9'!$3:$6</definedName>
    <definedName name="Z_7F32949A_5CAB_4A39_BA6F_2E21B6F67F41_.wvu.PrintTitles" localSheetId="133" hidden="1">'15-8'!$3:$4</definedName>
    <definedName name="Z_7F32949A_5CAB_4A39_BA6F_2E21B6F67F41_.wvu.PrintTitles" localSheetId="13" hidden="1">'2-1'!$3:$5</definedName>
    <definedName name="Z_7F32949A_5CAB_4A39_BA6F_2E21B6F67F41_.wvu.PrintTitles" localSheetId="17" hidden="1">'2-5'!$3:$6</definedName>
    <definedName name="Z_7F32949A_5CAB_4A39_BA6F_2E21B6F67F41_.wvu.PrintTitles" localSheetId="18" hidden="1">'2-6'!$3:$6</definedName>
    <definedName name="Z_7F32949A_5CAB_4A39_BA6F_2E21B6F67F41_.wvu.PrintTitles" localSheetId="20" hidden="1">'2-8'!$3:$4</definedName>
    <definedName name="Z_7F32949A_5CAB_4A39_BA6F_2E21B6F67F41_.wvu.PrintTitles" localSheetId="32" hidden="1">'3-4'!$3:$6</definedName>
    <definedName name="Z_7F32949A_5CAB_4A39_BA6F_2E21B6F67F41_.wvu.PrintTitles" localSheetId="51" hidden="1">'6-6'!$3:$4</definedName>
    <definedName name="Z_7F32949A_5CAB_4A39_BA6F_2E21B6F67F41_.wvu.PrintTitles" localSheetId="53" hidden="1">'6-8'!$1:$3</definedName>
    <definedName name="Z_898219FD_2AFB_47DD_A584_5E9CD05CCBB1_.wvu.FilterData" localSheetId="78" hidden="1">'10-5'!$A$5:$J$5</definedName>
    <definedName name="Z_898219FD_2AFB_47DD_A584_5E9CD05CCBB1_.wvu.PrintTitles" localSheetId="78" hidden="1">'10-5'!$3:$5</definedName>
    <definedName name="Z_898219FD_2AFB_47DD_A584_5E9CD05CCBB1_.wvu.PrintTitles" localSheetId="105" hidden="1">'13-5'!$3:$5</definedName>
    <definedName name="Z_898219FD_2AFB_47DD_A584_5E9CD05CCBB1_.wvu.PrintTitles" localSheetId="125" hidden="1">'14-14'!$3:$4</definedName>
    <definedName name="Z_898219FD_2AFB_47DD_A584_5E9CD05CCBB1_.wvu.PrintTitles" localSheetId="120" hidden="1">'14-9'!$3:$6</definedName>
    <definedName name="Z_898219FD_2AFB_47DD_A584_5E9CD05CCBB1_.wvu.PrintTitles" localSheetId="133" hidden="1">'15-8'!$3:$4</definedName>
    <definedName name="Z_898219FD_2AFB_47DD_A584_5E9CD05CCBB1_.wvu.PrintTitles" localSheetId="13" hidden="1">'2-1'!$3:$5</definedName>
    <definedName name="Z_898219FD_2AFB_47DD_A584_5E9CD05CCBB1_.wvu.PrintTitles" localSheetId="17" hidden="1">'2-5'!$3:$6</definedName>
    <definedName name="Z_898219FD_2AFB_47DD_A584_5E9CD05CCBB1_.wvu.PrintTitles" localSheetId="18" hidden="1">'2-6'!$3:$6</definedName>
    <definedName name="Z_898219FD_2AFB_47DD_A584_5E9CD05CCBB1_.wvu.PrintTitles" localSheetId="20" hidden="1">'2-8'!$3:$4</definedName>
    <definedName name="Z_898219FD_2AFB_47DD_A584_5E9CD05CCBB1_.wvu.PrintTitles" localSheetId="32" hidden="1">'3-4'!$3:$6</definedName>
    <definedName name="Z_898219FD_2AFB_47DD_A584_5E9CD05CCBB1_.wvu.PrintTitles" localSheetId="51" hidden="1">'6-6'!$3:$4</definedName>
    <definedName name="Z_898219FD_2AFB_47DD_A584_5E9CD05CCBB1_.wvu.PrintTitles" localSheetId="53" hidden="1">'6-8'!$1:$3</definedName>
    <definedName name="Z_8B44375A_1636_4AEA_8BC9_06A6E5FB3552_.wvu.PrintTitles" localSheetId="78" hidden="1">'10-5'!$3:$5</definedName>
    <definedName name="Z_8B44375A_1636_4AEA_8BC9_06A6E5FB3552_.wvu.PrintTitles" localSheetId="105" hidden="1">'13-5'!$3:$5</definedName>
    <definedName name="Z_8B44375A_1636_4AEA_8BC9_06A6E5FB3552_.wvu.PrintTitles" localSheetId="125" hidden="1">'14-14'!$3:$4</definedName>
    <definedName name="Z_8B44375A_1636_4AEA_8BC9_06A6E5FB3552_.wvu.PrintTitles" localSheetId="120" hidden="1">'14-9'!$3:$6</definedName>
    <definedName name="Z_8B44375A_1636_4AEA_8BC9_06A6E5FB3552_.wvu.PrintTitles" localSheetId="133" hidden="1">'15-8'!$3:$4</definedName>
    <definedName name="Z_8B44375A_1636_4AEA_8BC9_06A6E5FB3552_.wvu.PrintTitles" localSheetId="13" hidden="1">'2-1'!$3:$5</definedName>
    <definedName name="Z_8B44375A_1636_4AEA_8BC9_06A6E5FB3552_.wvu.PrintTitles" localSheetId="17" hidden="1">'2-5'!$3:$6</definedName>
    <definedName name="Z_8B44375A_1636_4AEA_8BC9_06A6E5FB3552_.wvu.PrintTitles" localSheetId="18" hidden="1">'2-6'!$3:$6</definedName>
    <definedName name="Z_8B44375A_1636_4AEA_8BC9_06A6E5FB3552_.wvu.PrintTitles" localSheetId="20" hidden="1">'2-8'!$3:$4</definedName>
    <definedName name="Z_8B44375A_1636_4AEA_8BC9_06A6E5FB3552_.wvu.PrintTitles" localSheetId="32" hidden="1">'3-4'!$3:$6</definedName>
    <definedName name="Z_8B44375A_1636_4AEA_8BC9_06A6E5FB3552_.wvu.PrintTitles" localSheetId="51" hidden="1">'6-6'!$3:$4</definedName>
    <definedName name="Z_8B44375A_1636_4AEA_8BC9_06A6E5FB3552_.wvu.PrintTitles" localSheetId="53" hidden="1">'6-8'!$1:$3</definedName>
    <definedName name="Z_8B65E8DB_C744_4D16_9819_6067CC1CCCAA_.wvu.PrintTitles" localSheetId="78" hidden="1">'10-5'!$3:$5</definedName>
    <definedName name="Z_8B65E8DB_C744_4D16_9819_6067CC1CCCAA_.wvu.PrintTitles" localSheetId="105" hidden="1">'13-5'!$3:$5</definedName>
    <definedName name="Z_8B65E8DB_C744_4D16_9819_6067CC1CCCAA_.wvu.PrintTitles" localSheetId="125" hidden="1">'14-14'!$3:$4</definedName>
    <definedName name="Z_8B65E8DB_C744_4D16_9819_6067CC1CCCAA_.wvu.PrintTitles" localSheetId="120" hidden="1">'14-9'!$3:$6</definedName>
    <definedName name="Z_8B65E8DB_C744_4D16_9819_6067CC1CCCAA_.wvu.PrintTitles" localSheetId="133" hidden="1">'15-8'!$3:$4</definedName>
    <definedName name="Z_8B65E8DB_C744_4D16_9819_6067CC1CCCAA_.wvu.PrintTitles" localSheetId="13" hidden="1">'2-1'!$3:$5</definedName>
    <definedName name="Z_8B65E8DB_C744_4D16_9819_6067CC1CCCAA_.wvu.PrintTitles" localSheetId="17" hidden="1">'2-5'!$3:$6</definedName>
    <definedName name="Z_8B65E8DB_C744_4D16_9819_6067CC1CCCAA_.wvu.PrintTitles" localSheetId="18" hidden="1">'2-6'!$3:$6</definedName>
    <definedName name="Z_8B65E8DB_C744_4D16_9819_6067CC1CCCAA_.wvu.PrintTitles" localSheetId="20" hidden="1">'2-8'!$3:$4</definedName>
    <definedName name="Z_8B65E8DB_C744_4D16_9819_6067CC1CCCAA_.wvu.PrintTitles" localSheetId="32" hidden="1">'3-4'!$3:$6</definedName>
    <definedName name="Z_8B65E8DB_C744_4D16_9819_6067CC1CCCAA_.wvu.PrintTitles" localSheetId="51" hidden="1">'6-6'!$3:$4</definedName>
    <definedName name="Z_8B65E8DB_C744_4D16_9819_6067CC1CCCAA_.wvu.PrintTitles" localSheetId="53" hidden="1">'6-8'!$1:$3</definedName>
    <definedName name="Z_8F84476C_5D28_45F6_BFD4_9F4E2FD5B14D_.wvu.FilterData" localSheetId="78" hidden="1">'10-5'!$A$5:$J$5</definedName>
    <definedName name="Z_8F84476C_5D28_45F6_BFD4_9F4E2FD5B14D_.wvu.PrintTitles" localSheetId="78" hidden="1">'10-5'!$3:$5</definedName>
    <definedName name="Z_8F84476C_5D28_45F6_BFD4_9F4E2FD5B14D_.wvu.PrintTitles" localSheetId="105" hidden="1">'13-5'!$3:$5</definedName>
    <definedName name="Z_8F84476C_5D28_45F6_BFD4_9F4E2FD5B14D_.wvu.PrintTitles" localSheetId="125" hidden="1">'14-14'!$3:$4</definedName>
    <definedName name="Z_8F84476C_5D28_45F6_BFD4_9F4E2FD5B14D_.wvu.PrintTitles" localSheetId="120" hidden="1">'14-9'!$3:$6</definedName>
    <definedName name="Z_8F84476C_5D28_45F6_BFD4_9F4E2FD5B14D_.wvu.PrintTitles" localSheetId="133" hidden="1">'15-8'!$3:$4</definedName>
    <definedName name="Z_8F84476C_5D28_45F6_BFD4_9F4E2FD5B14D_.wvu.PrintTitles" localSheetId="13" hidden="1">'2-1'!$3:$5</definedName>
    <definedName name="Z_8F84476C_5D28_45F6_BFD4_9F4E2FD5B14D_.wvu.PrintTitles" localSheetId="17" hidden="1">'2-5'!$3:$6</definedName>
    <definedName name="Z_8F84476C_5D28_45F6_BFD4_9F4E2FD5B14D_.wvu.PrintTitles" localSheetId="18" hidden="1">'2-6'!$3:$6</definedName>
    <definedName name="Z_8F84476C_5D28_45F6_BFD4_9F4E2FD5B14D_.wvu.PrintTitles" localSheetId="20" hidden="1">'2-8'!$3:$4</definedName>
    <definedName name="Z_8F84476C_5D28_45F6_BFD4_9F4E2FD5B14D_.wvu.PrintTitles" localSheetId="32" hidden="1">'3-4'!$3:$6</definedName>
    <definedName name="Z_8F84476C_5D28_45F6_BFD4_9F4E2FD5B14D_.wvu.PrintTitles" localSheetId="51" hidden="1">'6-6'!$3:$4</definedName>
    <definedName name="Z_8F84476C_5D28_45F6_BFD4_9F4E2FD5B14D_.wvu.PrintTitles" localSheetId="53" hidden="1">'6-8'!$1:$3</definedName>
    <definedName name="Z_93FFEA2B_6C03_44F6_B130_FBAEBD1B563D_.wvu.FilterData" localSheetId="78" hidden="1">'10-5'!$A$5:$J$5</definedName>
    <definedName name="Z_93FFEA2B_6C03_44F6_B130_FBAEBD1B563D_.wvu.PrintTitles" localSheetId="78" hidden="1">'10-5'!$3:$5</definedName>
    <definedName name="Z_93FFEA2B_6C03_44F6_B130_FBAEBD1B563D_.wvu.PrintTitles" localSheetId="105" hidden="1">'13-5'!$3:$5</definedName>
    <definedName name="Z_93FFEA2B_6C03_44F6_B130_FBAEBD1B563D_.wvu.PrintTitles" localSheetId="125" hidden="1">'14-14'!$3:$4</definedName>
    <definedName name="Z_93FFEA2B_6C03_44F6_B130_FBAEBD1B563D_.wvu.PrintTitles" localSheetId="120" hidden="1">'14-9'!$3:$6</definedName>
    <definedName name="Z_93FFEA2B_6C03_44F6_B130_FBAEBD1B563D_.wvu.PrintTitles" localSheetId="133" hidden="1">'15-8'!$3:$4</definedName>
    <definedName name="Z_93FFEA2B_6C03_44F6_B130_FBAEBD1B563D_.wvu.PrintTitles" localSheetId="13" hidden="1">'2-1'!$3:$5</definedName>
    <definedName name="Z_93FFEA2B_6C03_44F6_B130_FBAEBD1B563D_.wvu.PrintTitles" localSheetId="17" hidden="1">'2-5'!$3:$6</definedName>
    <definedName name="Z_93FFEA2B_6C03_44F6_B130_FBAEBD1B563D_.wvu.PrintTitles" localSheetId="18" hidden="1">'2-6'!$3:$6</definedName>
    <definedName name="Z_93FFEA2B_6C03_44F6_B130_FBAEBD1B563D_.wvu.PrintTitles" localSheetId="20" hidden="1">'2-8'!$3:$4</definedName>
    <definedName name="Z_93FFEA2B_6C03_44F6_B130_FBAEBD1B563D_.wvu.PrintTitles" localSheetId="32" hidden="1">'3-4'!$3:$6</definedName>
    <definedName name="Z_93FFEA2B_6C03_44F6_B130_FBAEBD1B563D_.wvu.PrintTitles" localSheetId="51" hidden="1">'6-6'!$3:$4</definedName>
    <definedName name="Z_93FFEA2B_6C03_44F6_B130_FBAEBD1B563D_.wvu.PrintTitles" localSheetId="53" hidden="1">'6-8'!$1:$3</definedName>
    <definedName name="Z_94642DE4_2324_49BC_91D9_FAC00F585226_.wvu.PrintTitles" localSheetId="78" hidden="1">'10-5'!$3:$5</definedName>
    <definedName name="Z_94642DE4_2324_49BC_91D9_FAC00F585226_.wvu.PrintTitles" localSheetId="105" hidden="1">'13-5'!$3:$5</definedName>
    <definedName name="Z_94642DE4_2324_49BC_91D9_FAC00F585226_.wvu.PrintTitles" localSheetId="125" hidden="1">'14-14'!$3:$4</definedName>
    <definedName name="Z_94642DE4_2324_49BC_91D9_FAC00F585226_.wvu.PrintTitles" localSheetId="120" hidden="1">'14-9'!$3:$6</definedName>
    <definedName name="Z_94642DE4_2324_49BC_91D9_FAC00F585226_.wvu.PrintTitles" localSheetId="133" hidden="1">'15-8'!$3:$4</definedName>
    <definedName name="Z_94642DE4_2324_49BC_91D9_FAC00F585226_.wvu.PrintTitles" localSheetId="13" hidden="1">'2-1'!$3:$5</definedName>
    <definedName name="Z_94642DE4_2324_49BC_91D9_FAC00F585226_.wvu.PrintTitles" localSheetId="17" hidden="1">'2-5'!$3:$6</definedName>
    <definedName name="Z_94642DE4_2324_49BC_91D9_FAC00F585226_.wvu.PrintTitles" localSheetId="18" hidden="1">'2-6'!$3:$6</definedName>
    <definedName name="Z_94642DE4_2324_49BC_91D9_FAC00F585226_.wvu.PrintTitles" localSheetId="20" hidden="1">'2-8'!$3:$4</definedName>
    <definedName name="Z_94642DE4_2324_49BC_91D9_FAC00F585226_.wvu.PrintTitles" localSheetId="32" hidden="1">'3-4'!$3:$6</definedName>
    <definedName name="Z_94642DE4_2324_49BC_91D9_FAC00F585226_.wvu.PrintTitles" localSheetId="51" hidden="1">'6-6'!$3:$4</definedName>
    <definedName name="Z_94642DE4_2324_49BC_91D9_FAC00F585226_.wvu.PrintTitles" localSheetId="53" hidden="1">'6-8'!$1:$3</definedName>
    <definedName name="Z_954601D5_9BC0_44CB_9222_E69A5143F9E9_.wvu.FilterData" localSheetId="78" hidden="1">'10-5'!$A$5:$J$5</definedName>
    <definedName name="Z_954601D5_9BC0_44CB_9222_E69A5143F9E9_.wvu.PrintArea" localSheetId="82" hidden="1">'10-9(1)'!$A$1:$I$33</definedName>
    <definedName name="Z_954601D5_9BC0_44CB_9222_E69A5143F9E9_.wvu.PrintArea" localSheetId="83" hidden="1">'10-9(2)'!$A$1:$Q$31</definedName>
    <definedName name="Z_954601D5_9BC0_44CB_9222_E69A5143F9E9_.wvu.PrintArea" localSheetId="109" hidden="1">'13-9'!$A$1:$I$31</definedName>
    <definedName name="Z_954601D5_9BC0_44CB_9222_E69A5143F9E9_.wvu.PrintArea" localSheetId="122" hidden="1">'14-11'!$A$1:$L$31</definedName>
    <definedName name="Z_954601D5_9BC0_44CB_9222_E69A5143F9E9_.wvu.PrintArea" localSheetId="124" hidden="1">'14-13'!$A$1:$M$30</definedName>
    <definedName name="Z_954601D5_9BC0_44CB_9222_E69A5143F9E9_.wvu.PrintArea" localSheetId="140" hidden="1">'17-1'!$A$1:$O$42</definedName>
    <definedName name="Z_954601D5_9BC0_44CB_9222_E69A5143F9E9_.wvu.PrintArea" localSheetId="141" hidden="1">'17-2'!$A$1:$P$39</definedName>
    <definedName name="Z_954601D5_9BC0_44CB_9222_E69A5143F9E9_.wvu.PrintArea" localSheetId="142" hidden="1">'17-3'!$A$1:$L$28</definedName>
    <definedName name="Z_954601D5_9BC0_44CB_9222_E69A5143F9E9_.wvu.PrintArea" localSheetId="143" hidden="1">'17-4'!$A$1:$P$29</definedName>
    <definedName name="Z_954601D5_9BC0_44CB_9222_E69A5143F9E9_.wvu.PrintArea" localSheetId="43" hidden="1">'5-6'!$B$1:$J$29</definedName>
    <definedName name="Z_954601D5_9BC0_44CB_9222_E69A5143F9E9_.wvu.PrintArea" localSheetId="58" hidden="1">'7-4'!$A$1:$S$29</definedName>
    <definedName name="Z_954601D5_9BC0_44CB_9222_E69A5143F9E9_.wvu.PrintArea" localSheetId="61" hidden="1">'8-3'!$A$1:$R$28</definedName>
    <definedName name="Z_954601D5_9BC0_44CB_9222_E69A5143F9E9_.wvu.PrintArea" localSheetId="65" hidden="1">'8-7'!$A$1:$I$37</definedName>
    <definedName name="Z_954601D5_9BC0_44CB_9222_E69A5143F9E9_.wvu.PrintArea" localSheetId="66" hidden="1">'8-8'!$A$1:$H$42</definedName>
    <definedName name="Z_954601D5_9BC0_44CB_9222_E69A5143F9E9_.wvu.PrintArea" localSheetId="69" hidden="1">'9-1'!$A$1:$K$47</definedName>
    <definedName name="Z_954601D5_9BC0_44CB_9222_E69A5143F9E9_.wvu.PrintArea" localSheetId="70" hidden="1">'9-2'!$A$1:$I$34</definedName>
    <definedName name="Z_954601D5_9BC0_44CB_9222_E69A5143F9E9_.wvu.PrintArea" localSheetId="71" hidden="1">'9-3'!$A$1:$O$30</definedName>
    <definedName name="Z_954601D5_9BC0_44CB_9222_E69A5143F9E9_.wvu.PrintArea" localSheetId="72" hidden="1">'9-4'!$A$1:$O$30</definedName>
    <definedName name="Z_954601D5_9BC0_44CB_9222_E69A5143F9E9_.wvu.PrintArea" localSheetId="73" hidden="1">'9-5'!$A$1:$I$47</definedName>
    <definedName name="Z_954601D5_9BC0_44CB_9222_E69A5143F9E9_.wvu.PrintTitles" localSheetId="78" hidden="1">'10-5'!$3:$5</definedName>
    <definedName name="Z_954601D5_9BC0_44CB_9222_E69A5143F9E9_.wvu.PrintTitles" localSheetId="82" hidden="1">'10-9(1)'!$3:$4</definedName>
    <definedName name="Z_954601D5_9BC0_44CB_9222_E69A5143F9E9_.wvu.PrintTitles" localSheetId="83" hidden="1">'10-9(2)'!$3:$5</definedName>
    <definedName name="Z_954601D5_9BC0_44CB_9222_E69A5143F9E9_.wvu.PrintTitles" localSheetId="105" hidden="1">'13-5'!$3:$5</definedName>
    <definedName name="Z_954601D5_9BC0_44CB_9222_E69A5143F9E9_.wvu.PrintTitles" localSheetId="125" hidden="1">'14-14'!$3:$4</definedName>
    <definedName name="Z_954601D5_9BC0_44CB_9222_E69A5143F9E9_.wvu.PrintTitles" localSheetId="120" hidden="1">'14-9'!$3:$6</definedName>
    <definedName name="Z_954601D5_9BC0_44CB_9222_E69A5143F9E9_.wvu.PrintTitles" localSheetId="133" hidden="1">'15-8'!$3:$4</definedName>
    <definedName name="Z_954601D5_9BC0_44CB_9222_E69A5143F9E9_.wvu.PrintTitles" localSheetId="13" hidden="1">'2-1'!$3:$5</definedName>
    <definedName name="Z_954601D5_9BC0_44CB_9222_E69A5143F9E9_.wvu.PrintTitles" localSheetId="17" hidden="1">'2-5'!$3:$6</definedName>
    <definedName name="Z_954601D5_9BC0_44CB_9222_E69A5143F9E9_.wvu.PrintTitles" localSheetId="18" hidden="1">'2-6'!$3:$6</definedName>
    <definedName name="Z_954601D5_9BC0_44CB_9222_E69A5143F9E9_.wvu.PrintTitles" localSheetId="20" hidden="1">'2-8'!$3:$4</definedName>
    <definedName name="Z_954601D5_9BC0_44CB_9222_E69A5143F9E9_.wvu.PrintTitles" localSheetId="32" hidden="1">'3-4'!$3:$6</definedName>
    <definedName name="Z_954601D5_9BC0_44CB_9222_E69A5143F9E9_.wvu.PrintTitles" localSheetId="43" hidden="1">'5-6'!$4:$5</definedName>
    <definedName name="Z_954601D5_9BC0_44CB_9222_E69A5143F9E9_.wvu.PrintTitles" localSheetId="51" hidden="1">'6-6'!$3:$4</definedName>
    <definedName name="Z_954601D5_9BC0_44CB_9222_E69A5143F9E9_.wvu.PrintTitles" localSheetId="53" hidden="1">'6-8'!$1:$3</definedName>
    <definedName name="Z_954601D5_9BC0_44CB_9222_E69A5143F9E9_.wvu.PrintTitles" localSheetId="69" hidden="1">'9-1'!$3:$6</definedName>
    <definedName name="Z_954601D5_9BC0_44CB_9222_E69A5143F9E9_.wvu.PrintTitles" localSheetId="73" hidden="1">'9-5'!$3:$6</definedName>
    <definedName name="Z_96261999_39E9_4504_A3A1_B1430E0C0346_.wvu.FilterData" localSheetId="78" hidden="1">'10-5'!$A$5:$J$5</definedName>
    <definedName name="Z_96261999_39E9_4504_A3A1_B1430E0C0346_.wvu.PrintTitles" localSheetId="78" hidden="1">'10-5'!$3:$5</definedName>
    <definedName name="Z_96261999_39E9_4504_A3A1_B1430E0C0346_.wvu.PrintTitles" localSheetId="105" hidden="1">'13-5'!$3:$5</definedName>
    <definedName name="Z_96261999_39E9_4504_A3A1_B1430E0C0346_.wvu.PrintTitles" localSheetId="125" hidden="1">'14-14'!$3:$4</definedName>
    <definedName name="Z_96261999_39E9_4504_A3A1_B1430E0C0346_.wvu.PrintTitles" localSheetId="120" hidden="1">'14-9'!$3:$6</definedName>
    <definedName name="Z_96261999_39E9_4504_A3A1_B1430E0C0346_.wvu.PrintTitles" localSheetId="133" hidden="1">'15-8'!$3:$4</definedName>
    <definedName name="Z_96261999_39E9_4504_A3A1_B1430E0C0346_.wvu.PrintTitles" localSheetId="13" hidden="1">'2-1'!$3:$5</definedName>
    <definedName name="Z_96261999_39E9_4504_A3A1_B1430E0C0346_.wvu.PrintTitles" localSheetId="17" hidden="1">'2-5'!$3:$6</definedName>
    <definedName name="Z_96261999_39E9_4504_A3A1_B1430E0C0346_.wvu.PrintTitles" localSheetId="18" hidden="1">'2-6'!$3:$6</definedName>
    <definedName name="Z_96261999_39E9_4504_A3A1_B1430E0C0346_.wvu.PrintTitles" localSheetId="20" hidden="1">'2-8'!$3:$4</definedName>
    <definedName name="Z_96261999_39E9_4504_A3A1_B1430E0C0346_.wvu.PrintTitles" localSheetId="32" hidden="1">'3-4'!$3:$6</definedName>
    <definedName name="Z_96261999_39E9_4504_A3A1_B1430E0C0346_.wvu.PrintTitles" localSheetId="51" hidden="1">'6-6'!$3:$4</definedName>
    <definedName name="Z_96261999_39E9_4504_A3A1_B1430E0C0346_.wvu.PrintTitles" localSheetId="53" hidden="1">'6-8'!$1:$3</definedName>
    <definedName name="Z_96390504_6689_4AFB_81A5_712B52EC1E83_.wvu.PrintTitles" localSheetId="78" hidden="1">'10-5'!$3:$5</definedName>
    <definedName name="Z_96390504_6689_4AFB_81A5_712B52EC1E83_.wvu.PrintTitles" localSheetId="105" hidden="1">'13-5'!$3:$5</definedName>
    <definedName name="Z_96390504_6689_4AFB_81A5_712B52EC1E83_.wvu.PrintTitles" localSheetId="125" hidden="1">'14-14'!$3:$4</definedName>
    <definedName name="Z_96390504_6689_4AFB_81A5_712B52EC1E83_.wvu.PrintTitles" localSheetId="120" hidden="1">'14-9'!$3:$6</definedName>
    <definedName name="Z_96390504_6689_4AFB_81A5_712B52EC1E83_.wvu.PrintTitles" localSheetId="133" hidden="1">'15-8'!$3:$4</definedName>
    <definedName name="Z_96390504_6689_4AFB_81A5_712B52EC1E83_.wvu.PrintTitles" localSheetId="13" hidden="1">'2-1'!$3:$5</definedName>
    <definedName name="Z_96390504_6689_4AFB_81A5_712B52EC1E83_.wvu.PrintTitles" localSheetId="17" hidden="1">'2-5'!$3:$6</definedName>
    <definedName name="Z_96390504_6689_4AFB_81A5_712B52EC1E83_.wvu.PrintTitles" localSheetId="18" hidden="1">'2-6'!$3:$6</definedName>
    <definedName name="Z_96390504_6689_4AFB_81A5_712B52EC1E83_.wvu.PrintTitles" localSheetId="20" hidden="1">'2-8'!$3:$4</definedName>
    <definedName name="Z_96390504_6689_4AFB_81A5_712B52EC1E83_.wvu.PrintTitles" localSheetId="32" hidden="1">'3-4'!$3:$6</definedName>
    <definedName name="Z_96390504_6689_4AFB_81A5_712B52EC1E83_.wvu.PrintTitles" localSheetId="51" hidden="1">'6-6'!$3:$4</definedName>
    <definedName name="Z_96390504_6689_4AFB_81A5_712B52EC1E83_.wvu.PrintTitles" localSheetId="53" hidden="1">'6-8'!$1:$3</definedName>
    <definedName name="Z_9D1B7E56_0B3F_4392_BE9A_F57461B2AFB0_.wvu.FilterData" localSheetId="78" hidden="1">'10-5'!$A$5:$J$5</definedName>
    <definedName name="Z_9D1B7E56_0B3F_4392_BE9A_F57461B2AFB0_.wvu.PrintArea" localSheetId="82" hidden="1">'10-9(1)'!$A$1:$I$33</definedName>
    <definedName name="Z_9D1B7E56_0B3F_4392_BE9A_F57461B2AFB0_.wvu.PrintArea" localSheetId="83" hidden="1">'10-9(2)'!$A$1:$Q$31</definedName>
    <definedName name="Z_9D1B7E56_0B3F_4392_BE9A_F57461B2AFB0_.wvu.PrintArea" localSheetId="109" hidden="1">'13-9'!$A$1:$I$31</definedName>
    <definedName name="Z_9D1B7E56_0B3F_4392_BE9A_F57461B2AFB0_.wvu.PrintArea" localSheetId="122" hidden="1">'14-11'!$A$1:$L$31</definedName>
    <definedName name="Z_9D1B7E56_0B3F_4392_BE9A_F57461B2AFB0_.wvu.PrintArea" localSheetId="124" hidden="1">'14-13'!$A$1:$M$30</definedName>
    <definedName name="Z_9D1B7E56_0B3F_4392_BE9A_F57461B2AFB0_.wvu.PrintArea" localSheetId="140" hidden="1">'17-1'!$A$1:$O$42</definedName>
    <definedName name="Z_9D1B7E56_0B3F_4392_BE9A_F57461B2AFB0_.wvu.PrintArea" localSheetId="141" hidden="1">'17-2'!$A$1:$P$39</definedName>
    <definedName name="Z_9D1B7E56_0B3F_4392_BE9A_F57461B2AFB0_.wvu.PrintArea" localSheetId="142" hidden="1">'17-3'!$A$1:$L$28</definedName>
    <definedName name="Z_9D1B7E56_0B3F_4392_BE9A_F57461B2AFB0_.wvu.PrintArea" localSheetId="143" hidden="1">'17-4'!$A$1:$P$29</definedName>
    <definedName name="Z_9D1B7E56_0B3F_4392_BE9A_F57461B2AFB0_.wvu.PrintArea" localSheetId="43" hidden="1">'5-6'!$B$1:$J$29</definedName>
    <definedName name="Z_9D1B7E56_0B3F_4392_BE9A_F57461B2AFB0_.wvu.PrintArea" localSheetId="58" hidden="1">'7-4'!$A$1:$S$29</definedName>
    <definedName name="Z_9D1B7E56_0B3F_4392_BE9A_F57461B2AFB0_.wvu.PrintArea" localSheetId="61" hidden="1">'8-3'!$A$1:$R$28</definedName>
    <definedName name="Z_9D1B7E56_0B3F_4392_BE9A_F57461B2AFB0_.wvu.PrintArea" localSheetId="65" hidden="1">'8-7'!$A$1:$I$37</definedName>
    <definedName name="Z_9D1B7E56_0B3F_4392_BE9A_F57461B2AFB0_.wvu.PrintArea" localSheetId="69" hidden="1">'9-1'!$A$1:$K$47</definedName>
    <definedName name="Z_9D1B7E56_0B3F_4392_BE9A_F57461B2AFB0_.wvu.PrintArea" localSheetId="70" hidden="1">'9-2'!$A$1:$I$34</definedName>
    <definedName name="Z_9D1B7E56_0B3F_4392_BE9A_F57461B2AFB0_.wvu.PrintArea" localSheetId="71" hidden="1">'9-3'!$A$1:$O$30</definedName>
    <definedName name="Z_9D1B7E56_0B3F_4392_BE9A_F57461B2AFB0_.wvu.PrintArea" localSheetId="72" hidden="1">'9-4'!$A$1:$O$30</definedName>
    <definedName name="Z_9D1B7E56_0B3F_4392_BE9A_F57461B2AFB0_.wvu.PrintArea" localSheetId="73" hidden="1">'9-5'!$A$1:$I$47</definedName>
    <definedName name="Z_9D1B7E56_0B3F_4392_BE9A_F57461B2AFB0_.wvu.PrintTitles" localSheetId="78" hidden="1">'10-5'!$3:$5</definedName>
    <definedName name="Z_9D1B7E56_0B3F_4392_BE9A_F57461B2AFB0_.wvu.PrintTitles" localSheetId="82" hidden="1">'10-9(1)'!$3:$4</definedName>
    <definedName name="Z_9D1B7E56_0B3F_4392_BE9A_F57461B2AFB0_.wvu.PrintTitles" localSheetId="83" hidden="1">'10-9(2)'!$3:$5</definedName>
    <definedName name="Z_9D1B7E56_0B3F_4392_BE9A_F57461B2AFB0_.wvu.PrintTitles" localSheetId="105" hidden="1">'13-5'!$3:$5</definedName>
    <definedName name="Z_9D1B7E56_0B3F_4392_BE9A_F57461B2AFB0_.wvu.PrintTitles" localSheetId="125" hidden="1">'14-14'!$3:$4</definedName>
    <definedName name="Z_9D1B7E56_0B3F_4392_BE9A_F57461B2AFB0_.wvu.PrintTitles" localSheetId="120" hidden="1">'14-9'!$3:$6</definedName>
    <definedName name="Z_9D1B7E56_0B3F_4392_BE9A_F57461B2AFB0_.wvu.PrintTitles" localSheetId="133" hidden="1">'15-8'!$3:$4</definedName>
    <definedName name="Z_9D1B7E56_0B3F_4392_BE9A_F57461B2AFB0_.wvu.PrintTitles" localSheetId="13" hidden="1">'2-1'!$3:$5</definedName>
    <definedName name="Z_9D1B7E56_0B3F_4392_BE9A_F57461B2AFB0_.wvu.PrintTitles" localSheetId="17" hidden="1">'2-5'!$3:$6</definedName>
    <definedName name="Z_9D1B7E56_0B3F_4392_BE9A_F57461B2AFB0_.wvu.PrintTitles" localSheetId="18" hidden="1">'2-6'!$3:$6</definedName>
    <definedName name="Z_9D1B7E56_0B3F_4392_BE9A_F57461B2AFB0_.wvu.PrintTitles" localSheetId="20" hidden="1">'2-8'!$3:$4</definedName>
    <definedName name="Z_9D1B7E56_0B3F_4392_BE9A_F57461B2AFB0_.wvu.PrintTitles" localSheetId="32" hidden="1">'3-4'!$3:$6</definedName>
    <definedName name="Z_9D1B7E56_0B3F_4392_BE9A_F57461B2AFB0_.wvu.PrintTitles" localSheetId="43" hidden="1">'5-6'!$4:$5</definedName>
    <definedName name="Z_9D1B7E56_0B3F_4392_BE9A_F57461B2AFB0_.wvu.PrintTitles" localSheetId="51" hidden="1">'6-6'!$3:$4</definedName>
    <definedName name="Z_9D1B7E56_0B3F_4392_BE9A_F57461B2AFB0_.wvu.PrintTitles" localSheetId="53" hidden="1">'6-8'!$1:$3</definedName>
    <definedName name="Z_9D1B7E56_0B3F_4392_BE9A_F57461B2AFB0_.wvu.PrintTitles" localSheetId="69" hidden="1">'9-1'!$3:$6</definedName>
    <definedName name="Z_9D1B7E56_0B3F_4392_BE9A_F57461B2AFB0_.wvu.PrintTitles" localSheetId="73" hidden="1">'9-5'!$3:$6</definedName>
    <definedName name="Z_9E53071F_6DC1_48B1_9C5A_9EEB537B3297_.wvu.PrintTitles" localSheetId="78" hidden="1">'10-5'!$3:$5</definedName>
    <definedName name="Z_9E53071F_6DC1_48B1_9C5A_9EEB537B3297_.wvu.PrintTitles" localSheetId="105" hidden="1">'13-5'!$3:$5</definedName>
    <definedName name="Z_9E53071F_6DC1_48B1_9C5A_9EEB537B3297_.wvu.PrintTitles" localSheetId="125" hidden="1">'14-14'!$3:$4</definedName>
    <definedName name="Z_9E53071F_6DC1_48B1_9C5A_9EEB537B3297_.wvu.PrintTitles" localSheetId="120" hidden="1">'14-9'!$3:$6</definedName>
    <definedName name="Z_9E53071F_6DC1_48B1_9C5A_9EEB537B3297_.wvu.PrintTitles" localSheetId="133" hidden="1">'15-8'!$3:$4</definedName>
    <definedName name="Z_9E53071F_6DC1_48B1_9C5A_9EEB537B3297_.wvu.PrintTitles" localSheetId="13" hidden="1">'2-1'!$3:$5</definedName>
    <definedName name="Z_9E53071F_6DC1_48B1_9C5A_9EEB537B3297_.wvu.PrintTitles" localSheetId="17" hidden="1">'2-5'!$3:$6</definedName>
    <definedName name="Z_9E53071F_6DC1_48B1_9C5A_9EEB537B3297_.wvu.PrintTitles" localSheetId="18" hidden="1">'2-6'!$3:$6</definedName>
    <definedName name="Z_9E53071F_6DC1_48B1_9C5A_9EEB537B3297_.wvu.PrintTitles" localSheetId="20" hidden="1">'2-8'!$3:$4</definedName>
    <definedName name="Z_9E53071F_6DC1_48B1_9C5A_9EEB537B3297_.wvu.PrintTitles" localSheetId="32" hidden="1">'3-4'!$3:$6</definedName>
    <definedName name="Z_9E53071F_6DC1_48B1_9C5A_9EEB537B3297_.wvu.PrintTitles" localSheetId="51" hidden="1">'6-6'!$3:$4</definedName>
    <definedName name="Z_9E53071F_6DC1_48B1_9C5A_9EEB537B3297_.wvu.PrintTitles" localSheetId="53" hidden="1">'6-8'!$1:$3</definedName>
    <definedName name="Z_A0A5534D_42D8_415C_8AAF_DF16D93BD699_.wvu.FilterData" localSheetId="78" hidden="1">'10-5'!$A$5:$J$5</definedName>
    <definedName name="Z_A0A5534D_42D8_415C_8AAF_DF16D93BD699_.wvu.PrintArea" localSheetId="82" hidden="1">'10-9(1)'!$A$1:$I$33</definedName>
    <definedName name="Z_A0A5534D_42D8_415C_8AAF_DF16D93BD699_.wvu.PrintArea" localSheetId="83" hidden="1">'10-9(2)'!$A$1:$Q$31</definedName>
    <definedName name="Z_A0A5534D_42D8_415C_8AAF_DF16D93BD699_.wvu.PrintArea" localSheetId="109" hidden="1">'13-9'!$A$1:$I$31</definedName>
    <definedName name="Z_A0A5534D_42D8_415C_8AAF_DF16D93BD699_.wvu.PrintArea" localSheetId="122" hidden="1">'14-11'!$A$1:$L$31</definedName>
    <definedName name="Z_A0A5534D_42D8_415C_8AAF_DF16D93BD699_.wvu.PrintArea" localSheetId="124" hidden="1">'14-13'!$A$1:$M$30</definedName>
    <definedName name="Z_A0A5534D_42D8_415C_8AAF_DF16D93BD699_.wvu.PrintArea" localSheetId="140" hidden="1">'17-1'!$A$1:$O$42</definedName>
    <definedName name="Z_A0A5534D_42D8_415C_8AAF_DF16D93BD699_.wvu.PrintArea" localSheetId="141" hidden="1">'17-2'!$A$1:$P$39</definedName>
    <definedName name="Z_A0A5534D_42D8_415C_8AAF_DF16D93BD699_.wvu.PrintArea" localSheetId="142" hidden="1">'17-3'!$A$1:$L$28</definedName>
    <definedName name="Z_A0A5534D_42D8_415C_8AAF_DF16D93BD699_.wvu.PrintArea" localSheetId="143" hidden="1">'17-4'!$A$1:$P$29</definedName>
    <definedName name="Z_A0A5534D_42D8_415C_8AAF_DF16D93BD699_.wvu.PrintArea" localSheetId="43" hidden="1">'5-6'!$B$1:$J$29</definedName>
    <definedName name="Z_A0A5534D_42D8_415C_8AAF_DF16D93BD699_.wvu.PrintArea" localSheetId="58" hidden="1">'7-4'!$A$1:$S$29</definedName>
    <definedName name="Z_A0A5534D_42D8_415C_8AAF_DF16D93BD699_.wvu.PrintArea" localSheetId="61" hidden="1">'8-3'!$A$1:$R$28</definedName>
    <definedName name="Z_A0A5534D_42D8_415C_8AAF_DF16D93BD699_.wvu.PrintArea" localSheetId="65" hidden="1">'8-7'!$A$1:$I$37</definedName>
    <definedName name="Z_A0A5534D_42D8_415C_8AAF_DF16D93BD699_.wvu.PrintArea" localSheetId="66" hidden="1">'8-8'!$A$1:$H$42</definedName>
    <definedName name="Z_A0A5534D_42D8_415C_8AAF_DF16D93BD699_.wvu.PrintArea" localSheetId="69" hidden="1">'9-1'!$A$1:$K$47</definedName>
    <definedName name="Z_A0A5534D_42D8_415C_8AAF_DF16D93BD699_.wvu.PrintArea" localSheetId="70" hidden="1">'9-2'!$A$1:$I$34</definedName>
    <definedName name="Z_A0A5534D_42D8_415C_8AAF_DF16D93BD699_.wvu.PrintArea" localSheetId="71" hidden="1">'9-3'!$A$1:$O$30</definedName>
    <definedName name="Z_A0A5534D_42D8_415C_8AAF_DF16D93BD699_.wvu.PrintArea" localSheetId="72" hidden="1">'9-4'!$A$1:$O$30</definedName>
    <definedName name="Z_A0A5534D_42D8_415C_8AAF_DF16D93BD699_.wvu.PrintArea" localSheetId="73" hidden="1">'9-5'!$A$1:$I$47</definedName>
    <definedName name="Z_A0A5534D_42D8_415C_8AAF_DF16D93BD699_.wvu.PrintTitles" localSheetId="78" hidden="1">'10-5'!$3:$5</definedName>
    <definedName name="Z_A0A5534D_42D8_415C_8AAF_DF16D93BD699_.wvu.PrintTitles" localSheetId="82" hidden="1">'10-9(1)'!$3:$4</definedName>
    <definedName name="Z_A0A5534D_42D8_415C_8AAF_DF16D93BD699_.wvu.PrintTitles" localSheetId="83" hidden="1">'10-9(2)'!$3:$5</definedName>
    <definedName name="Z_A0A5534D_42D8_415C_8AAF_DF16D93BD699_.wvu.PrintTitles" localSheetId="105" hidden="1">'13-5'!$3:$5</definedName>
    <definedName name="Z_A0A5534D_42D8_415C_8AAF_DF16D93BD699_.wvu.PrintTitles" localSheetId="125" hidden="1">'14-14'!$3:$4</definedName>
    <definedName name="Z_A0A5534D_42D8_415C_8AAF_DF16D93BD699_.wvu.PrintTitles" localSheetId="120" hidden="1">'14-9'!$3:$6</definedName>
    <definedName name="Z_A0A5534D_42D8_415C_8AAF_DF16D93BD699_.wvu.PrintTitles" localSheetId="133" hidden="1">'15-8'!$3:$4</definedName>
    <definedName name="Z_A0A5534D_42D8_415C_8AAF_DF16D93BD699_.wvu.PrintTitles" localSheetId="13" hidden="1">'2-1'!$3:$5</definedName>
    <definedName name="Z_A0A5534D_42D8_415C_8AAF_DF16D93BD699_.wvu.PrintTitles" localSheetId="17" hidden="1">'2-5'!$3:$6</definedName>
    <definedName name="Z_A0A5534D_42D8_415C_8AAF_DF16D93BD699_.wvu.PrintTitles" localSheetId="18" hidden="1">'2-6'!$3:$6</definedName>
    <definedName name="Z_A0A5534D_42D8_415C_8AAF_DF16D93BD699_.wvu.PrintTitles" localSheetId="20" hidden="1">'2-8'!$3:$4</definedName>
    <definedName name="Z_A0A5534D_42D8_415C_8AAF_DF16D93BD699_.wvu.PrintTitles" localSheetId="32" hidden="1">'3-4'!$3:$6</definedName>
    <definedName name="Z_A0A5534D_42D8_415C_8AAF_DF16D93BD699_.wvu.PrintTitles" localSheetId="43" hidden="1">'5-6'!$4:$5</definedName>
    <definedName name="Z_A0A5534D_42D8_415C_8AAF_DF16D93BD699_.wvu.PrintTitles" localSheetId="51" hidden="1">'6-6'!$3:$4</definedName>
    <definedName name="Z_A0A5534D_42D8_415C_8AAF_DF16D93BD699_.wvu.PrintTitles" localSheetId="53" hidden="1">'6-8'!$1:$3</definedName>
    <definedName name="Z_A0A5534D_42D8_415C_8AAF_DF16D93BD699_.wvu.PrintTitles" localSheetId="69" hidden="1">'9-1'!$3:$6</definedName>
    <definedName name="Z_A0A5534D_42D8_415C_8AAF_DF16D93BD699_.wvu.PrintTitles" localSheetId="73" hidden="1">'9-5'!$3:$6</definedName>
    <definedName name="Z_AA17E97B_ABB2_4C8B_BAA8_63934B5B5DBA_.wvu.FilterData" localSheetId="78" hidden="1">'10-5'!$A$5:$J$5</definedName>
    <definedName name="Z_AA17E97B_ABB2_4C8B_BAA8_63934B5B5DBA_.wvu.PrintArea" localSheetId="82" hidden="1">'10-9(1)'!$A$1:$I$33</definedName>
    <definedName name="Z_AA17E97B_ABB2_4C8B_BAA8_63934B5B5DBA_.wvu.PrintArea" localSheetId="83" hidden="1">'10-9(2)'!$A$1:$Q$31</definedName>
    <definedName name="Z_AA17E97B_ABB2_4C8B_BAA8_63934B5B5DBA_.wvu.PrintArea" localSheetId="109" hidden="1">'13-9'!$A$1:$I$31</definedName>
    <definedName name="Z_AA17E97B_ABB2_4C8B_BAA8_63934B5B5DBA_.wvu.PrintArea" localSheetId="122" hidden="1">'14-11'!$A$1:$L$31</definedName>
    <definedName name="Z_AA17E97B_ABB2_4C8B_BAA8_63934B5B5DBA_.wvu.PrintArea" localSheetId="124" hidden="1">'14-13'!$A$1:$M$30</definedName>
    <definedName name="Z_AA17E97B_ABB2_4C8B_BAA8_63934B5B5DBA_.wvu.PrintArea" localSheetId="140" hidden="1">'17-1'!$A$1:$O$42</definedName>
    <definedName name="Z_AA17E97B_ABB2_4C8B_BAA8_63934B5B5DBA_.wvu.PrintArea" localSheetId="141" hidden="1">'17-2'!$A$1:$P$39</definedName>
    <definedName name="Z_AA17E97B_ABB2_4C8B_BAA8_63934B5B5DBA_.wvu.PrintArea" localSheetId="142" hidden="1">'17-3'!$A$1:$L$28</definedName>
    <definedName name="Z_AA17E97B_ABB2_4C8B_BAA8_63934B5B5DBA_.wvu.PrintArea" localSheetId="143" hidden="1">'17-4'!$A$1:$P$29</definedName>
    <definedName name="Z_AA17E97B_ABB2_4C8B_BAA8_63934B5B5DBA_.wvu.PrintArea" localSheetId="43" hidden="1">'5-6'!$B$1:$J$29</definedName>
    <definedName name="Z_AA17E97B_ABB2_4C8B_BAA8_63934B5B5DBA_.wvu.PrintArea" localSheetId="58" hidden="1">'7-4'!$A$1:$S$29</definedName>
    <definedName name="Z_AA17E97B_ABB2_4C8B_BAA8_63934B5B5DBA_.wvu.PrintArea" localSheetId="61" hidden="1">'8-3'!$A$1:$R$28</definedName>
    <definedName name="Z_AA17E97B_ABB2_4C8B_BAA8_63934B5B5DBA_.wvu.PrintArea" localSheetId="65" hidden="1">'8-7'!$A$1:$I$37</definedName>
    <definedName name="Z_AA17E97B_ABB2_4C8B_BAA8_63934B5B5DBA_.wvu.PrintArea" localSheetId="69" hidden="1">'9-1'!$A$1:$K$47</definedName>
    <definedName name="Z_AA17E97B_ABB2_4C8B_BAA8_63934B5B5DBA_.wvu.PrintArea" localSheetId="70" hidden="1">'9-2'!$A$1:$I$34</definedName>
    <definedName name="Z_AA17E97B_ABB2_4C8B_BAA8_63934B5B5DBA_.wvu.PrintArea" localSheetId="71" hidden="1">'9-3'!$A$1:$O$30</definedName>
    <definedName name="Z_AA17E97B_ABB2_4C8B_BAA8_63934B5B5DBA_.wvu.PrintArea" localSheetId="72" hidden="1">'9-4'!$A$1:$O$30</definedName>
    <definedName name="Z_AA17E97B_ABB2_4C8B_BAA8_63934B5B5DBA_.wvu.PrintArea" localSheetId="73" hidden="1">'9-5'!$A$1:$I$47</definedName>
    <definedName name="Z_AA17E97B_ABB2_4C8B_BAA8_63934B5B5DBA_.wvu.PrintTitles" localSheetId="78" hidden="1">'10-5'!$3:$5</definedName>
    <definedName name="Z_AA17E97B_ABB2_4C8B_BAA8_63934B5B5DBA_.wvu.PrintTitles" localSheetId="82" hidden="1">'10-9(1)'!$3:$4</definedName>
    <definedName name="Z_AA17E97B_ABB2_4C8B_BAA8_63934B5B5DBA_.wvu.PrintTitles" localSheetId="83" hidden="1">'10-9(2)'!$3:$5</definedName>
    <definedName name="Z_AA17E97B_ABB2_4C8B_BAA8_63934B5B5DBA_.wvu.PrintTitles" localSheetId="105" hidden="1">'13-5'!$3:$5</definedName>
    <definedName name="Z_AA17E97B_ABB2_4C8B_BAA8_63934B5B5DBA_.wvu.PrintTitles" localSheetId="125" hidden="1">'14-14'!$3:$4</definedName>
    <definedName name="Z_AA17E97B_ABB2_4C8B_BAA8_63934B5B5DBA_.wvu.PrintTitles" localSheetId="120" hidden="1">'14-9'!$3:$6</definedName>
    <definedName name="Z_AA17E97B_ABB2_4C8B_BAA8_63934B5B5DBA_.wvu.PrintTitles" localSheetId="133" hidden="1">'15-8'!$3:$4</definedName>
    <definedName name="Z_AA17E97B_ABB2_4C8B_BAA8_63934B5B5DBA_.wvu.PrintTitles" localSheetId="13" hidden="1">'2-1'!$3:$5</definedName>
    <definedName name="Z_AA17E97B_ABB2_4C8B_BAA8_63934B5B5DBA_.wvu.PrintTitles" localSheetId="17" hidden="1">'2-5'!$3:$6</definedName>
    <definedName name="Z_AA17E97B_ABB2_4C8B_BAA8_63934B5B5DBA_.wvu.PrintTitles" localSheetId="18" hidden="1">'2-6'!$3:$6</definedName>
    <definedName name="Z_AA17E97B_ABB2_4C8B_BAA8_63934B5B5DBA_.wvu.PrintTitles" localSheetId="20" hidden="1">'2-8'!$3:$4</definedName>
    <definedName name="Z_AA17E97B_ABB2_4C8B_BAA8_63934B5B5DBA_.wvu.PrintTitles" localSheetId="32" hidden="1">'3-4'!$3:$6</definedName>
    <definedName name="Z_AA17E97B_ABB2_4C8B_BAA8_63934B5B5DBA_.wvu.PrintTitles" localSheetId="43" hidden="1">'5-6'!$4:$5</definedName>
    <definedName name="Z_AA17E97B_ABB2_4C8B_BAA8_63934B5B5DBA_.wvu.PrintTitles" localSheetId="51" hidden="1">'6-6'!$3:$4</definedName>
    <definedName name="Z_AA17E97B_ABB2_4C8B_BAA8_63934B5B5DBA_.wvu.PrintTitles" localSheetId="53" hidden="1">'6-8'!$1:$3</definedName>
    <definedName name="Z_AA17E97B_ABB2_4C8B_BAA8_63934B5B5DBA_.wvu.PrintTitles" localSheetId="69" hidden="1">'9-1'!$3:$6</definedName>
    <definedName name="Z_AA17E97B_ABB2_4C8B_BAA8_63934B5B5DBA_.wvu.PrintTitles" localSheetId="73" hidden="1">'9-5'!$3:$6</definedName>
    <definedName name="Z_B11D6758_BA5A_4F43_A11B_572A39E9790E_.wvu.FilterData" localSheetId="78" hidden="1">'10-5'!$A$5:$J$5</definedName>
    <definedName name="Z_B11D6758_BA5A_4F43_A11B_572A39E9790E_.wvu.PrintTitles" localSheetId="78" hidden="1">'10-5'!$3:$5</definedName>
    <definedName name="Z_B11D6758_BA5A_4F43_A11B_572A39E9790E_.wvu.PrintTitles" localSheetId="105" hidden="1">'13-5'!$3:$5</definedName>
    <definedName name="Z_B11D6758_BA5A_4F43_A11B_572A39E9790E_.wvu.PrintTitles" localSheetId="125" hidden="1">'14-14'!$3:$4</definedName>
    <definedName name="Z_B11D6758_BA5A_4F43_A11B_572A39E9790E_.wvu.PrintTitles" localSheetId="120" hidden="1">'14-9'!$3:$6</definedName>
    <definedName name="Z_B11D6758_BA5A_4F43_A11B_572A39E9790E_.wvu.PrintTitles" localSheetId="133" hidden="1">'15-8'!$3:$4</definedName>
    <definedName name="Z_B11D6758_BA5A_4F43_A11B_572A39E9790E_.wvu.PrintTitles" localSheetId="13" hidden="1">'2-1'!$3:$5</definedName>
    <definedName name="Z_B11D6758_BA5A_4F43_A11B_572A39E9790E_.wvu.PrintTitles" localSheetId="17" hidden="1">'2-5'!$3:$6</definedName>
    <definedName name="Z_B11D6758_BA5A_4F43_A11B_572A39E9790E_.wvu.PrintTitles" localSheetId="18" hidden="1">'2-6'!$3:$6</definedName>
    <definedName name="Z_B11D6758_BA5A_4F43_A11B_572A39E9790E_.wvu.PrintTitles" localSheetId="20" hidden="1">'2-8'!$3:$4</definedName>
    <definedName name="Z_B11D6758_BA5A_4F43_A11B_572A39E9790E_.wvu.PrintTitles" localSheetId="32" hidden="1">'3-4'!$3:$6</definedName>
    <definedName name="Z_B11D6758_BA5A_4F43_A11B_572A39E9790E_.wvu.PrintTitles" localSheetId="51" hidden="1">'6-6'!$3:$4</definedName>
    <definedName name="Z_B11D6758_BA5A_4F43_A11B_572A39E9790E_.wvu.PrintTitles" localSheetId="53" hidden="1">'6-8'!$1:$3</definedName>
    <definedName name="Z_B49D56AA_3B6B_4E15_99C8_E193BF4F22A9_.wvu.FilterData" localSheetId="78" hidden="1">'10-5'!$A$5:$J$5</definedName>
    <definedName name="Z_B49D56AA_3B6B_4E15_99C8_E193BF4F22A9_.wvu.PrintArea" localSheetId="82" hidden="1">'10-9(1)'!$A$1:$I$33</definedName>
    <definedName name="Z_B49D56AA_3B6B_4E15_99C8_E193BF4F22A9_.wvu.PrintArea" localSheetId="83" hidden="1">'10-9(2)'!$A$1:$Q$31</definedName>
    <definedName name="Z_B49D56AA_3B6B_4E15_99C8_E193BF4F22A9_.wvu.PrintArea" localSheetId="109" hidden="1">'13-9'!$A$1:$I$31</definedName>
    <definedName name="Z_B49D56AA_3B6B_4E15_99C8_E193BF4F22A9_.wvu.PrintArea" localSheetId="122" hidden="1">'14-11'!$A$1:$L$31</definedName>
    <definedName name="Z_B49D56AA_3B6B_4E15_99C8_E193BF4F22A9_.wvu.PrintArea" localSheetId="124" hidden="1">'14-13'!$A$1:$M$30</definedName>
    <definedName name="Z_B49D56AA_3B6B_4E15_99C8_E193BF4F22A9_.wvu.PrintArea" localSheetId="140" hidden="1">'17-1'!$A$1:$O$42</definedName>
    <definedName name="Z_B49D56AA_3B6B_4E15_99C8_E193BF4F22A9_.wvu.PrintArea" localSheetId="141" hidden="1">'17-2'!$A$1:$P$39</definedName>
    <definedName name="Z_B49D56AA_3B6B_4E15_99C8_E193BF4F22A9_.wvu.PrintArea" localSheetId="142" hidden="1">'17-3'!$A$1:$L$28</definedName>
    <definedName name="Z_B49D56AA_3B6B_4E15_99C8_E193BF4F22A9_.wvu.PrintArea" localSheetId="143" hidden="1">'17-4'!$A$1:$P$29</definedName>
    <definedName name="Z_B49D56AA_3B6B_4E15_99C8_E193BF4F22A9_.wvu.PrintArea" localSheetId="43" hidden="1">'5-6'!$B$1:$J$29</definedName>
    <definedName name="Z_B49D56AA_3B6B_4E15_99C8_E193BF4F22A9_.wvu.PrintArea" localSheetId="58" hidden="1">'7-4'!$A$1:$S$29</definedName>
    <definedName name="Z_B49D56AA_3B6B_4E15_99C8_E193BF4F22A9_.wvu.PrintArea" localSheetId="61" hidden="1">'8-3'!$A$1:$R$28</definedName>
    <definedName name="Z_B49D56AA_3B6B_4E15_99C8_E193BF4F22A9_.wvu.PrintArea" localSheetId="65" hidden="1">'8-7'!$A$1:$I$37</definedName>
    <definedName name="Z_B49D56AA_3B6B_4E15_99C8_E193BF4F22A9_.wvu.PrintArea" localSheetId="69" hidden="1">'9-1'!$A$1:$K$47</definedName>
    <definedName name="Z_B49D56AA_3B6B_4E15_99C8_E193BF4F22A9_.wvu.PrintArea" localSheetId="70" hidden="1">'9-2'!$A$1:$I$34</definedName>
    <definedName name="Z_B49D56AA_3B6B_4E15_99C8_E193BF4F22A9_.wvu.PrintArea" localSheetId="71" hidden="1">'9-3'!$A$1:$O$30</definedName>
    <definedName name="Z_B49D56AA_3B6B_4E15_99C8_E193BF4F22A9_.wvu.PrintArea" localSheetId="72" hidden="1">'9-4'!$A$1:$O$30</definedName>
    <definedName name="Z_B49D56AA_3B6B_4E15_99C8_E193BF4F22A9_.wvu.PrintArea" localSheetId="73" hidden="1">'9-5'!$A$1:$I$47</definedName>
    <definedName name="Z_B49D56AA_3B6B_4E15_99C8_E193BF4F22A9_.wvu.PrintTitles" localSheetId="78" hidden="1">'10-5'!$3:$5</definedName>
    <definedName name="Z_B49D56AA_3B6B_4E15_99C8_E193BF4F22A9_.wvu.PrintTitles" localSheetId="82" hidden="1">'10-9(1)'!$3:$4</definedName>
    <definedName name="Z_B49D56AA_3B6B_4E15_99C8_E193BF4F22A9_.wvu.PrintTitles" localSheetId="83" hidden="1">'10-9(2)'!$3:$5</definedName>
    <definedName name="Z_B49D56AA_3B6B_4E15_99C8_E193BF4F22A9_.wvu.PrintTitles" localSheetId="105" hidden="1">'13-5'!$3:$5</definedName>
    <definedName name="Z_B49D56AA_3B6B_4E15_99C8_E193BF4F22A9_.wvu.PrintTitles" localSheetId="125" hidden="1">'14-14'!$3:$4</definedName>
    <definedName name="Z_B49D56AA_3B6B_4E15_99C8_E193BF4F22A9_.wvu.PrintTitles" localSheetId="120" hidden="1">'14-9'!$3:$6</definedName>
    <definedName name="Z_B49D56AA_3B6B_4E15_99C8_E193BF4F22A9_.wvu.PrintTitles" localSheetId="133" hidden="1">'15-8'!$3:$4</definedName>
    <definedName name="Z_B49D56AA_3B6B_4E15_99C8_E193BF4F22A9_.wvu.PrintTitles" localSheetId="13" hidden="1">'2-1'!$3:$5</definedName>
    <definedName name="Z_B49D56AA_3B6B_4E15_99C8_E193BF4F22A9_.wvu.PrintTitles" localSheetId="17" hidden="1">'2-5'!$3:$6</definedName>
    <definedName name="Z_B49D56AA_3B6B_4E15_99C8_E193BF4F22A9_.wvu.PrintTitles" localSheetId="18" hidden="1">'2-6'!$3:$6</definedName>
    <definedName name="Z_B49D56AA_3B6B_4E15_99C8_E193BF4F22A9_.wvu.PrintTitles" localSheetId="20" hidden="1">'2-8'!$3:$4</definedName>
    <definedName name="Z_B49D56AA_3B6B_4E15_99C8_E193BF4F22A9_.wvu.PrintTitles" localSheetId="32" hidden="1">'3-4'!$3:$6</definedName>
    <definedName name="Z_B49D56AA_3B6B_4E15_99C8_E193BF4F22A9_.wvu.PrintTitles" localSheetId="43" hidden="1">'5-6'!$4:$5</definedName>
    <definedName name="Z_B49D56AA_3B6B_4E15_99C8_E193BF4F22A9_.wvu.PrintTitles" localSheetId="51" hidden="1">'6-6'!$3:$4</definedName>
    <definedName name="Z_B49D56AA_3B6B_4E15_99C8_E193BF4F22A9_.wvu.PrintTitles" localSheetId="53" hidden="1">'6-8'!$1:$3</definedName>
    <definedName name="Z_B49D56AA_3B6B_4E15_99C8_E193BF4F22A9_.wvu.PrintTitles" localSheetId="69" hidden="1">'9-1'!$3:$6</definedName>
    <definedName name="Z_B49D56AA_3B6B_4E15_99C8_E193BF4F22A9_.wvu.PrintTitles" localSheetId="73" hidden="1">'9-5'!$3:$6</definedName>
    <definedName name="Z_B4CA18B5_BFDC_4B27_9B09_A8E981EC257E_.wvu.FilterData" localSheetId="78" hidden="1">'10-5'!$A$5:$J$5</definedName>
    <definedName name="Z_B4CA18B5_BFDC_4B27_9B09_A8E981EC257E_.wvu.PrintArea" localSheetId="82" hidden="1">'10-9(1)'!$A$1:$I$33</definedName>
    <definedName name="Z_B4CA18B5_BFDC_4B27_9B09_A8E981EC257E_.wvu.PrintArea" localSheetId="83" hidden="1">'10-9(2)'!$A$1:$Q$31</definedName>
    <definedName name="Z_B4CA18B5_BFDC_4B27_9B09_A8E981EC257E_.wvu.PrintArea" localSheetId="109" hidden="1">'13-9'!$A$1:$I$31</definedName>
    <definedName name="Z_B4CA18B5_BFDC_4B27_9B09_A8E981EC257E_.wvu.PrintArea" localSheetId="122" hidden="1">'14-11'!$A$1:$L$31</definedName>
    <definedName name="Z_B4CA18B5_BFDC_4B27_9B09_A8E981EC257E_.wvu.PrintArea" localSheetId="124" hidden="1">'14-13'!$A$1:$M$30</definedName>
    <definedName name="Z_B4CA18B5_BFDC_4B27_9B09_A8E981EC257E_.wvu.PrintArea" localSheetId="140" hidden="1">'17-1'!$A$1:$O$42</definedName>
    <definedName name="Z_B4CA18B5_BFDC_4B27_9B09_A8E981EC257E_.wvu.PrintArea" localSheetId="141" hidden="1">'17-2'!$A$1:$P$39</definedName>
    <definedName name="Z_B4CA18B5_BFDC_4B27_9B09_A8E981EC257E_.wvu.PrintArea" localSheetId="142" hidden="1">'17-3'!$A$1:$L$28</definedName>
    <definedName name="Z_B4CA18B5_BFDC_4B27_9B09_A8E981EC257E_.wvu.PrintArea" localSheetId="143" hidden="1">'17-4'!$A$1:$P$29</definedName>
    <definedName name="Z_B4CA18B5_BFDC_4B27_9B09_A8E981EC257E_.wvu.PrintArea" localSheetId="43" hidden="1">'5-6'!$B$1:$J$29</definedName>
    <definedName name="Z_B4CA18B5_BFDC_4B27_9B09_A8E981EC257E_.wvu.PrintArea" localSheetId="58" hidden="1">'7-4'!$A$1:$S$29</definedName>
    <definedName name="Z_B4CA18B5_BFDC_4B27_9B09_A8E981EC257E_.wvu.PrintArea" localSheetId="61" hidden="1">'8-3'!$A$1:$R$28</definedName>
    <definedName name="Z_B4CA18B5_BFDC_4B27_9B09_A8E981EC257E_.wvu.PrintArea" localSheetId="65" hidden="1">'8-7'!$A$1:$I$37</definedName>
    <definedName name="Z_B4CA18B5_BFDC_4B27_9B09_A8E981EC257E_.wvu.PrintArea" localSheetId="69" hidden="1">'9-1'!$A$1:$K$47</definedName>
    <definedName name="Z_B4CA18B5_BFDC_4B27_9B09_A8E981EC257E_.wvu.PrintArea" localSheetId="70" hidden="1">'9-2'!$A$1:$I$34</definedName>
    <definedName name="Z_B4CA18B5_BFDC_4B27_9B09_A8E981EC257E_.wvu.PrintArea" localSheetId="71" hidden="1">'9-3'!$A$1:$O$30</definedName>
    <definedName name="Z_B4CA18B5_BFDC_4B27_9B09_A8E981EC257E_.wvu.PrintArea" localSheetId="72" hidden="1">'9-4'!$A$1:$O$30</definedName>
    <definedName name="Z_B4CA18B5_BFDC_4B27_9B09_A8E981EC257E_.wvu.PrintArea" localSheetId="73" hidden="1">'9-5'!$A$1:$I$47</definedName>
    <definedName name="Z_B4CA18B5_BFDC_4B27_9B09_A8E981EC257E_.wvu.PrintTitles" localSheetId="78" hidden="1">'10-5'!$3:$5</definedName>
    <definedName name="Z_B4CA18B5_BFDC_4B27_9B09_A8E981EC257E_.wvu.PrintTitles" localSheetId="82" hidden="1">'10-9(1)'!$3:$4</definedName>
    <definedName name="Z_B4CA18B5_BFDC_4B27_9B09_A8E981EC257E_.wvu.PrintTitles" localSheetId="83" hidden="1">'10-9(2)'!$3:$5</definedName>
    <definedName name="Z_B4CA18B5_BFDC_4B27_9B09_A8E981EC257E_.wvu.PrintTitles" localSheetId="105" hidden="1">'13-5'!$3:$5</definedName>
    <definedName name="Z_B4CA18B5_BFDC_4B27_9B09_A8E981EC257E_.wvu.PrintTitles" localSheetId="125" hidden="1">'14-14'!$3:$4</definedName>
    <definedName name="Z_B4CA18B5_BFDC_4B27_9B09_A8E981EC257E_.wvu.PrintTitles" localSheetId="120" hidden="1">'14-9'!$3:$6</definedName>
    <definedName name="Z_B4CA18B5_BFDC_4B27_9B09_A8E981EC257E_.wvu.PrintTitles" localSheetId="133" hidden="1">'15-8'!$3:$4</definedName>
    <definedName name="Z_B4CA18B5_BFDC_4B27_9B09_A8E981EC257E_.wvu.PrintTitles" localSheetId="13" hidden="1">'2-1'!$3:$5</definedName>
    <definedName name="Z_B4CA18B5_BFDC_4B27_9B09_A8E981EC257E_.wvu.PrintTitles" localSheetId="17" hidden="1">'2-5'!$3:$6</definedName>
    <definedName name="Z_B4CA18B5_BFDC_4B27_9B09_A8E981EC257E_.wvu.PrintTitles" localSheetId="18" hidden="1">'2-6'!$3:$6</definedName>
    <definedName name="Z_B4CA18B5_BFDC_4B27_9B09_A8E981EC257E_.wvu.PrintTitles" localSheetId="20" hidden="1">'2-8'!$3:$4</definedName>
    <definedName name="Z_B4CA18B5_BFDC_4B27_9B09_A8E981EC257E_.wvu.PrintTitles" localSheetId="32" hidden="1">'3-4'!$3:$6</definedName>
    <definedName name="Z_B4CA18B5_BFDC_4B27_9B09_A8E981EC257E_.wvu.PrintTitles" localSheetId="43" hidden="1">'5-6'!$4:$5</definedName>
    <definedName name="Z_B4CA18B5_BFDC_4B27_9B09_A8E981EC257E_.wvu.PrintTitles" localSheetId="51" hidden="1">'6-6'!$3:$4</definedName>
    <definedName name="Z_B4CA18B5_BFDC_4B27_9B09_A8E981EC257E_.wvu.PrintTitles" localSheetId="53" hidden="1">'6-8'!$1:$3</definedName>
    <definedName name="Z_B4CA18B5_BFDC_4B27_9B09_A8E981EC257E_.wvu.PrintTitles" localSheetId="69" hidden="1">'9-1'!$3:$6</definedName>
    <definedName name="Z_B4CA18B5_BFDC_4B27_9B09_A8E981EC257E_.wvu.PrintTitles" localSheetId="73" hidden="1">'9-5'!$3:$6</definedName>
    <definedName name="Z_BCB18196_1080_4E59_B3ED_9DD3C10D3156_.wvu.PrintArea" localSheetId="74" hidden="1">'10-1'!$A$2:$N$16</definedName>
    <definedName name="Z_BCB18196_1080_4E59_B3ED_9DD3C10D3156_.wvu.PrintArea" localSheetId="75" hidden="1">'10-2'!$A$2:$U$17</definedName>
    <definedName name="Z_BCB18196_1080_4E59_B3ED_9DD3C10D3156_.wvu.PrintArea" localSheetId="76" hidden="1">'10-3'!$A$2:$P$18</definedName>
    <definedName name="Z_BCB18196_1080_4E59_B3ED_9DD3C10D3156_.wvu.PrintArea" localSheetId="77" hidden="1">'10-4'!$A$2:$J$22</definedName>
    <definedName name="Z_BCB18196_1080_4E59_B3ED_9DD3C10D3156_.wvu.PrintArea" localSheetId="78" hidden="1">'10-5'!$A$2:$H$137</definedName>
    <definedName name="Z_BCB18196_1080_4E59_B3ED_9DD3C10D3156_.wvu.PrintArea" localSheetId="79" hidden="1">'10-6'!$A$2:$K$21</definedName>
    <definedName name="Z_BCB18196_1080_4E59_B3ED_9DD3C10D3156_.wvu.PrintArea" localSheetId="80" hidden="1">'10-7'!$A$2:$G$20</definedName>
    <definedName name="Z_BCB18196_1080_4E59_B3ED_9DD3C10D3156_.wvu.PrintArea" localSheetId="81" hidden="1">'10-8'!$A$2:$S$19</definedName>
    <definedName name="Z_BCB18196_1080_4E59_B3ED_9DD3C10D3156_.wvu.PrintArea" localSheetId="82" hidden="1">'10-9(1)'!$A$2:$I$21</definedName>
    <definedName name="Z_BCB18196_1080_4E59_B3ED_9DD3C10D3156_.wvu.PrintArea" localSheetId="83" hidden="1">'10-9(2)'!$A$2:$Q$21</definedName>
    <definedName name="Z_BCB18196_1080_4E59_B3ED_9DD3C10D3156_.wvu.PrintArea" localSheetId="1" hidden="1">'1-1'!$A$1:$A$5</definedName>
    <definedName name="Z_BCB18196_1080_4E59_B3ED_9DD3C10D3156_.wvu.PrintArea" localSheetId="11" hidden="1">'1-10'!$A$1:$O$39</definedName>
    <definedName name="Z_BCB18196_1080_4E59_B3ED_9DD3C10D3156_.wvu.PrintArea" localSheetId="85" hidden="1">'11-1'!$A$2:$Q$23</definedName>
    <definedName name="Z_BCB18196_1080_4E59_B3ED_9DD3C10D3156_.wvu.PrintArea" localSheetId="12" hidden="1">'1-11'!$A$1:$Q$38</definedName>
    <definedName name="Z_BCB18196_1080_4E59_B3ED_9DD3C10D3156_.wvu.PrintArea" localSheetId="86" hidden="1">'11-2'!$A$2:$I$18</definedName>
    <definedName name="Z_BCB18196_1080_4E59_B3ED_9DD3C10D3156_.wvu.PrintArea" localSheetId="87" hidden="1">'11-3'!$A$2:$L$15</definedName>
    <definedName name="Z_BCB18196_1080_4E59_B3ED_9DD3C10D3156_.wvu.PrintArea" localSheetId="88" hidden="1">'11-4'!$A$2:$J$16</definedName>
    <definedName name="Z_BCB18196_1080_4E59_B3ED_9DD3C10D3156_.wvu.PrintArea" localSheetId="89" hidden="1">'11-5'!$A$2:$J$16</definedName>
    <definedName name="Z_BCB18196_1080_4E59_B3ED_9DD3C10D3156_.wvu.PrintArea" localSheetId="90" hidden="1">'11-6'!$A$2:$D$16</definedName>
    <definedName name="Z_BCB18196_1080_4E59_B3ED_9DD3C10D3156_.wvu.PrintArea" localSheetId="91" hidden="1">'11-7'!$A$2:$N$17</definedName>
    <definedName name="Z_BCB18196_1080_4E59_B3ED_9DD3C10D3156_.wvu.PrintArea" localSheetId="2" hidden="1">'1-2'!$A$1:$B$38</definedName>
    <definedName name="Z_BCB18196_1080_4E59_B3ED_9DD3C10D3156_.wvu.PrintArea" localSheetId="92" hidden="1">'12-1'!$A$2:$I$16</definedName>
    <definedName name="Z_BCB18196_1080_4E59_B3ED_9DD3C10D3156_.wvu.PrintArea" localSheetId="93" hidden="1">'12-2'!$A$2:$I$17</definedName>
    <definedName name="Z_BCB18196_1080_4E59_B3ED_9DD3C10D3156_.wvu.PrintArea" localSheetId="94" hidden="1">'12-3'!$A$2:$Z$10</definedName>
    <definedName name="Z_BCB18196_1080_4E59_B3ED_9DD3C10D3156_.wvu.PrintArea" localSheetId="96" hidden="1">'12-5'!$A$2:$I$47</definedName>
    <definedName name="Z_BCB18196_1080_4E59_B3ED_9DD3C10D3156_.wvu.PrintArea" localSheetId="97" hidden="1">'12-6'!$A$2:$M$26</definedName>
    <definedName name="Z_BCB18196_1080_4E59_B3ED_9DD3C10D3156_.wvu.PrintArea" localSheetId="98" hidden="1">'12-7(1)'!$A$2:$L$17</definedName>
    <definedName name="Z_BCB18196_1080_4E59_B3ED_9DD3C10D3156_.wvu.PrintArea" localSheetId="99" hidden="1">'12-7(2)'!$A$2:$G$8</definedName>
    <definedName name="Z_BCB18196_1080_4E59_B3ED_9DD3C10D3156_.wvu.PrintArea" localSheetId="100" hidden="1">'12-7(3)'!$A$2:$G$17</definedName>
    <definedName name="Z_BCB18196_1080_4E59_B3ED_9DD3C10D3156_.wvu.PrintArea" localSheetId="3" hidden="1">'1-3(1)'!$A$1:$A$3</definedName>
    <definedName name="Z_BCB18196_1080_4E59_B3ED_9DD3C10D3156_.wvu.PrintArea" localSheetId="101" hidden="1">'13-1'!$A$2:$AA$25</definedName>
    <definedName name="Z_BCB18196_1080_4E59_B3ED_9DD3C10D3156_.wvu.PrintArea" localSheetId="110" hidden="1">'13-10'!$A$2:$AB$17</definedName>
    <definedName name="Z_BCB18196_1080_4E59_B3ED_9DD3C10D3156_.wvu.PrintArea" localSheetId="111" hidden="1">'13-11'!$A$2:$M$16</definedName>
    <definedName name="Z_BCB18196_1080_4E59_B3ED_9DD3C10D3156_.wvu.PrintArea" localSheetId="102" hidden="1">'13-2'!$A$2:$K$34</definedName>
    <definedName name="Z_BCB18196_1080_4E59_B3ED_9DD3C10D3156_.wvu.PrintArea" localSheetId="103" hidden="1">'13-3'!$A$2:$J$23</definedName>
    <definedName name="Z_BCB18196_1080_4E59_B3ED_9DD3C10D3156_.wvu.PrintArea" localSheetId="104" hidden="1">'13-4'!$A$2:$C$12</definedName>
    <definedName name="Z_BCB18196_1080_4E59_B3ED_9DD3C10D3156_.wvu.PrintArea" localSheetId="105" hidden="1">'13-5'!$A$2:$F$30</definedName>
    <definedName name="Z_BCB18196_1080_4E59_B3ED_9DD3C10D3156_.wvu.PrintArea" localSheetId="106" hidden="1">'13-6'!$A$2:$F$19</definedName>
    <definedName name="Z_BCB18196_1080_4E59_B3ED_9DD3C10D3156_.wvu.PrintArea" localSheetId="107" hidden="1">'13-7'!$A$2:$F$13</definedName>
    <definedName name="Z_BCB18196_1080_4E59_B3ED_9DD3C10D3156_.wvu.PrintArea" localSheetId="108" hidden="1">'13-8'!$A$2:$F$12</definedName>
    <definedName name="Z_BCB18196_1080_4E59_B3ED_9DD3C10D3156_.wvu.PrintArea" localSheetId="109" hidden="1">'13-9'!$A$2:$I$16</definedName>
    <definedName name="Z_BCB18196_1080_4E59_B3ED_9DD3C10D3156_.wvu.PrintArea" localSheetId="5" hidden="1">'1-4'!$A$1:$A$34</definedName>
    <definedName name="Z_BCB18196_1080_4E59_B3ED_9DD3C10D3156_.wvu.PrintArea" localSheetId="112" hidden="1">'14-1'!$A$2:$M$34</definedName>
    <definedName name="Z_BCB18196_1080_4E59_B3ED_9DD3C10D3156_.wvu.PrintArea" localSheetId="122" hidden="1">'14-11'!$A$2:$M$16</definedName>
    <definedName name="Z_BCB18196_1080_4E59_B3ED_9DD3C10D3156_.wvu.PrintArea" localSheetId="123" hidden="1">'14-12'!$A$2:$M$25</definedName>
    <definedName name="Z_BCB18196_1080_4E59_B3ED_9DD3C10D3156_.wvu.PrintArea" localSheetId="124" hidden="1">'14-13'!$A$2:$M$17</definedName>
    <definedName name="Z_BCB18196_1080_4E59_B3ED_9DD3C10D3156_.wvu.PrintArea" localSheetId="125" hidden="1">'14-14'!$A$2:$F$149</definedName>
    <definedName name="Z_BCB18196_1080_4E59_B3ED_9DD3C10D3156_.wvu.PrintArea" localSheetId="113" hidden="1">'14-2'!$A$2:$O$38</definedName>
    <definedName name="Z_BCB18196_1080_4E59_B3ED_9DD3C10D3156_.wvu.PrintArea" localSheetId="114" hidden="1">'14-3'!$A$2:$AA$24</definedName>
    <definedName name="Z_BCB18196_1080_4E59_B3ED_9DD3C10D3156_.wvu.PrintArea" localSheetId="115" hidden="1">'14-4'!$A$2:$V$23</definedName>
    <definedName name="Z_BCB18196_1080_4E59_B3ED_9DD3C10D3156_.wvu.PrintArea" localSheetId="116" hidden="1">'14-5'!$A$2:$AG$16</definedName>
    <definedName name="Z_BCB18196_1080_4E59_B3ED_9DD3C10D3156_.wvu.PrintArea" localSheetId="117" hidden="1">'14-6'!$A$2:$U$23</definedName>
    <definedName name="Z_BCB18196_1080_4E59_B3ED_9DD3C10D3156_.wvu.PrintArea" localSheetId="118" hidden="1">'14-7'!$A$2:$U$24</definedName>
    <definedName name="Z_BCB18196_1080_4E59_B3ED_9DD3C10D3156_.wvu.PrintArea" localSheetId="119" hidden="1">'14-8'!$A$2:$N$23</definedName>
    <definedName name="Z_BCB18196_1080_4E59_B3ED_9DD3C10D3156_.wvu.PrintArea" localSheetId="120" hidden="1">'14-9'!$A$2:$R$84</definedName>
    <definedName name="Z_BCB18196_1080_4E59_B3ED_9DD3C10D3156_.wvu.PrintArea" localSheetId="126" hidden="1">'15-1'!$A$2:$K$40</definedName>
    <definedName name="Z_BCB18196_1080_4E59_B3ED_9DD3C10D3156_.wvu.PrintArea" localSheetId="127" hidden="1">'15-2'!$A$2:$Q$31</definedName>
    <definedName name="Z_BCB18196_1080_4E59_B3ED_9DD3C10D3156_.wvu.PrintArea" localSheetId="128" hidden="1">'15-3'!$A$2:$I$16</definedName>
    <definedName name="Z_BCB18196_1080_4E59_B3ED_9DD3C10D3156_.wvu.PrintArea" localSheetId="129" hidden="1">'15-4'!$A$2:$K$18</definedName>
    <definedName name="Z_BCB18196_1080_4E59_B3ED_9DD3C10D3156_.wvu.PrintArea" localSheetId="130" hidden="1">'15-5'!$A$2:$K$27</definedName>
    <definedName name="Z_BCB18196_1080_4E59_B3ED_9DD3C10D3156_.wvu.PrintArea" localSheetId="131" hidden="1">'15-6'!$A$2:$O$16</definedName>
    <definedName name="Z_BCB18196_1080_4E59_B3ED_9DD3C10D3156_.wvu.PrintArea" localSheetId="132" hidden="1">'15-7'!$A$2:$L$8</definedName>
    <definedName name="Z_BCB18196_1080_4E59_B3ED_9DD3C10D3156_.wvu.PrintArea" localSheetId="7" hidden="1">'1-6'!$A$1:$E$14</definedName>
    <definedName name="Z_BCB18196_1080_4E59_B3ED_9DD3C10D3156_.wvu.PrintArea" localSheetId="134" hidden="1">'16-1'!$A$2:$U$19</definedName>
    <definedName name="Z_BCB18196_1080_4E59_B3ED_9DD3C10D3156_.wvu.PrintArea" localSheetId="135" hidden="1">'16-2'!$A$2:$L$46</definedName>
    <definedName name="Z_BCB18196_1080_4E59_B3ED_9DD3C10D3156_.wvu.PrintArea" localSheetId="136" hidden="1">'16-3(1)'!$A$2:$L$53</definedName>
    <definedName name="Z_BCB18196_1080_4E59_B3ED_9DD3C10D3156_.wvu.PrintArea" localSheetId="137" hidden="1">'16-3(2)'!$A$2:$L$53</definedName>
    <definedName name="Z_BCB18196_1080_4E59_B3ED_9DD3C10D3156_.wvu.PrintArea" localSheetId="138" hidden="1">'16-4'!$A$2:$K$21</definedName>
    <definedName name="Z_BCB18196_1080_4E59_B3ED_9DD3C10D3156_.wvu.PrintArea" localSheetId="139" hidden="1">'16-5'!$A$2:$K$25</definedName>
    <definedName name="Z_BCB18196_1080_4E59_B3ED_9DD3C10D3156_.wvu.PrintArea" localSheetId="8" hidden="1">'1-7'!$A$1:$B$19</definedName>
    <definedName name="Z_BCB18196_1080_4E59_B3ED_9DD3C10D3156_.wvu.PrintArea" localSheetId="140" hidden="1">'17-1'!$A$2:$P$34</definedName>
    <definedName name="Z_BCB18196_1080_4E59_B3ED_9DD3C10D3156_.wvu.PrintArea" localSheetId="141" hidden="1">'17-2'!$A$2:$P$31</definedName>
    <definedName name="Z_BCB18196_1080_4E59_B3ED_9DD3C10D3156_.wvu.PrintArea" localSheetId="142" hidden="1">'17-3'!$A$2:$L$16</definedName>
    <definedName name="Z_BCB18196_1080_4E59_B3ED_9DD3C10D3156_.wvu.PrintArea" localSheetId="143" hidden="1">'17-4'!$A$2:$P$16</definedName>
    <definedName name="Z_BCB18196_1080_4E59_B3ED_9DD3C10D3156_.wvu.PrintArea" localSheetId="9" hidden="1">'1-8'!$A$1:$J$21</definedName>
    <definedName name="Z_BCB18196_1080_4E59_B3ED_9DD3C10D3156_.wvu.PrintArea" localSheetId="10" hidden="1">'1-9'!$A$1:$O$38</definedName>
    <definedName name="Z_BCB18196_1080_4E59_B3ED_9DD3C10D3156_.wvu.PrintArea" localSheetId="22" hidden="1">'2-10'!$A$1:$K$20</definedName>
    <definedName name="Z_BCB18196_1080_4E59_B3ED_9DD3C10D3156_.wvu.PrintArea" localSheetId="23" hidden="1">'2-11'!$A$1:$H$20</definedName>
    <definedName name="Z_BCB18196_1080_4E59_B3ED_9DD3C10D3156_.wvu.PrintArea" localSheetId="24" hidden="1">'2-12'!$A$1:$F$17</definedName>
    <definedName name="Z_BCB18196_1080_4E59_B3ED_9DD3C10D3156_.wvu.PrintArea" localSheetId="25" hidden="1">'2-13'!$A$1:$G$14</definedName>
    <definedName name="Z_BCB18196_1080_4E59_B3ED_9DD3C10D3156_.wvu.PrintArea" localSheetId="26" hidden="1">'2-14'!$A$1:$J$7</definedName>
    <definedName name="Z_BCB18196_1080_4E59_B3ED_9DD3C10D3156_.wvu.PrintArea" localSheetId="27" hidden="1">'2-15'!$A$1:$F$9</definedName>
    <definedName name="Z_BCB18196_1080_4E59_B3ED_9DD3C10D3156_.wvu.PrintArea" localSheetId="28" hidden="1">'2-16'!$A$1:$F$18</definedName>
    <definedName name="Z_BCB18196_1080_4E59_B3ED_9DD3C10D3156_.wvu.PrintArea" localSheetId="14" hidden="1">'2-2'!$A$1:$Z$33</definedName>
    <definedName name="Z_BCB18196_1080_4E59_B3ED_9DD3C10D3156_.wvu.PrintArea" localSheetId="15" hidden="1">'2-3'!$A$1:$J$28</definedName>
    <definedName name="Z_BCB18196_1080_4E59_B3ED_9DD3C10D3156_.wvu.PrintArea" localSheetId="16" hidden="1">'2-4'!$A$1:$E$30</definedName>
    <definedName name="Z_BCB18196_1080_4E59_B3ED_9DD3C10D3156_.wvu.PrintArea" localSheetId="20" hidden="1">'2-8'!$A$2:$E$128</definedName>
    <definedName name="Z_BCB18196_1080_4E59_B3ED_9DD3C10D3156_.wvu.PrintArea" localSheetId="21" hidden="1">'2-9'!$A$1:$P$30</definedName>
    <definedName name="Z_BCB18196_1080_4E59_B3ED_9DD3C10D3156_.wvu.PrintArea" localSheetId="29" hidden="1">'3-1'!$A$1:$Y$36</definedName>
    <definedName name="Z_BCB18196_1080_4E59_B3ED_9DD3C10D3156_.wvu.PrintArea" localSheetId="30" hidden="1">'3-2'!$A$1:$Q$18</definedName>
    <definedName name="Z_BCB18196_1080_4E59_B3ED_9DD3C10D3156_.wvu.PrintArea" localSheetId="31" hidden="1">'3-3'!$A$1:$X$28</definedName>
    <definedName name="Z_BCB18196_1080_4E59_B3ED_9DD3C10D3156_.wvu.PrintArea" localSheetId="32" hidden="1">'3-4'!$AS$1:$AT$127</definedName>
    <definedName name="Z_BCB18196_1080_4E59_B3ED_9DD3C10D3156_.wvu.PrintArea" localSheetId="33" hidden="1">'4-1'!$A$1:$M$33</definedName>
    <definedName name="Z_BCB18196_1080_4E59_B3ED_9DD3C10D3156_.wvu.PrintArea" localSheetId="34" hidden="1">'4-2'!$A$1:$K$17</definedName>
    <definedName name="Z_BCB18196_1080_4E59_B3ED_9DD3C10D3156_.wvu.PrintArea" localSheetId="35" hidden="1">'4-3'!$A$1:$T$32</definedName>
    <definedName name="Z_BCB18196_1080_4E59_B3ED_9DD3C10D3156_.wvu.PrintArea" localSheetId="37" hidden="1">'4-5'!$A$1:$L$33</definedName>
    <definedName name="Z_BCB18196_1080_4E59_B3ED_9DD3C10D3156_.wvu.PrintArea" localSheetId="38" hidden="1">'5-1'!$A$1:$E$41</definedName>
    <definedName name="Z_BCB18196_1080_4E59_B3ED_9DD3C10D3156_.wvu.PrintArea" localSheetId="39" hidden="1">'5-2'!$A$1:$L$20</definedName>
    <definedName name="Z_BCB18196_1080_4E59_B3ED_9DD3C10D3156_.wvu.PrintArea" localSheetId="40" hidden="1">'5-3'!$A$1:$E$13</definedName>
    <definedName name="Z_BCB18196_1080_4E59_B3ED_9DD3C10D3156_.wvu.PrintArea" localSheetId="41" hidden="1">'5-4'!$A$1:$AQ$25</definedName>
    <definedName name="Z_BCB18196_1080_4E59_B3ED_9DD3C10D3156_.wvu.PrintArea" localSheetId="42" hidden="1">'5-5'!$A$1:$AQ$22</definedName>
    <definedName name="Z_BCB18196_1080_4E59_B3ED_9DD3C10D3156_.wvu.PrintArea" localSheetId="44" hidden="1">'5-7'!$A$1:$X$13</definedName>
    <definedName name="Z_BCB18196_1080_4E59_B3ED_9DD3C10D3156_.wvu.PrintArea" localSheetId="45" hidden="1">'5-8'!$A$1:$R$22</definedName>
    <definedName name="Z_BCB18196_1080_4E59_B3ED_9DD3C10D3156_.wvu.PrintArea" localSheetId="46" hidden="1">'6-1'!$A$2:$G$15</definedName>
    <definedName name="Z_BCB18196_1080_4E59_B3ED_9DD3C10D3156_.wvu.PrintArea" localSheetId="52" hidden="1">'6-7'!$A$2:$K$31</definedName>
    <definedName name="Z_BCB18196_1080_4E59_B3ED_9DD3C10D3156_.wvu.PrintArea" localSheetId="53" hidden="1">'6-8'!$A$2:$G$29</definedName>
    <definedName name="Z_BCB18196_1080_4E59_B3ED_9DD3C10D3156_.wvu.PrintArea" localSheetId="54" hidden="1">'6-9'!$A$2:$J$15</definedName>
    <definedName name="Z_BCB18196_1080_4E59_B3ED_9DD3C10D3156_.wvu.PrintArea" localSheetId="55" hidden="1">'7-1'!$A$2:$M$11</definedName>
    <definedName name="Z_BCB18196_1080_4E59_B3ED_9DD3C10D3156_.wvu.PrintArea" localSheetId="56" hidden="1">'7-2'!$A$2:$E$8</definedName>
    <definedName name="Z_BCB18196_1080_4E59_B3ED_9DD3C10D3156_.wvu.PrintArea" localSheetId="57" hidden="1">'7-3'!$A$2:$B$18</definedName>
    <definedName name="Z_BCB18196_1080_4E59_B3ED_9DD3C10D3156_.wvu.PrintArea" localSheetId="58" hidden="1">'7-4'!$A$2:$N$16</definedName>
    <definedName name="Z_BCB18196_1080_4E59_B3ED_9DD3C10D3156_.wvu.PrintArea" localSheetId="59" hidden="1">'8-1'!$A$2:$AL$19</definedName>
    <definedName name="Z_BCB18196_1080_4E59_B3ED_9DD3C10D3156_.wvu.PrintArea" localSheetId="68" hidden="1">'8-10'!$A$2:$F$20</definedName>
    <definedName name="Z_BCB18196_1080_4E59_B3ED_9DD3C10D3156_.wvu.PrintArea" localSheetId="60" hidden="1">'8-2'!$A$2:$G$21</definedName>
    <definedName name="Z_BCB18196_1080_4E59_B3ED_9DD3C10D3156_.wvu.PrintArea" localSheetId="61" hidden="1">'8-3'!$A$2:$M$16</definedName>
    <definedName name="Z_BCB18196_1080_4E59_B3ED_9DD3C10D3156_.wvu.PrintArea" localSheetId="62" hidden="1">'8-4'!$A$2:$N$17</definedName>
    <definedName name="Z_BCB18196_1080_4E59_B3ED_9DD3C10D3156_.wvu.PrintArea" localSheetId="63" hidden="1">'8-5'!$A$2:$K$22</definedName>
    <definedName name="Z_BCB18196_1080_4E59_B3ED_9DD3C10D3156_.wvu.PrintArea" localSheetId="64" hidden="1">'8-6'!$A$2:$L$22</definedName>
    <definedName name="Z_BCB18196_1080_4E59_B3ED_9DD3C10D3156_.wvu.PrintArea" localSheetId="65" hidden="1">'8-7'!$A$2:$G$24</definedName>
    <definedName name="Z_BCB18196_1080_4E59_B3ED_9DD3C10D3156_.wvu.PrintArea" localSheetId="66" hidden="1">'8-8'!$A$2:$H$33</definedName>
    <definedName name="Z_BCB18196_1080_4E59_B3ED_9DD3C10D3156_.wvu.PrintArea" localSheetId="67" hidden="1">'8-9'!$A$2:$E$92</definedName>
    <definedName name="Z_BCB18196_1080_4E59_B3ED_9DD3C10D3156_.wvu.PrintArea" localSheetId="69" hidden="1">'9-1'!$A$2:$K$37</definedName>
    <definedName name="Z_BCB18196_1080_4E59_B3ED_9DD3C10D3156_.wvu.PrintArea" localSheetId="70" hidden="1">'9-2'!$A$2:$I$17</definedName>
    <definedName name="Z_BCB18196_1080_4E59_B3ED_9DD3C10D3156_.wvu.PrintArea" localSheetId="71" hidden="1">'9-3'!$A$2:$O$22</definedName>
    <definedName name="Z_BCB18196_1080_4E59_B3ED_9DD3C10D3156_.wvu.PrintArea" localSheetId="72" hidden="1">'9-4'!$A$2:$O$23</definedName>
    <definedName name="Z_BCB18196_1080_4E59_B3ED_9DD3C10D3156_.wvu.PrintArea" localSheetId="73" hidden="1">'9-5'!$A$2:$I$37</definedName>
    <definedName name="Z_BCB18196_1080_4E59_B3ED_9DD3C10D3156_.wvu.PrintTitles" localSheetId="78" hidden="1">'10-5'!$3:$5</definedName>
    <definedName name="Z_BCB18196_1080_4E59_B3ED_9DD3C10D3156_.wvu.PrintTitles" localSheetId="82" hidden="1">'10-9(1)'!$3:$4</definedName>
    <definedName name="Z_BCB18196_1080_4E59_B3ED_9DD3C10D3156_.wvu.PrintTitles" localSheetId="83" hidden="1">'10-9(2)'!$3:$5</definedName>
    <definedName name="Z_BCB18196_1080_4E59_B3ED_9DD3C10D3156_.wvu.PrintTitles" localSheetId="105" hidden="1">'13-5'!$3:$5</definedName>
    <definedName name="Z_BCB18196_1080_4E59_B3ED_9DD3C10D3156_.wvu.PrintTitles" localSheetId="112" hidden="1">'14-1'!$3:$5</definedName>
    <definedName name="Z_BCB18196_1080_4E59_B3ED_9DD3C10D3156_.wvu.PrintTitles" localSheetId="125" hidden="1">'14-14'!$3:$4</definedName>
    <definedName name="Z_BCB18196_1080_4E59_B3ED_9DD3C10D3156_.wvu.PrintTitles" localSheetId="120" hidden="1">'14-9'!$3:$6</definedName>
    <definedName name="Z_BCB18196_1080_4E59_B3ED_9DD3C10D3156_.wvu.PrintTitles" localSheetId="126" hidden="1">'15-1'!$3:$4</definedName>
    <definedName name="Z_BCB18196_1080_4E59_B3ED_9DD3C10D3156_.wvu.PrintTitles" localSheetId="133" hidden="1">'15-8'!$3:$4</definedName>
    <definedName name="Z_BCB18196_1080_4E59_B3ED_9DD3C10D3156_.wvu.PrintTitles" localSheetId="13" hidden="1">'2-1'!$3:$5</definedName>
    <definedName name="Z_BCB18196_1080_4E59_B3ED_9DD3C10D3156_.wvu.PrintTitles" localSheetId="17" hidden="1">'2-5'!$3:$6</definedName>
    <definedName name="Z_BCB18196_1080_4E59_B3ED_9DD3C10D3156_.wvu.PrintTitles" localSheetId="18" hidden="1">'2-6'!$3:$6</definedName>
    <definedName name="Z_BCB18196_1080_4E59_B3ED_9DD3C10D3156_.wvu.PrintTitles" localSheetId="20" hidden="1">'2-8'!$3:$4</definedName>
    <definedName name="Z_BCB18196_1080_4E59_B3ED_9DD3C10D3156_.wvu.PrintTitles" localSheetId="32" hidden="1">'3-4'!$3:$6</definedName>
    <definedName name="Z_BCB18196_1080_4E59_B3ED_9DD3C10D3156_.wvu.PrintTitles" localSheetId="37" hidden="1">'4-5'!$3:$5</definedName>
    <definedName name="Z_BCB18196_1080_4E59_B3ED_9DD3C10D3156_.wvu.PrintTitles" localSheetId="51" hidden="1">'6-6'!$3:$4</definedName>
    <definedName name="Z_BCB18196_1080_4E59_B3ED_9DD3C10D3156_.wvu.PrintTitles" localSheetId="69" hidden="1">'9-1'!$3:$6</definedName>
    <definedName name="Z_BCB18196_1080_4E59_B3ED_9DD3C10D3156_.wvu.PrintTitles" localSheetId="73" hidden="1">'9-5'!$3:$6</definedName>
    <definedName name="Z_BD934AF0_2C30_423F_A316_708B1B6405E5_.wvu.FilterData" localSheetId="78" hidden="1">'10-5'!$A$5:$J$5</definedName>
    <definedName name="Z_BD934AF0_2C30_423F_A316_708B1B6405E5_.wvu.PrintTitles" localSheetId="78" hidden="1">'10-5'!$3:$5</definedName>
    <definedName name="Z_BD934AF0_2C30_423F_A316_708B1B6405E5_.wvu.PrintTitles" localSheetId="105" hidden="1">'13-5'!$3:$5</definedName>
    <definedName name="Z_BD934AF0_2C30_423F_A316_708B1B6405E5_.wvu.PrintTitles" localSheetId="125" hidden="1">'14-14'!$3:$4</definedName>
    <definedName name="Z_BD934AF0_2C30_423F_A316_708B1B6405E5_.wvu.PrintTitles" localSheetId="120" hidden="1">'14-9'!$3:$6</definedName>
    <definedName name="Z_BD934AF0_2C30_423F_A316_708B1B6405E5_.wvu.PrintTitles" localSheetId="133" hidden="1">'15-8'!$3:$4</definedName>
    <definedName name="Z_BD934AF0_2C30_423F_A316_708B1B6405E5_.wvu.PrintTitles" localSheetId="13" hidden="1">'2-1'!$3:$5</definedName>
    <definedName name="Z_BD934AF0_2C30_423F_A316_708B1B6405E5_.wvu.PrintTitles" localSheetId="17" hidden="1">'2-5'!$3:$6</definedName>
    <definedName name="Z_BD934AF0_2C30_423F_A316_708B1B6405E5_.wvu.PrintTitles" localSheetId="18" hidden="1">'2-6'!$3:$6</definedName>
    <definedName name="Z_BD934AF0_2C30_423F_A316_708B1B6405E5_.wvu.PrintTitles" localSheetId="20" hidden="1">'2-8'!$3:$4</definedName>
    <definedName name="Z_BD934AF0_2C30_423F_A316_708B1B6405E5_.wvu.PrintTitles" localSheetId="32" hidden="1">'3-4'!$3:$6</definedName>
    <definedName name="Z_BD934AF0_2C30_423F_A316_708B1B6405E5_.wvu.PrintTitles" localSheetId="51" hidden="1">'6-6'!$3:$4</definedName>
    <definedName name="Z_BD934AF0_2C30_423F_A316_708B1B6405E5_.wvu.PrintTitles" localSheetId="53" hidden="1">'6-8'!$1:$3</definedName>
    <definedName name="Z_BED141A3_5CB4_44D0_96C1_D3D2AD78F82E_.wvu.FilterData" localSheetId="78" hidden="1">'10-5'!$A$5:$J$5</definedName>
    <definedName name="Z_BED141A3_5CB4_44D0_96C1_D3D2AD78F82E_.wvu.PrintTitles" localSheetId="78" hidden="1">'10-5'!$3:$5</definedName>
    <definedName name="Z_BED141A3_5CB4_44D0_96C1_D3D2AD78F82E_.wvu.PrintTitles" localSheetId="105" hidden="1">'13-5'!$3:$5</definedName>
    <definedName name="Z_BED141A3_5CB4_44D0_96C1_D3D2AD78F82E_.wvu.PrintTitles" localSheetId="125" hidden="1">'14-14'!$3:$4</definedName>
    <definedName name="Z_BED141A3_5CB4_44D0_96C1_D3D2AD78F82E_.wvu.PrintTitles" localSheetId="120" hidden="1">'14-9'!$3:$6</definedName>
    <definedName name="Z_BED141A3_5CB4_44D0_96C1_D3D2AD78F82E_.wvu.PrintTitles" localSheetId="133" hidden="1">'15-8'!$3:$4</definedName>
    <definedName name="Z_BED141A3_5CB4_44D0_96C1_D3D2AD78F82E_.wvu.PrintTitles" localSheetId="13" hidden="1">'2-1'!$3:$5</definedName>
    <definedName name="Z_BED141A3_5CB4_44D0_96C1_D3D2AD78F82E_.wvu.PrintTitles" localSheetId="17" hidden="1">'2-5'!$3:$6</definedName>
    <definedName name="Z_BED141A3_5CB4_44D0_96C1_D3D2AD78F82E_.wvu.PrintTitles" localSheetId="18" hidden="1">'2-6'!$3:$6</definedName>
    <definedName name="Z_BED141A3_5CB4_44D0_96C1_D3D2AD78F82E_.wvu.PrintTitles" localSheetId="20" hidden="1">'2-8'!$3:$4</definedName>
    <definedName name="Z_BED141A3_5CB4_44D0_96C1_D3D2AD78F82E_.wvu.PrintTitles" localSheetId="32" hidden="1">'3-4'!$3:$6</definedName>
    <definedName name="Z_BED141A3_5CB4_44D0_96C1_D3D2AD78F82E_.wvu.PrintTitles" localSheetId="51" hidden="1">'6-6'!$3:$4</definedName>
    <definedName name="Z_BED141A3_5CB4_44D0_96C1_D3D2AD78F82E_.wvu.PrintTitles" localSheetId="53" hidden="1">'6-8'!$1:$3</definedName>
    <definedName name="Z_C5E0F698_3666_4B81_8EED_CC2781573207_.wvu.FilterData" localSheetId="78" hidden="1">'10-5'!$A$5:$J$5</definedName>
    <definedName name="Z_C5E0F698_3666_4B81_8EED_CC2781573207_.wvu.PrintTitles" localSheetId="78" hidden="1">'10-5'!$3:$5</definedName>
    <definedName name="Z_C5E0F698_3666_4B81_8EED_CC2781573207_.wvu.PrintTitles" localSheetId="105" hidden="1">'13-5'!$3:$5</definedName>
    <definedName name="Z_C5E0F698_3666_4B81_8EED_CC2781573207_.wvu.PrintTitles" localSheetId="125" hidden="1">'14-14'!$3:$4</definedName>
    <definedName name="Z_C5E0F698_3666_4B81_8EED_CC2781573207_.wvu.PrintTitles" localSheetId="120" hidden="1">'14-9'!$3:$6</definedName>
    <definedName name="Z_C5E0F698_3666_4B81_8EED_CC2781573207_.wvu.PrintTitles" localSheetId="133" hidden="1">'15-8'!$3:$4</definedName>
    <definedName name="Z_C5E0F698_3666_4B81_8EED_CC2781573207_.wvu.PrintTitles" localSheetId="13" hidden="1">'2-1'!$3:$5</definedName>
    <definedName name="Z_C5E0F698_3666_4B81_8EED_CC2781573207_.wvu.PrintTitles" localSheetId="17" hidden="1">'2-5'!$3:$6</definedName>
    <definedName name="Z_C5E0F698_3666_4B81_8EED_CC2781573207_.wvu.PrintTitles" localSheetId="18" hidden="1">'2-6'!$3:$6</definedName>
    <definedName name="Z_C5E0F698_3666_4B81_8EED_CC2781573207_.wvu.PrintTitles" localSheetId="20" hidden="1">'2-8'!$3:$4</definedName>
    <definedName name="Z_C5E0F698_3666_4B81_8EED_CC2781573207_.wvu.PrintTitles" localSheetId="32" hidden="1">'3-4'!$3:$6</definedName>
    <definedName name="Z_C5E0F698_3666_4B81_8EED_CC2781573207_.wvu.PrintTitles" localSheetId="51" hidden="1">'6-6'!$3:$4</definedName>
    <definedName name="Z_C5E0F698_3666_4B81_8EED_CC2781573207_.wvu.PrintTitles" localSheetId="53" hidden="1">'6-8'!$1:$3</definedName>
    <definedName name="Z_C6AFBE28_E866_4D5D_ADBD_07D2847FD902_.wvu.FilterData" localSheetId="78" hidden="1">'10-5'!$A$5:$J$5</definedName>
    <definedName name="Z_C6AFBE28_E866_4D5D_ADBD_07D2847FD902_.wvu.PrintArea" localSheetId="82" hidden="1">'10-9(1)'!$A$1:$I$33</definedName>
    <definedName name="Z_C6AFBE28_E866_4D5D_ADBD_07D2847FD902_.wvu.PrintArea" localSheetId="83" hidden="1">'10-9(2)'!$A$1:$Q$31</definedName>
    <definedName name="Z_C6AFBE28_E866_4D5D_ADBD_07D2847FD902_.wvu.PrintArea" localSheetId="109" hidden="1">'13-9'!$A$1:$I$31</definedName>
    <definedName name="Z_C6AFBE28_E866_4D5D_ADBD_07D2847FD902_.wvu.PrintArea" localSheetId="122" hidden="1">'14-11'!$A$1:$L$31</definedName>
    <definedName name="Z_C6AFBE28_E866_4D5D_ADBD_07D2847FD902_.wvu.PrintArea" localSheetId="124" hidden="1">'14-13'!$A$1:$M$30</definedName>
    <definedName name="Z_C6AFBE28_E866_4D5D_ADBD_07D2847FD902_.wvu.PrintArea" localSheetId="140" hidden="1">'17-1'!$A$1:$O$42</definedName>
    <definedName name="Z_C6AFBE28_E866_4D5D_ADBD_07D2847FD902_.wvu.PrintArea" localSheetId="141" hidden="1">'17-2'!$A$1:$P$39</definedName>
    <definedName name="Z_C6AFBE28_E866_4D5D_ADBD_07D2847FD902_.wvu.PrintArea" localSheetId="142" hidden="1">'17-3'!$A$1:$L$28</definedName>
    <definedName name="Z_C6AFBE28_E866_4D5D_ADBD_07D2847FD902_.wvu.PrintArea" localSheetId="143" hidden="1">'17-4'!$A$1:$P$29</definedName>
    <definedName name="Z_C6AFBE28_E866_4D5D_ADBD_07D2847FD902_.wvu.PrintArea" localSheetId="58" hidden="1">'7-4'!$A$1:$S$29</definedName>
    <definedName name="Z_C6AFBE28_E866_4D5D_ADBD_07D2847FD902_.wvu.PrintArea" localSheetId="61" hidden="1">'8-3'!$A$1:$R$28</definedName>
    <definedName name="Z_C6AFBE28_E866_4D5D_ADBD_07D2847FD902_.wvu.PrintArea" localSheetId="65" hidden="1">'8-7'!$A$1:$I$37</definedName>
    <definedName name="Z_C6AFBE28_E866_4D5D_ADBD_07D2847FD902_.wvu.PrintArea" localSheetId="66" hidden="1">'8-8'!$A$1:$H$42</definedName>
    <definedName name="Z_C6AFBE28_E866_4D5D_ADBD_07D2847FD902_.wvu.PrintArea" localSheetId="69" hidden="1">'9-1'!$A$1:$K$47</definedName>
    <definedName name="Z_C6AFBE28_E866_4D5D_ADBD_07D2847FD902_.wvu.PrintArea" localSheetId="70" hidden="1">'9-2'!$A$1:$I$34</definedName>
    <definedName name="Z_C6AFBE28_E866_4D5D_ADBD_07D2847FD902_.wvu.PrintArea" localSheetId="71" hidden="1">'9-3'!$A$1:$O$30</definedName>
    <definedName name="Z_C6AFBE28_E866_4D5D_ADBD_07D2847FD902_.wvu.PrintArea" localSheetId="72" hidden="1">'9-4'!$A$1:$O$30</definedName>
    <definedName name="Z_C6AFBE28_E866_4D5D_ADBD_07D2847FD902_.wvu.PrintArea" localSheetId="73" hidden="1">'9-5'!$A$1:$I$47</definedName>
    <definedName name="Z_C6AFBE28_E866_4D5D_ADBD_07D2847FD902_.wvu.PrintTitles" localSheetId="78" hidden="1">'10-5'!$3:$5</definedName>
    <definedName name="Z_C6AFBE28_E866_4D5D_ADBD_07D2847FD902_.wvu.PrintTitles" localSheetId="82" hidden="1">'10-9(1)'!$3:$4</definedName>
    <definedName name="Z_C6AFBE28_E866_4D5D_ADBD_07D2847FD902_.wvu.PrintTitles" localSheetId="83" hidden="1">'10-9(2)'!$3:$5</definedName>
    <definedName name="Z_C6AFBE28_E866_4D5D_ADBD_07D2847FD902_.wvu.PrintTitles" localSheetId="105" hidden="1">'13-5'!$3:$5</definedName>
    <definedName name="Z_C6AFBE28_E866_4D5D_ADBD_07D2847FD902_.wvu.PrintTitles" localSheetId="125" hidden="1">'14-14'!$3:$4</definedName>
    <definedName name="Z_C6AFBE28_E866_4D5D_ADBD_07D2847FD902_.wvu.PrintTitles" localSheetId="120" hidden="1">'14-9'!$3:$6</definedName>
    <definedName name="Z_C6AFBE28_E866_4D5D_ADBD_07D2847FD902_.wvu.PrintTitles" localSheetId="133" hidden="1">'15-8'!$3:$4</definedName>
    <definedName name="Z_C6AFBE28_E866_4D5D_ADBD_07D2847FD902_.wvu.PrintTitles" localSheetId="13" hidden="1">'2-1'!$3:$5</definedName>
    <definedName name="Z_C6AFBE28_E866_4D5D_ADBD_07D2847FD902_.wvu.PrintTitles" localSheetId="17" hidden="1">'2-5'!$3:$6</definedName>
    <definedName name="Z_C6AFBE28_E866_4D5D_ADBD_07D2847FD902_.wvu.PrintTitles" localSheetId="18" hidden="1">'2-6'!$3:$6</definedName>
    <definedName name="Z_C6AFBE28_E866_4D5D_ADBD_07D2847FD902_.wvu.PrintTitles" localSheetId="20" hidden="1">'2-8'!$3:$4</definedName>
    <definedName name="Z_C6AFBE28_E866_4D5D_ADBD_07D2847FD902_.wvu.PrintTitles" localSheetId="32" hidden="1">'3-4'!$3:$6</definedName>
    <definedName name="Z_C6AFBE28_E866_4D5D_ADBD_07D2847FD902_.wvu.PrintTitles" localSheetId="51" hidden="1">'6-6'!$3:$4</definedName>
    <definedName name="Z_C6AFBE28_E866_4D5D_ADBD_07D2847FD902_.wvu.PrintTitles" localSheetId="53" hidden="1">'6-8'!$1:$3</definedName>
    <definedName name="Z_C6AFBE28_E866_4D5D_ADBD_07D2847FD902_.wvu.PrintTitles" localSheetId="69" hidden="1">'9-1'!$3:$6</definedName>
    <definedName name="Z_C6AFBE28_E866_4D5D_ADBD_07D2847FD902_.wvu.PrintTitles" localSheetId="73" hidden="1">'9-5'!$3:$6</definedName>
    <definedName name="Z_CB77EDC4_1539_4750_BB10_178F70A60A1B_.wvu.FilterData" localSheetId="78" hidden="1">'10-5'!$A$5:$J$5</definedName>
    <definedName name="Z_CB77EDC4_1539_4750_BB10_178F70A60A1B_.wvu.PrintArea" localSheetId="82" hidden="1">'10-9(1)'!$A$1:$I$33</definedName>
    <definedName name="Z_CB77EDC4_1539_4750_BB10_178F70A60A1B_.wvu.PrintArea" localSheetId="83" hidden="1">'10-9(2)'!$A$1:$Q$31</definedName>
    <definedName name="Z_CB77EDC4_1539_4750_BB10_178F70A60A1B_.wvu.PrintArea" localSheetId="109" hidden="1">'13-9'!$A$1:$I$31</definedName>
    <definedName name="Z_CB77EDC4_1539_4750_BB10_178F70A60A1B_.wvu.PrintArea" localSheetId="122" hidden="1">'14-11'!$A$1:$L$31</definedName>
    <definedName name="Z_CB77EDC4_1539_4750_BB10_178F70A60A1B_.wvu.PrintArea" localSheetId="124" hidden="1">'14-13'!$A$1:$M$30</definedName>
    <definedName name="Z_CB77EDC4_1539_4750_BB10_178F70A60A1B_.wvu.PrintArea" localSheetId="140" hidden="1">'17-1'!$A$1:$O$42</definedName>
    <definedName name="Z_CB77EDC4_1539_4750_BB10_178F70A60A1B_.wvu.PrintArea" localSheetId="141" hidden="1">'17-2'!$A$1:$P$39</definedName>
    <definedName name="Z_CB77EDC4_1539_4750_BB10_178F70A60A1B_.wvu.PrintArea" localSheetId="142" hidden="1">'17-3'!$A$1:$L$28</definedName>
    <definedName name="Z_CB77EDC4_1539_4750_BB10_178F70A60A1B_.wvu.PrintArea" localSheetId="143" hidden="1">'17-4'!$A$1:$P$29</definedName>
    <definedName name="Z_CB77EDC4_1539_4750_BB10_178F70A60A1B_.wvu.PrintArea" localSheetId="43" hidden="1">'5-6'!$B$1:$J$29</definedName>
    <definedName name="Z_CB77EDC4_1539_4750_BB10_178F70A60A1B_.wvu.PrintArea" localSheetId="58" hidden="1">'7-4'!$A$1:$S$29</definedName>
    <definedName name="Z_CB77EDC4_1539_4750_BB10_178F70A60A1B_.wvu.PrintArea" localSheetId="61" hidden="1">'8-3'!$A$1:$R$28</definedName>
    <definedName name="Z_CB77EDC4_1539_4750_BB10_178F70A60A1B_.wvu.PrintArea" localSheetId="65" hidden="1">'8-7'!$A$1:$I$37</definedName>
    <definedName name="Z_CB77EDC4_1539_4750_BB10_178F70A60A1B_.wvu.PrintArea" localSheetId="69" hidden="1">'9-1'!$A$1:$K$47</definedName>
    <definedName name="Z_CB77EDC4_1539_4750_BB10_178F70A60A1B_.wvu.PrintArea" localSheetId="70" hidden="1">'9-2'!$A$1:$I$34</definedName>
    <definedName name="Z_CB77EDC4_1539_4750_BB10_178F70A60A1B_.wvu.PrintArea" localSheetId="71" hidden="1">'9-3'!$A$1:$O$30</definedName>
    <definedName name="Z_CB77EDC4_1539_4750_BB10_178F70A60A1B_.wvu.PrintArea" localSheetId="72" hidden="1">'9-4'!$A$1:$O$30</definedName>
    <definedName name="Z_CB77EDC4_1539_4750_BB10_178F70A60A1B_.wvu.PrintArea" localSheetId="73" hidden="1">'9-5'!$A$1:$I$47</definedName>
    <definedName name="Z_CB77EDC4_1539_4750_BB10_178F70A60A1B_.wvu.PrintTitles" localSheetId="78" hidden="1">'10-5'!$3:$5</definedName>
    <definedName name="Z_CB77EDC4_1539_4750_BB10_178F70A60A1B_.wvu.PrintTitles" localSheetId="82" hidden="1">'10-9(1)'!$3:$4</definedName>
    <definedName name="Z_CB77EDC4_1539_4750_BB10_178F70A60A1B_.wvu.PrintTitles" localSheetId="83" hidden="1">'10-9(2)'!$3:$5</definedName>
    <definedName name="Z_CB77EDC4_1539_4750_BB10_178F70A60A1B_.wvu.PrintTitles" localSheetId="105" hidden="1">'13-5'!$3:$5</definedName>
    <definedName name="Z_CB77EDC4_1539_4750_BB10_178F70A60A1B_.wvu.PrintTitles" localSheetId="125" hidden="1">'14-14'!$3:$4</definedName>
    <definedName name="Z_CB77EDC4_1539_4750_BB10_178F70A60A1B_.wvu.PrintTitles" localSheetId="120" hidden="1">'14-9'!$3:$6</definedName>
    <definedName name="Z_CB77EDC4_1539_4750_BB10_178F70A60A1B_.wvu.PrintTitles" localSheetId="133" hidden="1">'15-8'!$3:$4</definedName>
    <definedName name="Z_CB77EDC4_1539_4750_BB10_178F70A60A1B_.wvu.PrintTitles" localSheetId="13" hidden="1">'2-1'!$3:$5</definedName>
    <definedName name="Z_CB77EDC4_1539_4750_BB10_178F70A60A1B_.wvu.PrintTitles" localSheetId="17" hidden="1">'2-5'!$3:$6</definedName>
    <definedName name="Z_CB77EDC4_1539_4750_BB10_178F70A60A1B_.wvu.PrintTitles" localSheetId="18" hidden="1">'2-6'!$3:$6</definedName>
    <definedName name="Z_CB77EDC4_1539_4750_BB10_178F70A60A1B_.wvu.PrintTitles" localSheetId="20" hidden="1">'2-8'!$3:$4</definedName>
    <definedName name="Z_CB77EDC4_1539_4750_BB10_178F70A60A1B_.wvu.PrintTitles" localSheetId="32" hidden="1">'3-4'!$3:$6</definedName>
    <definedName name="Z_CB77EDC4_1539_4750_BB10_178F70A60A1B_.wvu.PrintTitles" localSheetId="43" hidden="1">'5-6'!$4:$5</definedName>
    <definedName name="Z_CB77EDC4_1539_4750_BB10_178F70A60A1B_.wvu.PrintTitles" localSheetId="51" hidden="1">'6-6'!$3:$4</definedName>
    <definedName name="Z_CB77EDC4_1539_4750_BB10_178F70A60A1B_.wvu.PrintTitles" localSheetId="53" hidden="1">'6-8'!$1:$3</definedName>
    <definedName name="Z_CB77EDC4_1539_4750_BB10_178F70A60A1B_.wvu.PrintTitles" localSheetId="69" hidden="1">'9-1'!$3:$6</definedName>
    <definedName name="Z_CB77EDC4_1539_4750_BB10_178F70A60A1B_.wvu.PrintTitles" localSheetId="73" hidden="1">'9-5'!$3:$6</definedName>
    <definedName name="Z_CD1FBD09_2D49_40A1_916B_5524EF5CA3FA_.wvu.FilterData" localSheetId="78" hidden="1">'10-5'!$A$5:$J$5</definedName>
    <definedName name="Z_CD1FBD09_2D49_40A1_916B_5524EF5CA3FA_.wvu.PrintArea" localSheetId="82" hidden="1">'10-9(1)'!$A$1:$I$33</definedName>
    <definedName name="Z_CD1FBD09_2D49_40A1_916B_5524EF5CA3FA_.wvu.PrintArea" localSheetId="83" hidden="1">'10-9(2)'!$A$1:$Q$31</definedName>
    <definedName name="Z_CD1FBD09_2D49_40A1_916B_5524EF5CA3FA_.wvu.PrintArea" localSheetId="95" hidden="1">'12-4'!$A$1:$H$54</definedName>
    <definedName name="Z_CD1FBD09_2D49_40A1_916B_5524EF5CA3FA_.wvu.PrintArea" localSheetId="109" hidden="1">'13-9'!$A$1:$I$31</definedName>
    <definedName name="Z_CD1FBD09_2D49_40A1_916B_5524EF5CA3FA_.wvu.PrintArea" localSheetId="122" hidden="1">'14-11'!$A$1:$L$31</definedName>
    <definedName name="Z_CD1FBD09_2D49_40A1_916B_5524EF5CA3FA_.wvu.PrintArea" localSheetId="124" hidden="1">'14-13'!$A$1:$M$30</definedName>
    <definedName name="Z_CD1FBD09_2D49_40A1_916B_5524EF5CA3FA_.wvu.PrintArea" localSheetId="140" hidden="1">'17-1'!$A$1:$O$42</definedName>
    <definedName name="Z_CD1FBD09_2D49_40A1_916B_5524EF5CA3FA_.wvu.PrintArea" localSheetId="141" hidden="1">'17-2'!$A$1:$P$39</definedName>
    <definedName name="Z_CD1FBD09_2D49_40A1_916B_5524EF5CA3FA_.wvu.PrintArea" localSheetId="142" hidden="1">'17-3'!$A$1:$L$28</definedName>
    <definedName name="Z_CD1FBD09_2D49_40A1_916B_5524EF5CA3FA_.wvu.PrintArea" localSheetId="143" hidden="1">'17-4'!$A$1:$P$29</definedName>
    <definedName name="Z_CD1FBD09_2D49_40A1_916B_5524EF5CA3FA_.wvu.PrintArea" localSheetId="43" hidden="1">'5-6'!$B$1:$J$29</definedName>
    <definedName name="Z_CD1FBD09_2D49_40A1_916B_5524EF5CA3FA_.wvu.PrintArea" localSheetId="58" hidden="1">'7-4'!$A$1:$S$29</definedName>
    <definedName name="Z_CD1FBD09_2D49_40A1_916B_5524EF5CA3FA_.wvu.PrintArea" localSheetId="61" hidden="1">'8-3'!$A$1:$R$28</definedName>
    <definedName name="Z_CD1FBD09_2D49_40A1_916B_5524EF5CA3FA_.wvu.PrintArea" localSheetId="65" hidden="1">'8-7'!$A$1:$I$37</definedName>
    <definedName name="Z_CD1FBD09_2D49_40A1_916B_5524EF5CA3FA_.wvu.PrintArea" localSheetId="69" hidden="1">'9-1'!$A$1:$K$47</definedName>
    <definedName name="Z_CD1FBD09_2D49_40A1_916B_5524EF5CA3FA_.wvu.PrintArea" localSheetId="70" hidden="1">'9-2'!$A$1:$I$34</definedName>
    <definedName name="Z_CD1FBD09_2D49_40A1_916B_5524EF5CA3FA_.wvu.PrintArea" localSheetId="71" hidden="1">'9-3'!$A$1:$O$30</definedName>
    <definedName name="Z_CD1FBD09_2D49_40A1_916B_5524EF5CA3FA_.wvu.PrintArea" localSheetId="72" hidden="1">'9-4'!$A$1:$O$30</definedName>
    <definedName name="Z_CD1FBD09_2D49_40A1_916B_5524EF5CA3FA_.wvu.PrintArea" localSheetId="73" hidden="1">'9-5'!$A$1:$I$47</definedName>
    <definedName name="Z_CD1FBD09_2D49_40A1_916B_5524EF5CA3FA_.wvu.PrintTitles" localSheetId="78" hidden="1">'10-5'!$3:$5</definedName>
    <definedName name="Z_CD1FBD09_2D49_40A1_916B_5524EF5CA3FA_.wvu.PrintTitles" localSheetId="82" hidden="1">'10-9(1)'!$3:$4</definedName>
    <definedName name="Z_CD1FBD09_2D49_40A1_916B_5524EF5CA3FA_.wvu.PrintTitles" localSheetId="83" hidden="1">'10-9(2)'!$3:$5</definedName>
    <definedName name="Z_CD1FBD09_2D49_40A1_916B_5524EF5CA3FA_.wvu.PrintTitles" localSheetId="105" hidden="1">'13-5'!$3:$5</definedName>
    <definedName name="Z_CD1FBD09_2D49_40A1_916B_5524EF5CA3FA_.wvu.PrintTitles" localSheetId="125" hidden="1">'14-14'!$3:$4</definedName>
    <definedName name="Z_CD1FBD09_2D49_40A1_916B_5524EF5CA3FA_.wvu.PrintTitles" localSheetId="120" hidden="1">'14-9'!$3:$6</definedName>
    <definedName name="Z_CD1FBD09_2D49_40A1_916B_5524EF5CA3FA_.wvu.PrintTitles" localSheetId="133" hidden="1">'15-8'!$3:$4</definedName>
    <definedName name="Z_CD1FBD09_2D49_40A1_916B_5524EF5CA3FA_.wvu.PrintTitles" localSheetId="13" hidden="1">'2-1'!$3:$5</definedName>
    <definedName name="Z_CD1FBD09_2D49_40A1_916B_5524EF5CA3FA_.wvu.PrintTitles" localSheetId="17" hidden="1">'2-5'!$3:$6</definedName>
    <definedName name="Z_CD1FBD09_2D49_40A1_916B_5524EF5CA3FA_.wvu.PrintTitles" localSheetId="18" hidden="1">'2-6'!$3:$6</definedName>
    <definedName name="Z_CD1FBD09_2D49_40A1_916B_5524EF5CA3FA_.wvu.PrintTitles" localSheetId="20" hidden="1">'2-8'!$3:$4</definedName>
    <definedName name="Z_CD1FBD09_2D49_40A1_916B_5524EF5CA3FA_.wvu.PrintTitles" localSheetId="32" hidden="1">'3-4'!$3:$6</definedName>
    <definedName name="Z_CD1FBD09_2D49_40A1_916B_5524EF5CA3FA_.wvu.PrintTitles" localSheetId="43" hidden="1">'5-6'!$4:$5</definedName>
    <definedName name="Z_CD1FBD09_2D49_40A1_916B_5524EF5CA3FA_.wvu.PrintTitles" localSheetId="51" hidden="1">'6-6'!$3:$4</definedName>
    <definedName name="Z_CD1FBD09_2D49_40A1_916B_5524EF5CA3FA_.wvu.PrintTitles" localSheetId="53" hidden="1">'6-8'!$1:$3</definedName>
    <definedName name="Z_CD1FBD09_2D49_40A1_916B_5524EF5CA3FA_.wvu.PrintTitles" localSheetId="69" hidden="1">'9-1'!$3:$6</definedName>
    <definedName name="Z_CD1FBD09_2D49_40A1_916B_5524EF5CA3FA_.wvu.PrintTitles" localSheetId="73" hidden="1">'9-5'!$3:$6</definedName>
    <definedName name="Z_CFF65FEC_3D52_4BB3_8C14_3CC246A9956F_.wvu.FilterData" localSheetId="78" hidden="1">'10-5'!$A$5:$J$5</definedName>
    <definedName name="Z_CFF65FEC_3D52_4BB3_8C14_3CC246A9956F_.wvu.PrintArea" localSheetId="82" hidden="1">'10-9(1)'!$A$1:$I$33</definedName>
    <definedName name="Z_CFF65FEC_3D52_4BB3_8C14_3CC246A9956F_.wvu.PrintArea" localSheetId="83" hidden="1">'10-9(2)'!$A$1:$Q$31</definedName>
    <definedName name="Z_CFF65FEC_3D52_4BB3_8C14_3CC246A9956F_.wvu.PrintArea" localSheetId="109" hidden="1">'13-9'!$A$1:$I$31</definedName>
    <definedName name="Z_CFF65FEC_3D52_4BB3_8C14_3CC246A9956F_.wvu.PrintArea" localSheetId="122" hidden="1">'14-11'!$A$1:$L$31</definedName>
    <definedName name="Z_CFF65FEC_3D52_4BB3_8C14_3CC246A9956F_.wvu.PrintArea" localSheetId="124" hidden="1">'14-13'!$A$1:$M$30</definedName>
    <definedName name="Z_CFF65FEC_3D52_4BB3_8C14_3CC246A9956F_.wvu.PrintArea" localSheetId="140" hidden="1">'17-1'!$A$1:$O$42</definedName>
    <definedName name="Z_CFF65FEC_3D52_4BB3_8C14_3CC246A9956F_.wvu.PrintArea" localSheetId="141" hidden="1">'17-2'!$A$1:$P$39</definedName>
    <definedName name="Z_CFF65FEC_3D52_4BB3_8C14_3CC246A9956F_.wvu.PrintArea" localSheetId="142" hidden="1">'17-3'!$A$1:$L$28</definedName>
    <definedName name="Z_CFF65FEC_3D52_4BB3_8C14_3CC246A9956F_.wvu.PrintArea" localSheetId="143" hidden="1">'17-4'!$A$1:$P$29</definedName>
    <definedName name="Z_CFF65FEC_3D52_4BB3_8C14_3CC246A9956F_.wvu.PrintArea" localSheetId="43" hidden="1">'5-6'!$B$1:$J$29</definedName>
    <definedName name="Z_CFF65FEC_3D52_4BB3_8C14_3CC246A9956F_.wvu.PrintArea" localSheetId="58" hidden="1">'7-4'!$A$1:$S$29</definedName>
    <definedName name="Z_CFF65FEC_3D52_4BB3_8C14_3CC246A9956F_.wvu.PrintArea" localSheetId="61" hidden="1">'8-3'!$A$1:$R$28</definedName>
    <definedName name="Z_CFF65FEC_3D52_4BB3_8C14_3CC246A9956F_.wvu.PrintArea" localSheetId="65" hidden="1">'8-7'!$A$1:$I$37</definedName>
    <definedName name="Z_CFF65FEC_3D52_4BB3_8C14_3CC246A9956F_.wvu.PrintArea" localSheetId="69" hidden="1">'9-1'!$A$1:$K$47</definedName>
    <definedName name="Z_CFF65FEC_3D52_4BB3_8C14_3CC246A9956F_.wvu.PrintArea" localSheetId="70" hidden="1">'9-2'!$A$1:$I$34</definedName>
    <definedName name="Z_CFF65FEC_3D52_4BB3_8C14_3CC246A9956F_.wvu.PrintArea" localSheetId="71" hidden="1">'9-3'!$A$1:$O$30</definedName>
    <definedName name="Z_CFF65FEC_3D52_4BB3_8C14_3CC246A9956F_.wvu.PrintArea" localSheetId="72" hidden="1">'9-4'!$A$1:$O$30</definedName>
    <definedName name="Z_CFF65FEC_3D52_4BB3_8C14_3CC246A9956F_.wvu.PrintArea" localSheetId="73" hidden="1">'9-5'!$A$1:$I$47</definedName>
    <definedName name="Z_CFF65FEC_3D52_4BB3_8C14_3CC246A9956F_.wvu.PrintTitles" localSheetId="78" hidden="1">'10-5'!$3:$5</definedName>
    <definedName name="Z_CFF65FEC_3D52_4BB3_8C14_3CC246A9956F_.wvu.PrintTitles" localSheetId="82" hidden="1">'10-9(1)'!$3:$4</definedName>
    <definedName name="Z_CFF65FEC_3D52_4BB3_8C14_3CC246A9956F_.wvu.PrintTitles" localSheetId="83" hidden="1">'10-9(2)'!$3:$5</definedName>
    <definedName name="Z_CFF65FEC_3D52_4BB3_8C14_3CC246A9956F_.wvu.PrintTitles" localSheetId="105" hidden="1">'13-5'!$3:$5</definedName>
    <definedName name="Z_CFF65FEC_3D52_4BB3_8C14_3CC246A9956F_.wvu.PrintTitles" localSheetId="125" hidden="1">'14-14'!$3:$4</definedName>
    <definedName name="Z_CFF65FEC_3D52_4BB3_8C14_3CC246A9956F_.wvu.PrintTitles" localSheetId="120" hidden="1">'14-9'!$3:$6</definedName>
    <definedName name="Z_CFF65FEC_3D52_4BB3_8C14_3CC246A9956F_.wvu.PrintTitles" localSheetId="133" hidden="1">'15-8'!$3:$4</definedName>
    <definedName name="Z_CFF65FEC_3D52_4BB3_8C14_3CC246A9956F_.wvu.PrintTitles" localSheetId="13" hidden="1">'2-1'!$3:$5</definedName>
    <definedName name="Z_CFF65FEC_3D52_4BB3_8C14_3CC246A9956F_.wvu.PrintTitles" localSheetId="17" hidden="1">'2-5'!$3:$6</definedName>
    <definedName name="Z_CFF65FEC_3D52_4BB3_8C14_3CC246A9956F_.wvu.PrintTitles" localSheetId="18" hidden="1">'2-6'!$3:$6</definedName>
    <definedName name="Z_CFF65FEC_3D52_4BB3_8C14_3CC246A9956F_.wvu.PrintTitles" localSheetId="20" hidden="1">'2-8'!$3:$4</definedName>
    <definedName name="Z_CFF65FEC_3D52_4BB3_8C14_3CC246A9956F_.wvu.PrintTitles" localSheetId="32" hidden="1">'3-4'!$3:$6</definedName>
    <definedName name="Z_CFF65FEC_3D52_4BB3_8C14_3CC246A9956F_.wvu.PrintTitles" localSheetId="43" hidden="1">'5-6'!$4:$5</definedName>
    <definedName name="Z_CFF65FEC_3D52_4BB3_8C14_3CC246A9956F_.wvu.PrintTitles" localSheetId="51" hidden="1">'6-6'!$3:$4</definedName>
    <definedName name="Z_CFF65FEC_3D52_4BB3_8C14_3CC246A9956F_.wvu.PrintTitles" localSheetId="53" hidden="1">'6-8'!$1:$3</definedName>
    <definedName name="Z_CFF65FEC_3D52_4BB3_8C14_3CC246A9956F_.wvu.PrintTitles" localSheetId="69" hidden="1">'9-1'!$3:$6</definedName>
    <definedName name="Z_CFF65FEC_3D52_4BB3_8C14_3CC246A9956F_.wvu.PrintTitles" localSheetId="73" hidden="1">'9-5'!$3:$6</definedName>
    <definedName name="Z_D040BA70_5565_48F1_BFA8_4D40C54F0F21_.wvu.PrintTitles" localSheetId="78" hidden="1">'10-5'!$3:$5</definedName>
    <definedName name="Z_D040BA70_5565_48F1_BFA8_4D40C54F0F21_.wvu.PrintTitles" localSheetId="105" hidden="1">'13-5'!$3:$5</definedName>
    <definedName name="Z_D040BA70_5565_48F1_BFA8_4D40C54F0F21_.wvu.PrintTitles" localSheetId="125" hidden="1">'14-14'!$3:$4</definedName>
    <definedName name="Z_D040BA70_5565_48F1_BFA8_4D40C54F0F21_.wvu.PrintTitles" localSheetId="120" hidden="1">'14-9'!$3:$6</definedName>
    <definedName name="Z_D040BA70_5565_48F1_BFA8_4D40C54F0F21_.wvu.PrintTitles" localSheetId="133" hidden="1">'15-8'!$3:$4</definedName>
    <definedName name="Z_D040BA70_5565_48F1_BFA8_4D40C54F0F21_.wvu.PrintTitles" localSheetId="13" hidden="1">'2-1'!$3:$5</definedName>
    <definedName name="Z_D040BA70_5565_48F1_BFA8_4D40C54F0F21_.wvu.PrintTitles" localSheetId="17" hidden="1">'2-5'!$3:$6</definedName>
    <definedName name="Z_D040BA70_5565_48F1_BFA8_4D40C54F0F21_.wvu.PrintTitles" localSheetId="18" hidden="1">'2-6'!$3:$6</definedName>
    <definedName name="Z_D040BA70_5565_48F1_BFA8_4D40C54F0F21_.wvu.PrintTitles" localSheetId="20" hidden="1">'2-8'!$3:$4</definedName>
    <definedName name="Z_D040BA70_5565_48F1_BFA8_4D40C54F0F21_.wvu.PrintTitles" localSheetId="32" hidden="1">'3-4'!$3:$6</definedName>
    <definedName name="Z_D040BA70_5565_48F1_BFA8_4D40C54F0F21_.wvu.PrintTitles" localSheetId="51" hidden="1">'6-6'!$3:$4</definedName>
    <definedName name="Z_D040BA70_5565_48F1_BFA8_4D40C54F0F21_.wvu.PrintTitles" localSheetId="53" hidden="1">'6-8'!$1:$3</definedName>
    <definedName name="Z_D5CA87AE_EAFF_4FDC_ABC9_AEF5B5BEB72E_.wvu.PrintTitles" localSheetId="78" hidden="1">'10-5'!$3:$5</definedName>
    <definedName name="Z_D5CA87AE_EAFF_4FDC_ABC9_AEF5B5BEB72E_.wvu.PrintTitles" localSheetId="105" hidden="1">'13-5'!$3:$5</definedName>
    <definedName name="Z_D5CA87AE_EAFF_4FDC_ABC9_AEF5B5BEB72E_.wvu.PrintTitles" localSheetId="125" hidden="1">'14-14'!$3:$4</definedName>
    <definedName name="Z_D5CA87AE_EAFF_4FDC_ABC9_AEF5B5BEB72E_.wvu.PrintTitles" localSheetId="120" hidden="1">'14-9'!$3:$6</definedName>
    <definedName name="Z_D5CA87AE_EAFF_4FDC_ABC9_AEF5B5BEB72E_.wvu.PrintTitles" localSheetId="133" hidden="1">'15-8'!$3:$4</definedName>
    <definedName name="Z_D5CA87AE_EAFF_4FDC_ABC9_AEF5B5BEB72E_.wvu.PrintTitles" localSheetId="13" hidden="1">'2-1'!$3:$5</definedName>
    <definedName name="Z_D5CA87AE_EAFF_4FDC_ABC9_AEF5B5BEB72E_.wvu.PrintTitles" localSheetId="17" hidden="1">'2-5'!$3:$6</definedName>
    <definedName name="Z_D5CA87AE_EAFF_4FDC_ABC9_AEF5B5BEB72E_.wvu.PrintTitles" localSheetId="18" hidden="1">'2-6'!$3:$6</definedName>
    <definedName name="Z_D5CA87AE_EAFF_4FDC_ABC9_AEF5B5BEB72E_.wvu.PrintTitles" localSheetId="20" hidden="1">'2-8'!$3:$4</definedName>
    <definedName name="Z_D5CA87AE_EAFF_4FDC_ABC9_AEF5B5BEB72E_.wvu.PrintTitles" localSheetId="32" hidden="1">'3-4'!$3:$6</definedName>
    <definedName name="Z_D5CA87AE_EAFF_4FDC_ABC9_AEF5B5BEB72E_.wvu.PrintTitles" localSheetId="51" hidden="1">'6-6'!$3:$4</definedName>
    <definedName name="Z_D5CA87AE_EAFF_4FDC_ABC9_AEF5B5BEB72E_.wvu.PrintTitles" localSheetId="53" hidden="1">'6-8'!$1:$3</definedName>
    <definedName name="Z_DDC9534C_6D09_4A16_B20C_329D6E1F671D_.wvu.PrintTitles" localSheetId="78" hidden="1">'10-5'!$3:$5</definedName>
    <definedName name="Z_DDC9534C_6D09_4A16_B20C_329D6E1F671D_.wvu.PrintTitles" localSheetId="105" hidden="1">'13-5'!$3:$5</definedName>
    <definedName name="Z_DDC9534C_6D09_4A16_B20C_329D6E1F671D_.wvu.PrintTitles" localSheetId="125" hidden="1">'14-14'!$3:$4</definedName>
    <definedName name="Z_DDC9534C_6D09_4A16_B20C_329D6E1F671D_.wvu.PrintTitles" localSheetId="120" hidden="1">'14-9'!$3:$6</definedName>
    <definedName name="Z_DDC9534C_6D09_4A16_B20C_329D6E1F671D_.wvu.PrintTitles" localSheetId="133" hidden="1">'15-8'!$3:$4</definedName>
    <definedName name="Z_DDC9534C_6D09_4A16_B20C_329D6E1F671D_.wvu.PrintTitles" localSheetId="13" hidden="1">'2-1'!$3:$5</definedName>
    <definedName name="Z_DDC9534C_6D09_4A16_B20C_329D6E1F671D_.wvu.PrintTitles" localSheetId="17" hidden="1">'2-5'!$3:$6</definedName>
    <definedName name="Z_DDC9534C_6D09_4A16_B20C_329D6E1F671D_.wvu.PrintTitles" localSheetId="18" hidden="1">'2-6'!$3:$6</definedName>
    <definedName name="Z_DDC9534C_6D09_4A16_B20C_329D6E1F671D_.wvu.PrintTitles" localSheetId="20" hidden="1">'2-8'!$3:$4</definedName>
    <definedName name="Z_DDC9534C_6D09_4A16_B20C_329D6E1F671D_.wvu.PrintTitles" localSheetId="32" hidden="1">'3-4'!$3:$6</definedName>
    <definedName name="Z_DDC9534C_6D09_4A16_B20C_329D6E1F671D_.wvu.PrintTitles" localSheetId="51" hidden="1">'6-6'!$3:$4</definedName>
    <definedName name="Z_DDC9534C_6D09_4A16_B20C_329D6E1F671D_.wvu.PrintTitles" localSheetId="53" hidden="1">'6-8'!$1:$3</definedName>
    <definedName name="Z_E4062767_D090_45A6_BD60_B90D5BBF3894_.wvu.FilterData" localSheetId="78" hidden="1">'10-5'!$A$5:$J$5</definedName>
    <definedName name="Z_E4062767_D090_45A6_BD60_B90D5BBF3894_.wvu.PrintArea" localSheetId="82" hidden="1">'10-9(1)'!$A$1:$I$33</definedName>
    <definedName name="Z_E4062767_D090_45A6_BD60_B90D5BBF3894_.wvu.PrintArea" localSheetId="83" hidden="1">'10-9(2)'!$A$1:$Q$31</definedName>
    <definedName name="Z_E4062767_D090_45A6_BD60_B90D5BBF3894_.wvu.PrintArea" localSheetId="109" hidden="1">'13-9'!$A$1:$I$31</definedName>
    <definedName name="Z_E4062767_D090_45A6_BD60_B90D5BBF3894_.wvu.PrintArea" localSheetId="122" hidden="1">'14-11'!$A$1:$L$31</definedName>
    <definedName name="Z_E4062767_D090_45A6_BD60_B90D5BBF3894_.wvu.PrintArea" localSheetId="124" hidden="1">'14-13'!$A$1:$M$30</definedName>
    <definedName name="Z_E4062767_D090_45A6_BD60_B90D5BBF3894_.wvu.PrintArea" localSheetId="140" hidden="1">'17-1'!$A$1:$O$42</definedName>
    <definedName name="Z_E4062767_D090_45A6_BD60_B90D5BBF3894_.wvu.PrintArea" localSheetId="141" hidden="1">'17-2'!$A$1:$P$39</definedName>
    <definedName name="Z_E4062767_D090_45A6_BD60_B90D5BBF3894_.wvu.PrintArea" localSheetId="142" hidden="1">'17-3'!$A$1:$L$28</definedName>
    <definedName name="Z_E4062767_D090_45A6_BD60_B90D5BBF3894_.wvu.PrintArea" localSheetId="143" hidden="1">'17-4'!$A$1:$P$29</definedName>
    <definedName name="Z_E4062767_D090_45A6_BD60_B90D5BBF3894_.wvu.PrintArea" localSheetId="43" hidden="1">'5-6'!$B$1:$J$29</definedName>
    <definedName name="Z_E4062767_D090_45A6_BD60_B90D5BBF3894_.wvu.PrintArea" localSheetId="58" hidden="1">'7-4'!$A$1:$S$29</definedName>
    <definedName name="Z_E4062767_D090_45A6_BD60_B90D5BBF3894_.wvu.PrintArea" localSheetId="61" hidden="1">'8-3'!$A$1:$R$28</definedName>
    <definedName name="Z_E4062767_D090_45A6_BD60_B90D5BBF3894_.wvu.PrintArea" localSheetId="65" hidden="1">'8-7'!$A$1:$I$37</definedName>
    <definedName name="Z_E4062767_D090_45A6_BD60_B90D5BBF3894_.wvu.PrintArea" localSheetId="69" hidden="1">'9-1'!$A$1:$K$47</definedName>
    <definedName name="Z_E4062767_D090_45A6_BD60_B90D5BBF3894_.wvu.PrintArea" localSheetId="70" hidden="1">'9-2'!$A$1:$I$34</definedName>
    <definedName name="Z_E4062767_D090_45A6_BD60_B90D5BBF3894_.wvu.PrintArea" localSheetId="71" hidden="1">'9-3'!$A$1:$O$30</definedName>
    <definedName name="Z_E4062767_D090_45A6_BD60_B90D5BBF3894_.wvu.PrintArea" localSheetId="72" hidden="1">'9-4'!$A$1:$O$30</definedName>
    <definedName name="Z_E4062767_D090_45A6_BD60_B90D5BBF3894_.wvu.PrintArea" localSheetId="73" hidden="1">'9-5'!$A$1:$I$47</definedName>
    <definedName name="Z_E4062767_D090_45A6_BD60_B90D5BBF3894_.wvu.PrintTitles" localSheetId="78" hidden="1">'10-5'!$3:$5</definedName>
    <definedName name="Z_E4062767_D090_45A6_BD60_B90D5BBF3894_.wvu.PrintTitles" localSheetId="82" hidden="1">'10-9(1)'!$3:$4</definedName>
    <definedName name="Z_E4062767_D090_45A6_BD60_B90D5BBF3894_.wvu.PrintTitles" localSheetId="83" hidden="1">'10-9(2)'!$3:$5</definedName>
    <definedName name="Z_E4062767_D090_45A6_BD60_B90D5BBF3894_.wvu.PrintTitles" localSheetId="105" hidden="1">'13-5'!$3:$5</definedName>
    <definedName name="Z_E4062767_D090_45A6_BD60_B90D5BBF3894_.wvu.PrintTitles" localSheetId="125" hidden="1">'14-14'!$3:$4</definedName>
    <definedName name="Z_E4062767_D090_45A6_BD60_B90D5BBF3894_.wvu.PrintTitles" localSheetId="120" hidden="1">'14-9'!$3:$6</definedName>
    <definedName name="Z_E4062767_D090_45A6_BD60_B90D5BBF3894_.wvu.PrintTitles" localSheetId="133" hidden="1">'15-8'!$3:$4</definedName>
    <definedName name="Z_E4062767_D090_45A6_BD60_B90D5BBF3894_.wvu.PrintTitles" localSheetId="13" hidden="1">'2-1'!$3:$5</definedName>
    <definedName name="Z_E4062767_D090_45A6_BD60_B90D5BBF3894_.wvu.PrintTitles" localSheetId="17" hidden="1">'2-5'!$3:$6</definedName>
    <definedName name="Z_E4062767_D090_45A6_BD60_B90D5BBF3894_.wvu.PrintTitles" localSheetId="18" hidden="1">'2-6'!$3:$6</definedName>
    <definedName name="Z_E4062767_D090_45A6_BD60_B90D5BBF3894_.wvu.PrintTitles" localSheetId="20" hidden="1">'2-8'!$3:$4</definedName>
    <definedName name="Z_E4062767_D090_45A6_BD60_B90D5BBF3894_.wvu.PrintTitles" localSheetId="32" hidden="1">'3-4'!$3:$6</definedName>
    <definedName name="Z_E4062767_D090_45A6_BD60_B90D5BBF3894_.wvu.PrintTitles" localSheetId="43" hidden="1">'5-6'!$4:$5</definedName>
    <definedName name="Z_E4062767_D090_45A6_BD60_B90D5BBF3894_.wvu.PrintTitles" localSheetId="51" hidden="1">'6-6'!$3:$4</definedName>
    <definedName name="Z_E4062767_D090_45A6_BD60_B90D5BBF3894_.wvu.PrintTitles" localSheetId="53" hidden="1">'6-8'!$1:$3</definedName>
    <definedName name="Z_E4062767_D090_45A6_BD60_B90D5BBF3894_.wvu.PrintTitles" localSheetId="69" hidden="1">'9-1'!$3:$6</definedName>
    <definedName name="Z_E4062767_D090_45A6_BD60_B90D5BBF3894_.wvu.PrintTitles" localSheetId="73" hidden="1">'9-5'!$3:$6</definedName>
    <definedName name="Z_ED4482EE_7338_4CC5_85EA_72B3B193C360_.wvu.PrintTitles" localSheetId="78" hidden="1">'10-5'!$3:$5</definedName>
    <definedName name="Z_ED4482EE_7338_4CC5_85EA_72B3B193C360_.wvu.PrintTitles" localSheetId="105" hidden="1">'13-5'!$3:$5</definedName>
    <definedName name="Z_ED4482EE_7338_4CC5_85EA_72B3B193C360_.wvu.PrintTitles" localSheetId="125" hidden="1">'14-14'!$3:$4</definedName>
    <definedName name="Z_ED4482EE_7338_4CC5_85EA_72B3B193C360_.wvu.PrintTitles" localSheetId="120" hidden="1">'14-9'!$3:$6</definedName>
    <definedName name="Z_ED4482EE_7338_4CC5_85EA_72B3B193C360_.wvu.PrintTitles" localSheetId="133" hidden="1">'15-8'!$3:$4</definedName>
    <definedName name="Z_ED4482EE_7338_4CC5_85EA_72B3B193C360_.wvu.PrintTitles" localSheetId="13" hidden="1">'2-1'!$3:$5</definedName>
    <definedName name="Z_ED4482EE_7338_4CC5_85EA_72B3B193C360_.wvu.PrintTitles" localSheetId="17" hidden="1">'2-5'!$3:$6</definedName>
    <definedName name="Z_ED4482EE_7338_4CC5_85EA_72B3B193C360_.wvu.PrintTitles" localSheetId="18" hidden="1">'2-6'!$3:$6</definedName>
    <definedName name="Z_ED4482EE_7338_4CC5_85EA_72B3B193C360_.wvu.PrintTitles" localSheetId="20" hidden="1">'2-8'!$3:$4</definedName>
    <definedName name="Z_ED4482EE_7338_4CC5_85EA_72B3B193C360_.wvu.PrintTitles" localSheetId="32" hidden="1">'3-4'!$3:$6</definedName>
    <definedName name="Z_ED4482EE_7338_4CC5_85EA_72B3B193C360_.wvu.PrintTitles" localSheetId="51" hidden="1">'6-6'!$3:$4</definedName>
    <definedName name="Z_ED4482EE_7338_4CC5_85EA_72B3B193C360_.wvu.PrintTitles" localSheetId="53" hidden="1">'6-8'!$1:$3</definedName>
    <definedName name="Z_EE644B69_3942_4A0D_811D_C183FE0C8B84_.wvu.FilterData" localSheetId="78" hidden="1">'10-5'!$A$5:$J$5</definedName>
    <definedName name="Z_EE644B69_3942_4A0D_811D_C183FE0C8B84_.wvu.PrintArea" localSheetId="82" hidden="1">'10-9(1)'!$A$1:$I$33</definedName>
    <definedName name="Z_EE644B69_3942_4A0D_811D_C183FE0C8B84_.wvu.PrintArea" localSheetId="83" hidden="1">'10-9(2)'!$A$1:$Q$31</definedName>
    <definedName name="Z_EE644B69_3942_4A0D_811D_C183FE0C8B84_.wvu.PrintArea" localSheetId="109" hidden="1">'13-9'!$A$1:$I$31</definedName>
    <definedName name="Z_EE644B69_3942_4A0D_811D_C183FE0C8B84_.wvu.PrintArea" localSheetId="122" hidden="1">'14-11'!$A$1:$L$31</definedName>
    <definedName name="Z_EE644B69_3942_4A0D_811D_C183FE0C8B84_.wvu.PrintArea" localSheetId="124" hidden="1">'14-13'!$A$1:$M$30</definedName>
    <definedName name="Z_EE644B69_3942_4A0D_811D_C183FE0C8B84_.wvu.PrintArea" localSheetId="140" hidden="1">'17-1'!$A$1:$O$42</definedName>
    <definedName name="Z_EE644B69_3942_4A0D_811D_C183FE0C8B84_.wvu.PrintArea" localSheetId="141" hidden="1">'17-2'!$A$1:$P$39</definedName>
    <definedName name="Z_EE644B69_3942_4A0D_811D_C183FE0C8B84_.wvu.PrintArea" localSheetId="142" hidden="1">'17-3'!$A$1:$L$28</definedName>
    <definedName name="Z_EE644B69_3942_4A0D_811D_C183FE0C8B84_.wvu.PrintArea" localSheetId="143" hidden="1">'17-4'!$A$1:$P$29</definedName>
    <definedName name="Z_EE644B69_3942_4A0D_811D_C183FE0C8B84_.wvu.PrintArea" localSheetId="43" hidden="1">'5-6'!$B$1:$J$29</definedName>
    <definedName name="Z_EE644B69_3942_4A0D_811D_C183FE0C8B84_.wvu.PrintArea" localSheetId="58" hidden="1">'7-4'!$A$1:$S$29</definedName>
    <definedName name="Z_EE644B69_3942_4A0D_811D_C183FE0C8B84_.wvu.PrintArea" localSheetId="61" hidden="1">'8-3'!$A$1:$R$28</definedName>
    <definedName name="Z_EE644B69_3942_4A0D_811D_C183FE0C8B84_.wvu.PrintArea" localSheetId="65" hidden="1">'8-7'!$A$1:$I$37</definedName>
    <definedName name="Z_EE644B69_3942_4A0D_811D_C183FE0C8B84_.wvu.PrintArea" localSheetId="69" hidden="1">'9-1'!$A$1:$K$47</definedName>
    <definedName name="Z_EE644B69_3942_4A0D_811D_C183FE0C8B84_.wvu.PrintArea" localSheetId="70" hidden="1">'9-2'!$A$1:$I$34</definedName>
    <definedName name="Z_EE644B69_3942_4A0D_811D_C183FE0C8B84_.wvu.PrintArea" localSheetId="71" hidden="1">'9-3'!$A$1:$O$30</definedName>
    <definedName name="Z_EE644B69_3942_4A0D_811D_C183FE0C8B84_.wvu.PrintArea" localSheetId="72" hidden="1">'9-4'!$A$1:$O$30</definedName>
    <definedName name="Z_EE644B69_3942_4A0D_811D_C183FE0C8B84_.wvu.PrintArea" localSheetId="73" hidden="1">'9-5'!$A$1:$I$47</definedName>
    <definedName name="Z_EE644B69_3942_4A0D_811D_C183FE0C8B84_.wvu.PrintTitles" localSheetId="78" hidden="1">'10-5'!$3:$5</definedName>
    <definedName name="Z_EE644B69_3942_4A0D_811D_C183FE0C8B84_.wvu.PrintTitles" localSheetId="82" hidden="1">'10-9(1)'!$3:$4</definedName>
    <definedName name="Z_EE644B69_3942_4A0D_811D_C183FE0C8B84_.wvu.PrintTitles" localSheetId="83" hidden="1">'10-9(2)'!$3:$5</definedName>
    <definedName name="Z_EE644B69_3942_4A0D_811D_C183FE0C8B84_.wvu.PrintTitles" localSheetId="105" hidden="1">'13-5'!$3:$5</definedName>
    <definedName name="Z_EE644B69_3942_4A0D_811D_C183FE0C8B84_.wvu.PrintTitles" localSheetId="125" hidden="1">'14-14'!$3:$4</definedName>
    <definedName name="Z_EE644B69_3942_4A0D_811D_C183FE0C8B84_.wvu.PrintTitles" localSheetId="120" hidden="1">'14-9'!$3:$6</definedName>
    <definedName name="Z_EE644B69_3942_4A0D_811D_C183FE0C8B84_.wvu.PrintTitles" localSheetId="133" hidden="1">'15-8'!$3:$4</definedName>
    <definedName name="Z_EE644B69_3942_4A0D_811D_C183FE0C8B84_.wvu.PrintTitles" localSheetId="13" hidden="1">'2-1'!$3:$5</definedName>
    <definedName name="Z_EE644B69_3942_4A0D_811D_C183FE0C8B84_.wvu.PrintTitles" localSheetId="17" hidden="1">'2-5'!$3:$6</definedName>
    <definedName name="Z_EE644B69_3942_4A0D_811D_C183FE0C8B84_.wvu.PrintTitles" localSheetId="18" hidden="1">'2-6'!$3:$6</definedName>
    <definedName name="Z_EE644B69_3942_4A0D_811D_C183FE0C8B84_.wvu.PrintTitles" localSheetId="20" hidden="1">'2-8'!$3:$4</definedName>
    <definedName name="Z_EE644B69_3942_4A0D_811D_C183FE0C8B84_.wvu.PrintTitles" localSheetId="32" hidden="1">'3-4'!$3:$6</definedName>
    <definedName name="Z_EE644B69_3942_4A0D_811D_C183FE0C8B84_.wvu.PrintTitles" localSheetId="43" hidden="1">'5-6'!$4:$5</definedName>
    <definedName name="Z_EE644B69_3942_4A0D_811D_C183FE0C8B84_.wvu.PrintTitles" localSheetId="51" hidden="1">'6-6'!$3:$4</definedName>
    <definedName name="Z_EE644B69_3942_4A0D_811D_C183FE0C8B84_.wvu.PrintTitles" localSheetId="53" hidden="1">'6-8'!$1:$3</definedName>
    <definedName name="Z_EE644B69_3942_4A0D_811D_C183FE0C8B84_.wvu.PrintTitles" localSheetId="69" hidden="1">'9-1'!$3:$6</definedName>
    <definedName name="Z_EE644B69_3942_4A0D_811D_C183FE0C8B84_.wvu.PrintTitles" localSheetId="73" hidden="1">'9-5'!$3:$6</definedName>
    <definedName name="Z_F086CED5_EBE2_44AF_B94E_B9989A6B9DCD_.wvu.FilterData" localSheetId="78" hidden="1">'10-5'!$A$5:$J$5</definedName>
    <definedName name="Z_F086CED5_EBE2_44AF_B94E_B9989A6B9DCD_.wvu.PrintArea" localSheetId="82" hidden="1">'10-9(1)'!$A$1:$I$33</definedName>
    <definedName name="Z_F086CED5_EBE2_44AF_B94E_B9989A6B9DCD_.wvu.PrintArea" localSheetId="83" hidden="1">'10-9(2)'!$A$1:$Q$31</definedName>
    <definedName name="Z_F086CED5_EBE2_44AF_B94E_B9989A6B9DCD_.wvu.PrintArea" localSheetId="109" hidden="1">'13-9'!$A$1:$I$31</definedName>
    <definedName name="Z_F086CED5_EBE2_44AF_B94E_B9989A6B9DCD_.wvu.PrintArea" localSheetId="122" hidden="1">'14-11'!$A$1:$L$31</definedName>
    <definedName name="Z_F086CED5_EBE2_44AF_B94E_B9989A6B9DCD_.wvu.PrintArea" localSheetId="124" hidden="1">'14-13'!$A$1:$M$30</definedName>
    <definedName name="Z_F086CED5_EBE2_44AF_B94E_B9989A6B9DCD_.wvu.PrintArea" localSheetId="140" hidden="1">'17-1'!$A$1:$O$42</definedName>
    <definedName name="Z_F086CED5_EBE2_44AF_B94E_B9989A6B9DCD_.wvu.PrintArea" localSheetId="141" hidden="1">'17-2'!$A$1:$P$39</definedName>
    <definedName name="Z_F086CED5_EBE2_44AF_B94E_B9989A6B9DCD_.wvu.PrintArea" localSheetId="142" hidden="1">'17-3'!$A$1:$L$28</definedName>
    <definedName name="Z_F086CED5_EBE2_44AF_B94E_B9989A6B9DCD_.wvu.PrintArea" localSheetId="143" hidden="1">'17-4'!$A$1:$P$29</definedName>
    <definedName name="Z_F086CED5_EBE2_44AF_B94E_B9989A6B9DCD_.wvu.PrintArea" localSheetId="43" hidden="1">'5-6'!$B$1:$J$29</definedName>
    <definedName name="Z_F086CED5_EBE2_44AF_B94E_B9989A6B9DCD_.wvu.PrintArea" localSheetId="58" hidden="1">'7-4'!$A$1:$S$29</definedName>
    <definedName name="Z_F086CED5_EBE2_44AF_B94E_B9989A6B9DCD_.wvu.PrintArea" localSheetId="61" hidden="1">'8-3'!$A$1:$R$28</definedName>
    <definedName name="Z_F086CED5_EBE2_44AF_B94E_B9989A6B9DCD_.wvu.PrintArea" localSheetId="65" hidden="1">'8-7'!$A$1:$I$37</definedName>
    <definedName name="Z_F086CED5_EBE2_44AF_B94E_B9989A6B9DCD_.wvu.PrintArea" localSheetId="69" hidden="1">'9-1'!$A$1:$K$47</definedName>
    <definedName name="Z_F086CED5_EBE2_44AF_B94E_B9989A6B9DCD_.wvu.PrintArea" localSheetId="70" hidden="1">'9-2'!$A$1:$I$34</definedName>
    <definedName name="Z_F086CED5_EBE2_44AF_B94E_B9989A6B9DCD_.wvu.PrintArea" localSheetId="71" hidden="1">'9-3'!$A$1:$O$30</definedName>
    <definedName name="Z_F086CED5_EBE2_44AF_B94E_B9989A6B9DCD_.wvu.PrintArea" localSheetId="72" hidden="1">'9-4'!$A$1:$O$30</definedName>
    <definedName name="Z_F086CED5_EBE2_44AF_B94E_B9989A6B9DCD_.wvu.PrintArea" localSheetId="73" hidden="1">'9-5'!$A$1:$I$47</definedName>
    <definedName name="Z_F086CED5_EBE2_44AF_B94E_B9989A6B9DCD_.wvu.PrintTitles" localSheetId="78" hidden="1">'10-5'!$3:$5</definedName>
    <definedName name="Z_F086CED5_EBE2_44AF_B94E_B9989A6B9DCD_.wvu.PrintTitles" localSheetId="82" hidden="1">'10-9(1)'!$3:$4</definedName>
    <definedName name="Z_F086CED5_EBE2_44AF_B94E_B9989A6B9DCD_.wvu.PrintTitles" localSheetId="83" hidden="1">'10-9(2)'!$3:$5</definedName>
    <definedName name="Z_F086CED5_EBE2_44AF_B94E_B9989A6B9DCD_.wvu.PrintTitles" localSheetId="105" hidden="1">'13-5'!$3:$5</definedName>
    <definedName name="Z_F086CED5_EBE2_44AF_B94E_B9989A6B9DCD_.wvu.PrintTitles" localSheetId="125" hidden="1">'14-14'!$3:$4</definedName>
    <definedName name="Z_F086CED5_EBE2_44AF_B94E_B9989A6B9DCD_.wvu.PrintTitles" localSheetId="120" hidden="1">'14-9'!$3:$6</definedName>
    <definedName name="Z_F086CED5_EBE2_44AF_B94E_B9989A6B9DCD_.wvu.PrintTitles" localSheetId="133" hidden="1">'15-8'!$3:$4</definedName>
    <definedName name="Z_F086CED5_EBE2_44AF_B94E_B9989A6B9DCD_.wvu.PrintTitles" localSheetId="13" hidden="1">'2-1'!$3:$5</definedName>
    <definedName name="Z_F086CED5_EBE2_44AF_B94E_B9989A6B9DCD_.wvu.PrintTitles" localSheetId="17" hidden="1">'2-5'!$3:$6</definedName>
    <definedName name="Z_F086CED5_EBE2_44AF_B94E_B9989A6B9DCD_.wvu.PrintTitles" localSheetId="18" hidden="1">'2-6'!$3:$6</definedName>
    <definedName name="Z_F086CED5_EBE2_44AF_B94E_B9989A6B9DCD_.wvu.PrintTitles" localSheetId="20" hidden="1">'2-8'!$3:$4</definedName>
    <definedName name="Z_F086CED5_EBE2_44AF_B94E_B9989A6B9DCD_.wvu.PrintTitles" localSheetId="32" hidden="1">'3-4'!$3:$6</definedName>
    <definedName name="Z_F086CED5_EBE2_44AF_B94E_B9989A6B9DCD_.wvu.PrintTitles" localSheetId="43" hidden="1">'5-6'!$4:$5</definedName>
    <definedName name="Z_F086CED5_EBE2_44AF_B94E_B9989A6B9DCD_.wvu.PrintTitles" localSheetId="51" hidden="1">'6-6'!$3:$4</definedName>
    <definedName name="Z_F086CED5_EBE2_44AF_B94E_B9989A6B9DCD_.wvu.PrintTitles" localSheetId="53" hidden="1">'6-8'!$1:$3</definedName>
    <definedName name="Z_F086CED5_EBE2_44AF_B94E_B9989A6B9DCD_.wvu.PrintTitles" localSheetId="69" hidden="1">'9-1'!$3:$6</definedName>
    <definedName name="Z_F086CED5_EBE2_44AF_B94E_B9989A6B9DCD_.wvu.PrintTitles" localSheetId="73" hidden="1">'9-5'!$3:$6</definedName>
    <definedName name="Z_F3CC2422_C263_4ADA_B4A0_53719C6F4A1C_.wvu.FilterData" localSheetId="78" hidden="1">'10-5'!$A$5:$J$5</definedName>
    <definedName name="Z_F3CC2422_C263_4ADA_B4A0_53719C6F4A1C_.wvu.PrintArea" localSheetId="82" hidden="1">'10-9(1)'!$A$1:$I$33</definedName>
    <definedName name="Z_F3CC2422_C263_4ADA_B4A0_53719C6F4A1C_.wvu.PrintArea" localSheetId="83" hidden="1">'10-9(2)'!$A$1:$Q$31</definedName>
    <definedName name="Z_F3CC2422_C263_4ADA_B4A0_53719C6F4A1C_.wvu.PrintArea" localSheetId="109" hidden="1">'13-9'!$A$1:$I$31</definedName>
    <definedName name="Z_F3CC2422_C263_4ADA_B4A0_53719C6F4A1C_.wvu.PrintArea" localSheetId="122" hidden="1">'14-11'!$A$1:$L$31</definedName>
    <definedName name="Z_F3CC2422_C263_4ADA_B4A0_53719C6F4A1C_.wvu.PrintArea" localSheetId="124" hidden="1">'14-13'!$A$1:$M$30</definedName>
    <definedName name="Z_F3CC2422_C263_4ADA_B4A0_53719C6F4A1C_.wvu.PrintArea" localSheetId="140" hidden="1">'17-1'!$A$1:$O$42</definedName>
    <definedName name="Z_F3CC2422_C263_4ADA_B4A0_53719C6F4A1C_.wvu.PrintArea" localSheetId="141" hidden="1">'17-2'!$A$1:$P$39</definedName>
    <definedName name="Z_F3CC2422_C263_4ADA_B4A0_53719C6F4A1C_.wvu.PrintArea" localSheetId="142" hidden="1">'17-3'!$A$1:$L$28</definedName>
    <definedName name="Z_F3CC2422_C263_4ADA_B4A0_53719C6F4A1C_.wvu.PrintArea" localSheetId="143" hidden="1">'17-4'!$A$1:$P$29</definedName>
    <definedName name="Z_F3CC2422_C263_4ADA_B4A0_53719C6F4A1C_.wvu.PrintArea" localSheetId="43" hidden="1">'5-6'!$B$1:$J$29</definedName>
    <definedName name="Z_F3CC2422_C263_4ADA_B4A0_53719C6F4A1C_.wvu.PrintArea" localSheetId="58" hidden="1">'7-4'!$A$1:$S$29</definedName>
    <definedName name="Z_F3CC2422_C263_4ADA_B4A0_53719C6F4A1C_.wvu.PrintArea" localSheetId="61" hidden="1">'8-3'!$A$1:$R$28</definedName>
    <definedName name="Z_F3CC2422_C263_4ADA_B4A0_53719C6F4A1C_.wvu.PrintArea" localSheetId="65" hidden="1">'8-7'!$A$1:$I$37</definedName>
    <definedName name="Z_F3CC2422_C263_4ADA_B4A0_53719C6F4A1C_.wvu.PrintArea" localSheetId="69" hidden="1">'9-1'!$A$1:$K$47</definedName>
    <definedName name="Z_F3CC2422_C263_4ADA_B4A0_53719C6F4A1C_.wvu.PrintArea" localSheetId="70" hidden="1">'9-2'!$A$1:$I$34</definedName>
    <definedName name="Z_F3CC2422_C263_4ADA_B4A0_53719C6F4A1C_.wvu.PrintArea" localSheetId="71" hidden="1">'9-3'!$A$1:$O$30</definedName>
    <definedName name="Z_F3CC2422_C263_4ADA_B4A0_53719C6F4A1C_.wvu.PrintArea" localSheetId="72" hidden="1">'9-4'!$A$1:$O$30</definedName>
    <definedName name="Z_F3CC2422_C263_4ADA_B4A0_53719C6F4A1C_.wvu.PrintArea" localSheetId="73" hidden="1">'9-5'!$A$1:$I$47</definedName>
    <definedName name="Z_F3CC2422_C263_4ADA_B4A0_53719C6F4A1C_.wvu.PrintTitles" localSheetId="78" hidden="1">'10-5'!$3:$5</definedName>
    <definedName name="Z_F3CC2422_C263_4ADA_B4A0_53719C6F4A1C_.wvu.PrintTitles" localSheetId="82" hidden="1">'10-9(1)'!$3:$4</definedName>
    <definedName name="Z_F3CC2422_C263_4ADA_B4A0_53719C6F4A1C_.wvu.PrintTitles" localSheetId="83" hidden="1">'10-9(2)'!$3:$5</definedName>
    <definedName name="Z_F3CC2422_C263_4ADA_B4A0_53719C6F4A1C_.wvu.PrintTitles" localSheetId="105" hidden="1">'13-5'!$3:$5</definedName>
    <definedName name="Z_F3CC2422_C263_4ADA_B4A0_53719C6F4A1C_.wvu.PrintTitles" localSheetId="125" hidden="1">'14-14'!$3:$4</definedName>
    <definedName name="Z_F3CC2422_C263_4ADA_B4A0_53719C6F4A1C_.wvu.PrintTitles" localSheetId="120" hidden="1">'14-9'!$3:$6</definedName>
    <definedName name="Z_F3CC2422_C263_4ADA_B4A0_53719C6F4A1C_.wvu.PrintTitles" localSheetId="133" hidden="1">'15-8'!$3:$4</definedName>
    <definedName name="Z_F3CC2422_C263_4ADA_B4A0_53719C6F4A1C_.wvu.PrintTitles" localSheetId="13" hidden="1">'2-1'!$3:$5</definedName>
    <definedName name="Z_F3CC2422_C263_4ADA_B4A0_53719C6F4A1C_.wvu.PrintTitles" localSheetId="17" hidden="1">'2-5'!$3:$6</definedName>
    <definedName name="Z_F3CC2422_C263_4ADA_B4A0_53719C6F4A1C_.wvu.PrintTitles" localSheetId="18" hidden="1">'2-6'!$3:$6</definedName>
    <definedName name="Z_F3CC2422_C263_4ADA_B4A0_53719C6F4A1C_.wvu.PrintTitles" localSheetId="20" hidden="1">'2-8'!$3:$4</definedName>
    <definedName name="Z_F3CC2422_C263_4ADA_B4A0_53719C6F4A1C_.wvu.PrintTitles" localSheetId="32" hidden="1">'3-4'!$3:$6</definedName>
    <definedName name="Z_F3CC2422_C263_4ADA_B4A0_53719C6F4A1C_.wvu.PrintTitles" localSheetId="43" hidden="1">'5-6'!$4:$5</definedName>
    <definedName name="Z_F3CC2422_C263_4ADA_B4A0_53719C6F4A1C_.wvu.PrintTitles" localSheetId="51" hidden="1">'6-6'!$3:$4</definedName>
    <definedName name="Z_F3CC2422_C263_4ADA_B4A0_53719C6F4A1C_.wvu.PrintTitles" localSheetId="53" hidden="1">'6-8'!$1:$3</definedName>
    <definedName name="Z_F3CC2422_C263_4ADA_B4A0_53719C6F4A1C_.wvu.PrintTitles" localSheetId="69" hidden="1">'9-1'!$3:$6</definedName>
    <definedName name="Z_F3CC2422_C263_4ADA_B4A0_53719C6F4A1C_.wvu.PrintTitles" localSheetId="73" hidden="1">'9-5'!$3:$6</definedName>
    <definedName name="Z_F9A5D3E6_646D_417F_BBE8_7ECCE1B1890D_.wvu.FilterData" localSheetId="78" hidden="1">'10-5'!$A$5:$J$5</definedName>
    <definedName name="Z_F9A5D3E6_646D_417F_BBE8_7ECCE1B1890D_.wvu.PrintArea" localSheetId="82" hidden="1">'10-9(1)'!$A$1:$I$33</definedName>
    <definedName name="Z_F9A5D3E6_646D_417F_BBE8_7ECCE1B1890D_.wvu.PrintArea" localSheetId="83" hidden="1">'10-9(2)'!$A$1:$Q$31</definedName>
    <definedName name="Z_F9A5D3E6_646D_417F_BBE8_7ECCE1B1890D_.wvu.PrintArea" localSheetId="109" hidden="1">'13-9'!$A$1:$I$31</definedName>
    <definedName name="Z_F9A5D3E6_646D_417F_BBE8_7ECCE1B1890D_.wvu.PrintArea" localSheetId="122" hidden="1">'14-11'!$A$1:$L$31</definedName>
    <definedName name="Z_F9A5D3E6_646D_417F_BBE8_7ECCE1B1890D_.wvu.PrintArea" localSheetId="124" hidden="1">'14-13'!$A$1:$M$30</definedName>
    <definedName name="Z_F9A5D3E6_646D_417F_BBE8_7ECCE1B1890D_.wvu.PrintArea" localSheetId="140" hidden="1">'17-1'!$A$1:$O$42</definedName>
    <definedName name="Z_F9A5D3E6_646D_417F_BBE8_7ECCE1B1890D_.wvu.PrintArea" localSheetId="141" hidden="1">'17-2'!$A$1:$P$39</definedName>
    <definedName name="Z_F9A5D3E6_646D_417F_BBE8_7ECCE1B1890D_.wvu.PrintArea" localSheetId="142" hidden="1">'17-3'!$A$1:$L$28</definedName>
    <definedName name="Z_F9A5D3E6_646D_417F_BBE8_7ECCE1B1890D_.wvu.PrintArea" localSheetId="143" hidden="1">'17-4'!$A$1:$P$29</definedName>
    <definedName name="Z_F9A5D3E6_646D_417F_BBE8_7ECCE1B1890D_.wvu.PrintArea" localSheetId="43" hidden="1">'5-6'!$B$1:$J$29</definedName>
    <definedName name="Z_F9A5D3E6_646D_417F_BBE8_7ECCE1B1890D_.wvu.PrintArea" localSheetId="58" hidden="1">'7-4'!$A$1:$S$29</definedName>
    <definedName name="Z_F9A5D3E6_646D_417F_BBE8_7ECCE1B1890D_.wvu.PrintArea" localSheetId="61" hidden="1">'8-3'!$A$1:$R$28</definedName>
    <definedName name="Z_F9A5D3E6_646D_417F_BBE8_7ECCE1B1890D_.wvu.PrintArea" localSheetId="65" hidden="1">'8-7'!$A$1:$I$37</definedName>
    <definedName name="Z_F9A5D3E6_646D_417F_BBE8_7ECCE1B1890D_.wvu.PrintArea" localSheetId="69" hidden="1">'9-1'!$A$1:$K$47</definedName>
    <definedName name="Z_F9A5D3E6_646D_417F_BBE8_7ECCE1B1890D_.wvu.PrintArea" localSheetId="70" hidden="1">'9-2'!$A$1:$I$34</definedName>
    <definedName name="Z_F9A5D3E6_646D_417F_BBE8_7ECCE1B1890D_.wvu.PrintArea" localSheetId="71" hidden="1">'9-3'!$A$1:$O$30</definedName>
    <definedName name="Z_F9A5D3E6_646D_417F_BBE8_7ECCE1B1890D_.wvu.PrintArea" localSheetId="72" hidden="1">'9-4'!$A$1:$O$30</definedName>
    <definedName name="Z_F9A5D3E6_646D_417F_BBE8_7ECCE1B1890D_.wvu.PrintArea" localSheetId="73" hidden="1">'9-5'!$A$1:$I$47</definedName>
    <definedName name="Z_F9A5D3E6_646D_417F_BBE8_7ECCE1B1890D_.wvu.PrintTitles" localSheetId="78" hidden="1">'10-5'!$3:$5</definedName>
    <definedName name="Z_F9A5D3E6_646D_417F_BBE8_7ECCE1B1890D_.wvu.PrintTitles" localSheetId="82" hidden="1">'10-9(1)'!$3:$4</definedName>
    <definedName name="Z_F9A5D3E6_646D_417F_BBE8_7ECCE1B1890D_.wvu.PrintTitles" localSheetId="83" hidden="1">'10-9(2)'!$3:$5</definedName>
    <definedName name="Z_F9A5D3E6_646D_417F_BBE8_7ECCE1B1890D_.wvu.PrintTitles" localSheetId="105" hidden="1">'13-5'!$3:$5</definedName>
    <definedName name="Z_F9A5D3E6_646D_417F_BBE8_7ECCE1B1890D_.wvu.PrintTitles" localSheetId="125" hidden="1">'14-14'!$3:$4</definedName>
    <definedName name="Z_F9A5D3E6_646D_417F_BBE8_7ECCE1B1890D_.wvu.PrintTitles" localSheetId="120" hidden="1">'14-9'!$3:$6</definedName>
    <definedName name="Z_F9A5D3E6_646D_417F_BBE8_7ECCE1B1890D_.wvu.PrintTitles" localSheetId="133" hidden="1">'15-8'!$3:$4</definedName>
    <definedName name="Z_F9A5D3E6_646D_417F_BBE8_7ECCE1B1890D_.wvu.PrintTitles" localSheetId="13" hidden="1">'2-1'!$3:$5</definedName>
    <definedName name="Z_F9A5D3E6_646D_417F_BBE8_7ECCE1B1890D_.wvu.PrintTitles" localSheetId="17" hidden="1">'2-5'!$3:$6</definedName>
    <definedName name="Z_F9A5D3E6_646D_417F_BBE8_7ECCE1B1890D_.wvu.PrintTitles" localSheetId="18" hidden="1">'2-6'!$3:$6</definedName>
    <definedName name="Z_F9A5D3E6_646D_417F_BBE8_7ECCE1B1890D_.wvu.PrintTitles" localSheetId="20" hidden="1">'2-8'!$3:$4</definedName>
    <definedName name="Z_F9A5D3E6_646D_417F_BBE8_7ECCE1B1890D_.wvu.PrintTitles" localSheetId="32" hidden="1">'3-4'!$3:$6</definedName>
    <definedName name="Z_F9A5D3E6_646D_417F_BBE8_7ECCE1B1890D_.wvu.PrintTitles" localSheetId="43" hidden="1">'5-6'!$4:$5</definedName>
    <definedName name="Z_F9A5D3E6_646D_417F_BBE8_7ECCE1B1890D_.wvu.PrintTitles" localSheetId="51" hidden="1">'6-6'!$3:$4</definedName>
    <definedName name="Z_F9A5D3E6_646D_417F_BBE8_7ECCE1B1890D_.wvu.PrintTitles" localSheetId="53" hidden="1">'6-8'!$1:$3</definedName>
    <definedName name="Z_F9A5D3E6_646D_417F_BBE8_7ECCE1B1890D_.wvu.PrintTitles" localSheetId="69" hidden="1">'9-1'!$3:$6</definedName>
    <definedName name="Z_F9A5D3E6_646D_417F_BBE8_7ECCE1B1890D_.wvu.PrintTitles" localSheetId="73" hidden="1">'9-5'!$3:$6</definedName>
    <definedName name="Z_F9FD260D_0E13_42FA_B6DD_FA7196CADFBB_.wvu.FilterData" localSheetId="78" hidden="1">'10-5'!$A$5:$J$5</definedName>
    <definedName name="Z_F9FD260D_0E13_42FA_B6DD_FA7196CADFBB_.wvu.PrintTitles" localSheetId="78" hidden="1">'10-5'!$3:$5</definedName>
    <definedName name="Z_F9FD260D_0E13_42FA_B6DD_FA7196CADFBB_.wvu.PrintTitles" localSheetId="105" hidden="1">'13-5'!$3:$5</definedName>
    <definedName name="Z_F9FD260D_0E13_42FA_B6DD_FA7196CADFBB_.wvu.PrintTitles" localSheetId="125" hidden="1">'14-14'!$3:$4</definedName>
    <definedName name="Z_F9FD260D_0E13_42FA_B6DD_FA7196CADFBB_.wvu.PrintTitles" localSheetId="120" hidden="1">'14-9'!$3:$6</definedName>
    <definedName name="Z_F9FD260D_0E13_42FA_B6DD_FA7196CADFBB_.wvu.PrintTitles" localSheetId="133" hidden="1">'15-8'!$3:$4</definedName>
    <definedName name="Z_F9FD260D_0E13_42FA_B6DD_FA7196CADFBB_.wvu.PrintTitles" localSheetId="13" hidden="1">'2-1'!$3:$5</definedName>
    <definedName name="Z_F9FD260D_0E13_42FA_B6DD_FA7196CADFBB_.wvu.PrintTitles" localSheetId="17" hidden="1">'2-5'!$3:$6</definedName>
    <definedName name="Z_F9FD260D_0E13_42FA_B6DD_FA7196CADFBB_.wvu.PrintTitles" localSheetId="18" hidden="1">'2-6'!$3:$6</definedName>
    <definedName name="Z_F9FD260D_0E13_42FA_B6DD_FA7196CADFBB_.wvu.PrintTitles" localSheetId="20" hidden="1">'2-8'!$3:$4</definedName>
    <definedName name="Z_F9FD260D_0E13_42FA_B6DD_FA7196CADFBB_.wvu.PrintTitles" localSheetId="32" hidden="1">'3-4'!$3:$6</definedName>
    <definedName name="Z_F9FD260D_0E13_42FA_B6DD_FA7196CADFBB_.wvu.PrintTitles" localSheetId="51" hidden="1">'6-6'!$3:$4</definedName>
    <definedName name="Z_F9FD260D_0E13_42FA_B6DD_FA7196CADFBB_.wvu.PrintTitles" localSheetId="53" hidden="1">'6-8'!$1:$3</definedName>
    <definedName name="Z_FF7A9D04_94D4_4D15_AD2D_E1F8E0368AE5_.wvu.PrintTitles" localSheetId="78" hidden="1">'10-5'!$3:$5</definedName>
    <definedName name="Z_FF7A9D04_94D4_4D15_AD2D_E1F8E0368AE5_.wvu.PrintTitles" localSheetId="105" hidden="1">'13-5'!$3:$5</definedName>
    <definedName name="Z_FF7A9D04_94D4_4D15_AD2D_E1F8E0368AE5_.wvu.PrintTitles" localSheetId="125" hidden="1">'14-14'!$3:$4</definedName>
    <definedName name="Z_FF7A9D04_94D4_4D15_AD2D_E1F8E0368AE5_.wvu.PrintTitles" localSheetId="120" hidden="1">'14-9'!$3:$6</definedName>
    <definedName name="Z_FF7A9D04_94D4_4D15_AD2D_E1F8E0368AE5_.wvu.PrintTitles" localSheetId="133" hidden="1">'15-8'!$3:$4</definedName>
    <definedName name="Z_FF7A9D04_94D4_4D15_AD2D_E1F8E0368AE5_.wvu.PrintTitles" localSheetId="13" hidden="1">'2-1'!$3:$5</definedName>
    <definedName name="Z_FF7A9D04_94D4_4D15_AD2D_E1F8E0368AE5_.wvu.PrintTitles" localSheetId="17" hidden="1">'2-5'!$3:$6</definedName>
    <definedName name="Z_FF7A9D04_94D4_4D15_AD2D_E1F8E0368AE5_.wvu.PrintTitles" localSheetId="18" hidden="1">'2-6'!$3:$6</definedName>
    <definedName name="Z_FF7A9D04_94D4_4D15_AD2D_E1F8E0368AE5_.wvu.PrintTitles" localSheetId="20" hidden="1">'2-8'!$3:$4</definedName>
    <definedName name="Z_FF7A9D04_94D4_4D15_AD2D_E1F8E0368AE5_.wvu.PrintTitles" localSheetId="32" hidden="1">'3-4'!$3:$6</definedName>
    <definedName name="Z_FF7A9D04_94D4_4D15_AD2D_E1F8E0368AE5_.wvu.PrintTitles" localSheetId="51" hidden="1">'6-6'!$3:$4</definedName>
    <definedName name="Z_FF7A9D04_94D4_4D15_AD2D_E1F8E0368AE5_.wvu.PrintTitles" localSheetId="53" hidden="1">'6-8'!$1:$3</definedName>
  </definedNames>
  <calcPr calcId="162913"/>
  <customWorkbookViews>
    <customWorkbookView name="松崎　優希 - 個人用ビュー" guid="{35BD8D3A-C3F6-4E0E-B6B2-2143E8CF03D4}" mergeInterval="0" personalView="1" maximized="1" xWindow="-8" yWindow="-8" windowWidth="1936" windowHeight="1056" tabRatio="789" activeSheetId="1"/>
    <customWorkbookView name="栗城　菜月 - 個人用ビュー" guid="{62DAE75F-6EEA-49DA-9015-29B18CCD12D0}" mergeInterval="0" personalView="1" maximized="1" xWindow="-8" yWindow="-8" windowWidth="1936" windowHeight="1056" tabRatio="789" activeSheetId="132"/>
    <customWorkbookView name="佐藤　知子 - 個人用ビュー" guid="{4FBB7373-7AD5-46FB-9DE1-55BD4F50189C}" mergeInterval="0" personalView="1" maximized="1" xWindow="-8" yWindow="-8" windowWidth="1936" windowHeight="1056" tabRatio="789" activeSheetId="102"/>
    <customWorkbookView name="勝俣　友美 - 個人用ビュー" guid="{B4CA18B5-BFDC-4B27-9B09-A8E981EC257E}" mergeInterval="0" personalView="1" maximized="1" xWindow="-8" yWindow="-8" windowWidth="1936" windowHeight="1056" tabRatio="789" activeSheetId="48"/>
    <customWorkbookView name="六角　憲哉 - 個人用ビュー" guid="{24722943-D668-4B0A-A18B-250D1EAF22DF}" mergeInterval="0" personalView="1" maximized="1" xWindow="-8" yWindow="-8" windowWidth="1696" windowHeight="962" tabRatio="789" activeSheetId="55"/>
    <customWorkbookView name="本田　恵子 - 個人用ビュー" guid="{F9A5D3E6-646D-417F-BBE8-7ECCE1B1890D}" mergeInterval="0" personalView="1" xWindow="132" yWindow="91" windowWidth="1733" windowHeight="956" tabRatio="789" activeSheetId="1"/>
    <customWorkbookView name="伊藤　恵子 - 個人用ビュー" guid="{B49D56AA-3B6B-4E15-99C8-E193BF4F22A9}" mergeInterval="0" personalView="1" maximized="1" xWindow="-8" yWindow="-8" windowWidth="1936" windowHeight="1056" tabRatio="789" activeSheetId="135"/>
    <customWorkbookView name="山田　愛 - 個人用ビュー" guid="{4BFB6A7F-AD02-4597-91ED-9E7C081BFF9C}" mergeInterval="0" personalView="1" yWindow="96" windowWidth="1362" windowHeight="828" tabRatio="789" activeSheetId="144"/>
    <customWorkbookView name="中村　久美子 - 個人用ビュー" guid="{CB77EDC4-1539-4750-BB10-178F70A60A1B}" mergeInterval="0" personalView="1" maximized="1" xWindow="1912" yWindow="-8" windowWidth="1936" windowHeight="1056" tabRatio="789" activeSheetId="104"/>
    <customWorkbookView name="安藤　優子 - 個人用ビュー" guid="{369012CD-4C1F-4D8C-8CE3-B02386BE13F9}" mergeInterval="0" personalView="1" xWindow="383" yWindow="151" windowWidth="1257" windowHeight="689" tabRatio="789" activeSheetId="82"/>
    <customWorkbookView name="佐々木　智美 - 個人用ビュー" guid="{564D171F-5A7F-4BA7-84E9-2748A0F2FCAC}" mergeInterval="0" personalView="1" maximized="1" xWindow="-8" yWindow="-8" windowWidth="1932" windowHeight="992" tabRatio="789" activeSheetId="15"/>
    <customWorkbookView name="佐藤　裕美子 - 個人用ビュー" guid="{57203996-1702-43B0-8CA7-C4D353FAC7EF}" mergeInterval="0" personalView="1" maximized="1" xWindow="-8" yWindow="-8" windowWidth="1936" windowHeight="1056" tabRatio="789" activeSheetId="84"/>
    <customWorkbookView name="藤井　育恵 - 個人用ビュー" guid="{00CC1D44-80CA-4E4D-84E2-49AA889E672C}" mergeInterval="0" personalView="1" xWindow="960" windowWidth="960" windowHeight="1040" tabRatio="789" activeSheetId="53"/>
    <customWorkbookView name="白岩　祐子 - 個人用ビュー" guid="{58711EF9-D1BA-4D52-9189-4F7861C6D30C}" mergeInterval="0" personalView="1" maximized="1" xWindow="-8" yWindow="-8" windowWidth="1936" windowHeight="1056" tabRatio="789" activeSheetId="134"/>
    <customWorkbookView name="遠藤　匡浩 - 個人用ビュー" guid="{67EF8DD2-DD3D-4A4F-9A3B-29FC45742F40}" mergeInterval="0" personalView="1" xWindow="10" yWindow="44" windowWidth="1009" windowHeight="869" tabRatio="789" activeSheetId="85"/>
    <customWorkbookView name="田子　淳 - 個人用ビュー" guid="{3A63DEF1-E49A-408D-8D43-BE5779D6C7CA}" mergeInterval="0" personalView="1" xWindow="49" yWindow="49" windowWidth="1654" windowHeight="986" tabRatio="789" activeSheetId="96"/>
    <customWorkbookView name="渡辺　慎 - 個人用ビュー" guid="{71AD9FC9-48FC-499D-BB07-7480148E85D1}" mergeInterval="0" personalView="1" xWindow="216" yWindow="216" windowWidth="1491" windowHeight="753" tabRatio="789" activeSheetId="65"/>
    <customWorkbookView name="武藤　みゆき - 個人用ビュー" guid="{30058F98-6897-4D54-8BCF-6DCA7063FB8D}" mergeInterval="0" personalView="1" maximized="1" xWindow="-8" yWindow="-8" windowWidth="1936" windowHeight="1056" tabRatio="789" activeSheetId="79"/>
    <customWorkbookView name="伊藤　史江 - 個人用ビュー" guid="{69EF12F7-33A4-4F77-BCCE-9A346C0C3A8F}" mergeInterval="0" personalView="1" maximized="1" xWindow="1912" yWindow="-8" windowWidth="1936" windowHeight="1056" tabRatio="789" activeSheetId="123"/>
    <customWorkbookView name="渡邉　拓海 - 個人用ビュー" guid="{2EA61839-294C-4932-B051-169222D4FEC6}" mergeInterval="0" personalView="1" maximized="1" xWindow="1358" yWindow="-8" windowWidth="1936" windowHeight="1056" tabRatio="789" activeSheetId="49"/>
    <customWorkbookView name="今泉　魁佑 - 個人用ビュー" guid="{93FFEA2B-6C03-44F6-B130-FBAEBD1B563D}" mergeInterval="0" personalView="1" maximized="1" xWindow="-8" yWindow="-8" windowWidth="1936" windowHeight="1056" tabRatio="789" activeSheetId="90"/>
    <customWorkbookView name="石井　峻 - 個人用ビュー" guid="{53BA018E-45F1-40AC-9517-B9A1EB91F7F3}" mergeInterval="0" personalView="1" maximized="1" xWindow="-8" yWindow="-8" windowWidth="1932" windowHeight="992" tabRatio="789" activeSheetId="55" showComments="commIndAndComment"/>
    <customWorkbookView name="高橋　和也 - 個人用ビュー" guid="{1BFE2A91-9960-49FB-B512-A4FCD8C3EC61}" mergeInterval="0" personalView="1" maximized="1" xWindow="-8" yWindow="-8" windowWidth="1936" windowHeight="1056" tabRatio="789" activeSheetId="147"/>
    <customWorkbookView name="渡部　美和 - 個人用ビュー" guid="{B11D6758-BA5A-4F43-A11B-572A39E9790E}" mergeInterval="0" personalView="1" xWindow="75" yWindow="75" windowWidth="1702" windowHeight="849" tabRatio="789" activeSheetId="53"/>
    <customWorkbookView name="梅島　一希 - 個人用ビュー" guid="{C5E0F698-3666-4B81-8EED-CC2781573207}" mergeInterval="0" personalView="1" maximized="1" xWindow="-8" yWindow="-8" windowWidth="1936" windowHeight="1056" tabRatio="789" activeSheetId="126"/>
    <customWorkbookView name="小松　美穂 - 個人用ビュー" guid="{898219FD-2AFB-47DD-A584-5E9CD05CCBB1}" mergeInterval="0" personalView="1" maximized="1" xWindow="-8" yWindow="-8" windowWidth="1936" windowHeight="1056" tabRatio="789" activeSheetId="149"/>
    <customWorkbookView name="中嶋　菜々子 - 個人用ビュー" guid="{F9FD260D-0E13-42FA-B6DD-FA7196CADFBB}" mergeInterval="0" personalView="1" maximized="1" xWindow="-8" yWindow="-8" windowWidth="1936" windowHeight="1056" tabRatio="789" activeSheetId="86"/>
    <customWorkbookView name="小島　順子 - 個人用ビュー" guid="{8F84476C-5D28-45F6-BFD4-9F4E2FD5B14D}" mergeInterval="0" personalView="1" maximized="1" xWindow="-8" yWindow="-8" windowWidth="1936" windowHeight="1056" tabRatio="789" activeSheetId="60"/>
    <customWorkbookView name="宗形　翔 - 個人用ビュー" guid="{7A262490-7FC2-4C8C-B289-2D8F9C2B72A0}" mergeInterval="0" personalView="1" xWindow="960" windowWidth="960" windowHeight="1040" tabRatio="789" activeSheetId="99"/>
    <customWorkbookView name="柳田　美香子 - 個人用ビュー" guid="{BED141A3-5CB4-44D0-96C1-D3D2AD78F82E}" mergeInterval="0" personalView="1" xWindow="8" yWindow="10" windowWidth="1909" windowHeight="1030" tabRatio="789" activeSheetId="75"/>
    <customWorkbookView name="伊藤　博 - 個人用ビュー" guid="{1BCDFE0B-EB32-405E-A123-CA77677AA7BE}" mergeInterval="0" personalView="1" maximized="1" xWindow="-8" yWindow="-8" windowWidth="1936" windowHeight="1056" tabRatio="789" activeSheetId="90"/>
    <customWorkbookView name="松﨑　直美 - 個人用ビュー" guid="{96390504-6689-4AFB-81A5-712B52EC1E83}" mergeInterval="0" personalView="1" xWindow="867" yWindow="141" windowWidth="884" windowHeight="1040" tabRatio="789" activeSheetId="144"/>
    <customWorkbookView name="渡辺　俊之 - 個人用ビュー" guid="{3FF74EB8-03DE-4C43-9AE6-A2853E714384}" mergeInterval="0" personalView="1" maximized="1" xWindow="-8" yWindow="-8" windowWidth="1936" windowHeight="1056" tabRatio="789" activeSheetId="141"/>
    <customWorkbookView name="小野崎　克紀 - 個人用ビュー" guid="{2197E357-7CD0-4EA4-90A6-9555BC084B4F}" mergeInterval="0" personalView="1" maximized="1" xWindow="-8" yWindow="-8" windowWidth="1936" windowHeight="1056" tabRatio="789" activeSheetId="1"/>
    <customWorkbookView name="村田　勇人 - 個人用ビュー" guid="{FF7A9D04-94D4-4D15-AD2D-E1F8E0368AE5}" mergeInterval="0" personalView="1" maximized="1" xWindow="-8" yWindow="-8" windowWidth="1382" windowHeight="744" tabRatio="789" activeSheetId="1"/>
    <customWorkbookView name="濱尾　繁 - 個人用ビュー" guid="{8B65E8DB-C744-4D16-9819-6067CC1CCCAA}" mergeInterval="0" personalView="1" maximized="1" xWindow="-8" yWindow="-8" windowWidth="1382" windowHeight="744" tabRatio="789" activeSheetId="147"/>
    <customWorkbookView name="半谷　貴辰 - 個人用ビュー" guid="{06DBC5AB-88C1-4E14-8C73-F7B0FEB3D7E4}" mergeInterval="0" personalView="1" maximized="1" xWindow="-8" yWindow="-8" windowWidth="1936" windowHeight="1056" tabRatio="789" activeSheetId="78"/>
    <customWorkbookView name="黒田　知恵子 - 個人用ビュー" guid="{43E09572-CE01-46DC-BF8D-61470785D9D8}" mergeInterval="0" personalView="1" maximized="1" xWindow="-8" yWindow="-8" windowWidth="1936" windowHeight="1056" tabRatio="789" activeSheetId="117"/>
    <customWorkbookView name="七海　満 - 個人用ビュー" guid="{9E53071F-6DC1-48B1-9C5A-9EEB537B3297}" mergeInterval="0" personalView="1" maximized="1" xWindow="-8" yWindow="-8" windowWidth="1296" windowHeight="1000" tabRatio="789" activeSheetId="78"/>
    <customWorkbookView name="鈴木　和治 - 個人用ビュー" guid="{ED4482EE-7338-4CC5-85EA-72B3B193C360}" mergeInterval="0" personalView="1" maximized="1" xWindow="-8" yWindow="-8" windowWidth="1936" windowHeight="1056" tabRatio="789" activeSheetId="1"/>
    <customWorkbookView name="今泉　直人 - 個人用ビュー" guid="{189F6A79-E0AD-48C6-A87A-B88942B73FB0}" mergeInterval="0" personalView="1" maximized="1" xWindow="-8" yWindow="-8" windowWidth="1936" windowHeight="1056" tabRatio="789" activeSheetId="127"/>
    <customWorkbookView name="渡辺　南 - 個人用ビュー" guid="{4D74F358-5F93-45CB-B1B9-3325069D309B}" mergeInterval="0" personalView="1" maximized="1" xWindow="-8" yWindow="-8" windowWidth="1936" windowHeight="1056" tabRatio="789" activeSheetId="76"/>
    <customWorkbookView name="鈴木　博勝 - 個人用ビュー" guid="{1486AC6E-B9F3-4CC2-AE0E-9827E85F6890}" mergeInterval="0" personalView="1" maximized="1" xWindow="-8" yWindow="-8" windowWidth="1936" windowHeight="1056" tabRatio="789" activeSheetId="85"/>
    <customWorkbookView name="風張　達也 - 個人用ビュー" guid="{94642DE4-2324-49BC-91D9-FAC00F585226}" mergeInterval="0" personalView="1" maximized="1" xWindow="-8" yWindow="-8" windowWidth="1936" windowHeight="1056" tabRatio="789" activeSheetId="92"/>
    <customWorkbookView name="清水　博美 - 個人用ビュー" guid="{4D2D3CAB-7699-4DB8-8B65-64F720C5DB21}" mergeInterval="0" personalView="1" maximized="1" xWindow="-8" yWindow="-8" windowWidth="1936" windowHeight="1056" tabRatio="789" activeSheetId="86"/>
    <customWorkbookView name="深谷　大一朗 - 個人用ビュー" guid="{2EF88AF6-EE5B-4AC2-ACDB-9BB2BBF29173}" mergeInterval="0" personalView="1" maximized="1" xWindow="-8" yWindow="-8" windowWidth="1936" windowHeight="1056" tabRatio="789" activeSheetId="79"/>
    <customWorkbookView name="兼子　裕崇 - 個人用ビュー" guid="{D5CA87AE-EAFF-4FDC-ABC9-AEF5B5BEB72E}" mergeInterval="0" personalView="1" maximized="1" xWindow="-8" yWindow="-8" windowWidth="1936" windowHeight="1056" tabRatio="789" activeSheetId="1"/>
    <customWorkbookView name="山田　麻紀 - 個人用ビュー" guid="{17AB8E9E-AF26-4EBF-9AA5-9A87DC9AD602}" mergeInterval="0" personalView="1" xWindow="159" yWindow="68" windowWidth="1688" windowHeight="958" tabRatio="789" activeSheetId="85"/>
    <customWorkbookView name="遠藤　大輔 - 個人用ビュー" guid="{D040BA70-5565-48F1-BFA8-4D40C54F0F21}" mergeInterval="0" personalView="1" xWindow="302" yWindow="114" windowWidth="1365" windowHeight="851" tabRatio="789" activeSheetId="146"/>
    <customWorkbookView name="笠井　幸治 - 個人用ビュー" guid="{DDC9534C-6D09-4A16-B20C-329D6E1F671D}" mergeInterval="0" personalView="1" xWindow="225" yWindow="57" windowWidth="828" windowHeight="953" tabRatio="789" activeSheetId="38"/>
    <customWorkbookView name="國貞　詩子 - 個人用ビュー" guid="{8B44375A-1636-4AEA-8BC9-06A6E5FB3552}" mergeInterval="0" personalView="1" maximized="1" xWindow="-8" yWindow="-8" windowWidth="1936" windowHeight="1056" tabRatio="789" activeSheetId="1"/>
    <customWorkbookView name="田中　いづみ - 個人用ビュー" guid="{BD934AF0-2C30-423F-A316-708B1B6405E5}" mergeInterval="0" personalView="1" xWindow="960" windowWidth="960" windowHeight="1040" tabRatio="789" activeSheetId="109"/>
    <customWorkbookView name="三浦　大樹 - 個人用ビュー" guid="{1C2FAE53-A98F-435E-9AEF-4E7909BF1616}" mergeInterval="0" personalView="1" maximized="1" xWindow="-8" yWindow="-8" windowWidth="1936" windowHeight="1056" tabRatio="789" activeSheetId="105"/>
    <customWorkbookView name="熊田　佳恵 - 個人用ビュー" guid="{2269C0FD-B02E-4191-A436-AAEEA9894E11}" mergeInterval="0" personalView="1" xWindow="102" yWindow="105" windowWidth="1689" windowHeight="916" tabRatio="789" activeSheetId="117"/>
    <customWorkbookView name="山本 早苗 - 個人用ビュー" guid="{7F32949A-5CAB-4A39-BA6F-2E21B6F67F41}" mergeInterval="0" personalView="1" maximized="1" xWindow="-8" yWindow="-8" windowWidth="1936" windowHeight="1056" tabRatio="789" activeSheetId="119"/>
    <customWorkbookView name="大河原　彩 - 個人用ビュー" guid="{96261999-39E9-4504-A3A1-B1430E0C0346}" mergeInterval="0" personalView="1" maximized="1" xWindow="-8" yWindow="-8" windowWidth="1932" windowHeight="992" tabRatio="789" activeSheetId="14"/>
    <customWorkbookView name="市川　薫 - 個人用ビュー" guid="{1184DE22-5901-485C-8050-F941E80B16ED}" mergeInterval="0" personalView="1" xWindow="197" yWindow="127" windowWidth="1562" windowHeight="883" tabRatio="789" activeSheetId="78"/>
    <customWorkbookView name="善方　友和 - 個人用ビュー" guid="{2B898D7F-EE90-4CFD-9F43-AB7414F89E77}" mergeInterval="0" personalView="1" maximized="1" xWindow="-8" yWindow="-8" windowWidth="1936" windowHeight="1056" tabRatio="789" activeSheetId="38"/>
    <customWorkbookView name="渡部　吉明 - 個人用ビュー" guid="{C6AFBE28-E866-4D5D-ADBD-07D2847FD902}" mergeInterval="0" personalView="1" maximized="1" xWindow="-8" yWindow="-8" windowWidth="1936" windowHeight="1056" tabRatio="789" activeSheetId="128"/>
    <customWorkbookView name="澤田　あや - 個人用ビュー" guid="{3735EA80-EB2D-4910-81F1-1AA74ECCBFE5}" mergeInterval="0" personalView="1" maximized="1" xWindow="-8" yWindow="-8" windowWidth="1936" windowHeight="1056" tabRatio="789" activeSheetId="80"/>
    <customWorkbookView name="齋藤　勝夫 - 個人用ビュー" guid="{436E96B2-CC3D-4C3D-8B1C-266CE54627E3}" mergeInterval="0" personalView="1" maximized="1" xWindow="-8" yWindow="-8" windowWidth="1936" windowHeight="1056" tabRatio="789" activeSheetId="80"/>
    <customWorkbookView name="根本　満江 - 個人用ビュー" guid="{5B441C35-8B1D-479D-A742-AF098D604223}" mergeInterval="0" personalView="1" maximized="1" xWindow="-8" yWindow="-8" windowWidth="1936" windowHeight="1056" tabRatio="789" activeSheetId="51"/>
    <customWorkbookView name="花島　朋広 - 個人用ビュー" guid="{E4062767-D090-45A6-BD60-B90D5BBF3894}" mergeInterval="0" personalView="1" maximized="1" xWindow="-8" yWindow="-8" windowWidth="1936" windowHeight="1056" tabRatio="789" activeSheetId="118"/>
    <customWorkbookView name="熊谷　悟 - 個人用ビュー" guid="{1F973131-8A4E-4D06-BD72-AB7B2C989AC9}" mergeInterval="0" personalView="1" maximized="1" xWindow="-8" yWindow="-8" windowWidth="1936" windowHeight="1056" tabRatio="789" activeSheetId="87"/>
    <customWorkbookView name="堀越　貴夫 - 個人用ビュー" guid="{1FF3D99B-551E-43BF-80CF-4BE9881BF48D}" mergeInterval="0" personalView="1" maximized="1" xWindow="-8" yWindow="-8" windowWidth="1936" windowHeight="1056" tabRatio="789" activeSheetId="95"/>
    <customWorkbookView name="國分　佳子 - 個人用ビュー" guid="{240189DE-87D7-4094-9C55-239451DB35EE}" mergeInterval="0" personalView="1" maximized="1" xWindow="-8" yWindow="-8" windowWidth="1936" windowHeight="1056" tabRatio="789" activeSheetId="117"/>
    <customWorkbookView name="堀米　愛美 - 個人用ビュー" guid="{3879FE5B-EDC4-4A46-BAD1-D4F44E5C755B}" mergeInterval="0" personalView="1" xWindow="960" windowWidth="960" windowHeight="1040" tabRatio="789" activeSheetId="96"/>
    <customWorkbookView name="遠藤　宏 - 個人用ビュー" guid="{CFF65FEC-3D52-4BB3-8C14-3CC246A9956F}" mergeInterval="0" personalView="1" maximized="1" xWindow="-8" yWindow="-8" windowWidth="1382" windowHeight="744" tabRatio="789" activeSheetId="146"/>
    <customWorkbookView name="今井　愛子 - 個人用ビュー" guid="{3548A65C-53E9-4D33-AABC-827B0C7E9C69}" mergeInterval="0" personalView="1" maximized="1" xWindow="-8" yWindow="-8" windowWidth="1382" windowHeight="744" tabRatio="789" activeSheetId="147"/>
    <customWorkbookView name="  - 個人用ビュー" guid="{F086CED5-EBE2-44AF-B94E-B9989A6B9DCD}" mergeInterval="0" personalView="1" maximized="1" xWindow="1358" yWindow="-8" windowWidth="1936" windowHeight="1056" tabRatio="789" activeSheetId="50"/>
    <customWorkbookView name="歌川　公一 - 個人用ビュー" guid="{7AA915D7-EB0A-47D9-A8BE-7E77CDFF3F08}" mergeInterval="0" personalView="1" xWindow="726" yWindow="63" windowWidth="1101" windowHeight="776" tabRatio="789" activeSheetId="133"/>
    <customWorkbookView name="濱田　暁子 - 個人用ビュー" guid="{F3CC2422-C263-4ADA-B4A0-53719C6F4A1C}" mergeInterval="0" personalView="1" maximized="1" xWindow="-8" yWindow="-8" windowWidth="1936" windowHeight="1056" tabRatio="789" activeSheetId="128"/>
    <customWorkbookView name="金田　篤子 - 個人用ビュー" guid="{71042459-703D-4FF3-8D53-1213B54B1552}" mergeInterval="0" personalView="1" xWindow="234" yWindow="89" windowWidth="1658" windowHeight="951" tabRatio="789" activeSheetId="86"/>
    <customWorkbookView name="松崎　公典 - 個人用ビュー" guid="{EE644B69-3942-4A0D-811D-C183FE0C8B84}" mergeInterval="0" personalView="1" maximized="1" xWindow="-8" yWindow="-8" windowWidth="1936" windowHeight="1056" tabRatio="789" activeSheetId="92"/>
    <customWorkbookView name="眞弓　翔太 - 個人用ビュー" guid="{AA17E97B-ABB2-4C8B-BAA8-63934B5B5DBA}" mergeInterval="0" personalView="1" xWindow="1" windowWidth="929" windowHeight="1040" tabRatio="789" activeSheetId="20"/>
    <customWorkbookView name="辺見　俊輔 - 個人用ビュー" guid="{723C59CB-A466-4479-8AA8-39674B010947}" mergeInterval="0" personalView="1" xWindow="839" windowWidth="841" windowHeight="1010" tabRatio="789" activeSheetId="141"/>
    <customWorkbookView name="影山　葉子 - 個人用ビュー" guid="{9D1B7E56-0B3F-4392-BE9A-F57461B2AFB0}" mergeInterval="0" personalView="1" maximized="1" xWindow="-8" yWindow="-8" windowWidth="1936" windowHeight="1056" tabRatio="789" activeSheetId="38"/>
    <customWorkbookView name="櫻井　敬久 - 個人用ビュー" guid="{CD1FBD09-2D49-40A1-916B-5524EF5CA3FA}" mergeInterval="0" personalView="1" maximized="1" xWindow="-8" yWindow="-8" windowWidth="1936" windowHeight="1056" tabRatio="789" activeSheetId="102"/>
    <customWorkbookView name="穂積　重幸 - 個人用ビュー" guid="{5513285A-7AFF-4B9F-AAF6-93131D585702}" mergeInterval="0" personalView="1" maximized="1" xWindow="1912" yWindow="-8" windowWidth="1936" windowHeight="1056" tabRatio="789" activeSheetId="94"/>
    <customWorkbookView name="admin - 個人用ビュー" guid="{A0A5534D-42D8-415C-8AAF-DF16D93BD699}" mergeInterval="0" personalView="1" maximized="1" xWindow="-8" yWindow="-8" windowWidth="1936" windowHeight="1056" tabRatio="789" activeSheetId="78"/>
    <customWorkbookView name="永野　滋之 - 個人用ビュー" guid="{954601D5-9BC0-44CB-9222-E69A5143F9E9}" mergeInterval="0" personalView="1" maximized="1" xWindow="-8" yWindow="-8" windowWidth="1936" windowHeight="1056" tabRatio="789" activeSheetId="61"/>
    <customWorkbookView name="鈴木　聖矢 - 個人用ビュー" guid="{20ACD794-F4A7-4F34-995C-D04BD1C46A1C}" mergeInterval="0" personalView="1" xWindow="1" yWindow="2" windowWidth="930" windowHeight="1040" tabRatio="789"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6" i="148" l="1"/>
  <c r="Z6" i="148"/>
  <c r="H23" i="74" l="1"/>
  <c r="J22" i="70" l="1"/>
  <c r="J23" i="70"/>
  <c r="G20" i="67" l="1"/>
  <c r="F20" i="67"/>
  <c r="E20" i="67"/>
  <c r="D20" i="67"/>
  <c r="C20" i="67"/>
  <c r="AU5" i="60" l="1"/>
  <c r="R5" i="59" l="1"/>
  <c r="C27" i="54" l="1"/>
  <c r="C66" i="54"/>
  <c r="F11" i="114" l="1"/>
  <c r="E11" i="114"/>
  <c r="D11" i="114"/>
  <c r="F10" i="114"/>
  <c r="E10" i="114"/>
  <c r="D10" i="114"/>
  <c r="F9" i="114"/>
  <c r="E9" i="114"/>
  <c r="D9" i="114"/>
  <c r="F8" i="114"/>
  <c r="E8" i="114"/>
  <c r="E6" i="114" s="1"/>
  <c r="D8" i="114"/>
  <c r="D6" i="114" s="1"/>
  <c r="F7" i="114"/>
  <c r="E7" i="114"/>
  <c r="D7" i="114"/>
  <c r="F6" i="114"/>
  <c r="F17" i="113"/>
  <c r="E17" i="113"/>
  <c r="D17" i="113"/>
  <c r="F16" i="113"/>
  <c r="E16" i="113"/>
  <c r="D16" i="113"/>
  <c r="F15" i="113"/>
  <c r="E15" i="113"/>
  <c r="D15" i="113"/>
  <c r="F14" i="113"/>
  <c r="E14" i="113"/>
  <c r="D14" i="113"/>
  <c r="F13" i="113"/>
  <c r="E13" i="113"/>
  <c r="D13" i="113"/>
  <c r="F12" i="113"/>
  <c r="E12" i="113"/>
  <c r="D12" i="113"/>
  <c r="F11" i="113"/>
  <c r="E11" i="113"/>
  <c r="D11" i="113"/>
  <c r="F10" i="113"/>
  <c r="E10" i="113"/>
  <c r="D10" i="113"/>
  <c r="F9" i="113"/>
  <c r="E9" i="113"/>
  <c r="D9" i="113"/>
  <c r="F8" i="113"/>
  <c r="E8" i="113"/>
  <c r="D8" i="113"/>
  <c r="F7" i="113"/>
  <c r="E7" i="113"/>
  <c r="D7" i="113"/>
  <c r="F6" i="113"/>
  <c r="E6" i="113"/>
  <c r="D6" i="113"/>
  <c r="F28" i="112"/>
  <c r="E28" i="112"/>
  <c r="E6" i="112" s="1"/>
  <c r="D28" i="112"/>
  <c r="F27" i="112"/>
  <c r="E27" i="112"/>
  <c r="D27" i="112"/>
  <c r="F26" i="112"/>
  <c r="E26" i="112"/>
  <c r="D26" i="112"/>
  <c r="F25" i="112"/>
  <c r="E25" i="112"/>
  <c r="D25" i="112"/>
  <c r="F24" i="112"/>
  <c r="E24" i="112"/>
  <c r="D24" i="112"/>
  <c r="F23" i="112"/>
  <c r="E23" i="112"/>
  <c r="D23" i="112"/>
  <c r="F22" i="112"/>
  <c r="E22" i="112"/>
  <c r="D22" i="112"/>
  <c r="F21" i="112"/>
  <c r="E21" i="112"/>
  <c r="D21" i="112"/>
  <c r="F20" i="112"/>
  <c r="E20" i="112"/>
  <c r="D20" i="112"/>
  <c r="F19" i="112"/>
  <c r="E19" i="112"/>
  <c r="D19" i="112"/>
  <c r="F18" i="112"/>
  <c r="E18" i="112"/>
  <c r="D18" i="112"/>
  <c r="F17" i="112"/>
  <c r="E17" i="112"/>
  <c r="D17" i="112"/>
  <c r="F16" i="112"/>
  <c r="E16" i="112"/>
  <c r="D16" i="112"/>
  <c r="F15" i="112"/>
  <c r="E15" i="112"/>
  <c r="D15" i="112"/>
  <c r="F14" i="112"/>
  <c r="E14" i="112"/>
  <c r="D14" i="112"/>
  <c r="F13" i="112"/>
  <c r="E13" i="112"/>
  <c r="D13" i="112"/>
  <c r="F12" i="112"/>
  <c r="E12" i="112"/>
  <c r="D12" i="112"/>
  <c r="F11" i="112"/>
  <c r="E11" i="112"/>
  <c r="D11" i="112"/>
  <c r="F10" i="112"/>
  <c r="E10" i="112"/>
  <c r="D10" i="112"/>
  <c r="F9" i="112"/>
  <c r="E9" i="112"/>
  <c r="D9" i="112"/>
  <c r="F8" i="112"/>
  <c r="E8" i="112"/>
  <c r="D8" i="112"/>
  <c r="F7" i="112"/>
  <c r="E7" i="112"/>
  <c r="D7" i="112"/>
  <c r="F6" i="112"/>
  <c r="D6" i="112"/>
  <c r="D19" i="69" l="1"/>
  <c r="C21" i="63" l="1"/>
  <c r="C20" i="61" l="1"/>
  <c r="P47" i="20" l="1"/>
  <c r="O47" i="20"/>
  <c r="N47" i="20"/>
  <c r="M47" i="20"/>
  <c r="L47" i="20"/>
  <c r="K47" i="20"/>
  <c r="J47" i="20"/>
  <c r="I47" i="20"/>
  <c r="H47" i="20"/>
  <c r="G47" i="20"/>
  <c r="F47" i="20"/>
  <c r="E47" i="20"/>
  <c r="D47" i="20"/>
  <c r="C47" i="20"/>
  <c r="C45" i="20"/>
  <c r="I55" i="19" l="1"/>
  <c r="H55" i="19"/>
  <c r="D78" i="19"/>
  <c r="C78" i="19"/>
  <c r="D75" i="19"/>
  <c r="C75" i="19"/>
  <c r="D66" i="19"/>
  <c r="C66" i="19"/>
  <c r="D63" i="19"/>
  <c r="C63" i="19"/>
  <c r="D57" i="19"/>
  <c r="C57" i="19"/>
  <c r="D52" i="19"/>
  <c r="C52" i="19"/>
  <c r="D47" i="19"/>
  <c r="C47" i="19"/>
  <c r="D42" i="19"/>
  <c r="C42" i="19"/>
  <c r="D38" i="19"/>
  <c r="C38" i="19"/>
  <c r="D33" i="19"/>
  <c r="C33" i="19"/>
  <c r="D28" i="19"/>
  <c r="C28" i="19"/>
  <c r="D25" i="19"/>
  <c r="C25" i="19"/>
  <c r="D23" i="19"/>
  <c r="C23" i="19"/>
  <c r="D19" i="19"/>
  <c r="D79" i="19" s="1"/>
  <c r="C19" i="19"/>
  <c r="C79" i="19" s="1"/>
  <c r="C81" i="19" l="1"/>
  <c r="D81" i="19"/>
  <c r="D78" i="18" l="1"/>
  <c r="C78" i="18"/>
  <c r="D75" i="18"/>
  <c r="C75" i="18"/>
  <c r="D66" i="18"/>
  <c r="C66" i="18"/>
  <c r="D63" i="18"/>
  <c r="C63" i="18"/>
  <c r="D57" i="18"/>
  <c r="C57" i="18"/>
  <c r="D52" i="18"/>
  <c r="C52" i="18"/>
  <c r="D47" i="18"/>
  <c r="C47" i="18"/>
  <c r="D42" i="18"/>
  <c r="C42" i="18"/>
  <c r="D38" i="18"/>
  <c r="C38" i="18"/>
  <c r="D33" i="18"/>
  <c r="C33" i="18"/>
  <c r="D28" i="18"/>
  <c r="C28" i="18"/>
  <c r="D25" i="18"/>
  <c r="C25" i="18"/>
  <c r="D23" i="18"/>
  <c r="C23" i="18"/>
  <c r="D19" i="18"/>
  <c r="D79" i="18" s="1"/>
  <c r="D81" i="18" s="1"/>
  <c r="C19" i="18"/>
  <c r="C79" i="18" s="1"/>
  <c r="C81" i="18" l="1"/>
  <c r="G19" i="16" l="1"/>
  <c r="H19" i="16" s="1"/>
  <c r="F19" i="16"/>
  <c r="D19" i="16"/>
  <c r="C19" i="16"/>
  <c r="E19" i="16" s="1"/>
  <c r="I19" i="16" s="1"/>
  <c r="R32" i="15" l="1"/>
  <c r="O32" i="15"/>
  <c r="X32" i="15" s="1"/>
  <c r="K32" i="15"/>
  <c r="J32" i="15"/>
  <c r="I32" i="15"/>
  <c r="Y32" i="15" s="1"/>
  <c r="F32" i="15"/>
  <c r="C32" i="15"/>
  <c r="R31" i="15"/>
  <c r="X31" i="15" s="1"/>
  <c r="Y31" i="15" s="1"/>
  <c r="O31" i="15"/>
  <c r="K31" i="15"/>
  <c r="J31" i="15"/>
  <c r="I31" i="15"/>
  <c r="F31" i="15"/>
  <c r="C31" i="15"/>
  <c r="R30" i="15"/>
  <c r="O30" i="15"/>
  <c r="X30" i="15" s="1"/>
  <c r="K30" i="15"/>
  <c r="J30" i="15"/>
  <c r="I30" i="15" s="1"/>
  <c r="Y30" i="15" s="1"/>
  <c r="F30" i="15"/>
  <c r="C30" i="15"/>
  <c r="R29" i="15"/>
  <c r="O29" i="15"/>
  <c r="X29" i="15" s="1"/>
  <c r="K29" i="15"/>
  <c r="J29" i="15"/>
  <c r="I29" i="15"/>
  <c r="F29" i="15"/>
  <c r="C29" i="15"/>
  <c r="R28" i="15"/>
  <c r="O28" i="15"/>
  <c r="X28" i="15" s="1"/>
  <c r="K28" i="15"/>
  <c r="J28" i="15"/>
  <c r="I28" i="15"/>
  <c r="Y28" i="15" s="1"/>
  <c r="F28" i="15"/>
  <c r="C28" i="15"/>
  <c r="R27" i="15"/>
  <c r="X27" i="15" s="1"/>
  <c r="Y27" i="15" s="1"/>
  <c r="O27" i="15"/>
  <c r="K27" i="15"/>
  <c r="J27" i="15"/>
  <c r="I27" i="15"/>
  <c r="F27" i="15"/>
  <c r="C27" i="15"/>
  <c r="R26" i="15"/>
  <c r="O26" i="15"/>
  <c r="X26" i="15" s="1"/>
  <c r="K26" i="15"/>
  <c r="J26" i="15"/>
  <c r="I26" i="15" s="1"/>
  <c r="Y26" i="15" s="1"/>
  <c r="F26" i="15"/>
  <c r="C26" i="15"/>
  <c r="R25" i="15"/>
  <c r="O25" i="15"/>
  <c r="X25" i="15" s="1"/>
  <c r="K25" i="15"/>
  <c r="J25" i="15"/>
  <c r="I25" i="15"/>
  <c r="Y25" i="15" s="1"/>
  <c r="F25" i="15"/>
  <c r="C25" i="15"/>
  <c r="R24" i="15"/>
  <c r="O24" i="15"/>
  <c r="X24" i="15" s="1"/>
  <c r="K24" i="15"/>
  <c r="J24" i="15"/>
  <c r="I24" i="15"/>
  <c r="Y24" i="15" s="1"/>
  <c r="F24" i="15"/>
  <c r="C24" i="15"/>
  <c r="R23" i="15"/>
  <c r="X23" i="15" s="1"/>
  <c r="Y23" i="15" s="1"/>
  <c r="O23" i="15"/>
  <c r="K23" i="15"/>
  <c r="J23" i="15"/>
  <c r="I23" i="15"/>
  <c r="F23" i="15"/>
  <c r="C23" i="15"/>
  <c r="R22" i="15"/>
  <c r="O22" i="15"/>
  <c r="X22" i="15" s="1"/>
  <c r="K22" i="15"/>
  <c r="J22" i="15"/>
  <c r="I22" i="15" s="1"/>
  <c r="Y22" i="15" s="1"/>
  <c r="F22" i="15"/>
  <c r="C22" i="15"/>
  <c r="R21" i="15"/>
  <c r="O21" i="15"/>
  <c r="X21" i="15" s="1"/>
  <c r="K21" i="15"/>
  <c r="J21" i="15"/>
  <c r="I21" i="15"/>
  <c r="Y21" i="15" s="1"/>
  <c r="F21" i="15"/>
  <c r="C21" i="15"/>
  <c r="Y29" i="15" l="1"/>
  <c r="D112" i="14" l="1"/>
  <c r="Q20" i="13" l="1"/>
  <c r="M20" i="13"/>
  <c r="H20" i="13"/>
  <c r="C20" i="13"/>
  <c r="C20" i="94" l="1"/>
  <c r="I23" i="120" l="1"/>
  <c r="L21" i="119"/>
  <c r="K21" i="119"/>
  <c r="I21" i="119"/>
  <c r="H21" i="119"/>
  <c r="E21" i="119"/>
  <c r="F21" i="119"/>
  <c r="D21" i="119"/>
  <c r="C21" i="119"/>
  <c r="C21" i="131" l="1"/>
  <c r="C20" i="129"/>
  <c r="C20" i="88" l="1"/>
  <c r="C21" i="73"/>
  <c r="D21" i="73"/>
  <c r="C21" i="71" l="1"/>
  <c r="H23" i="70" l="1"/>
  <c r="AE13" i="148" l="1"/>
  <c r="AD13" i="148"/>
  <c r="AE7" i="148"/>
  <c r="AE6" i="148" s="1"/>
  <c r="AD7" i="148"/>
  <c r="F20" i="142" l="1"/>
  <c r="J50" i="140" l="1"/>
  <c r="I50" i="140"/>
  <c r="H50" i="140"/>
  <c r="G50" i="140"/>
  <c r="F50" i="140"/>
  <c r="E50" i="140"/>
  <c r="D50" i="140"/>
  <c r="C50" i="140"/>
  <c r="C21" i="130" l="1"/>
  <c r="D91" i="127" l="1"/>
  <c r="C91" i="127"/>
  <c r="Q91" i="127"/>
  <c r="N74" i="127"/>
  <c r="P74" i="127" s="1"/>
  <c r="E74" i="127"/>
  <c r="J74" i="127" s="1"/>
  <c r="N57" i="127"/>
  <c r="P57" i="127" s="1"/>
  <c r="E57" i="127"/>
  <c r="J57" i="127" s="1"/>
  <c r="N40" i="127"/>
  <c r="P40" i="127" s="1"/>
  <c r="E40" i="127"/>
  <c r="J40" i="127" s="1"/>
  <c r="N23" i="127"/>
  <c r="P23" i="127" s="1"/>
  <c r="J23" i="127"/>
  <c r="H23" i="127"/>
  <c r="E23" i="127"/>
  <c r="D24" i="126" l="1"/>
  <c r="M24" i="126" s="1"/>
  <c r="M23" i="126"/>
  <c r="K23" i="126"/>
  <c r="I23" i="126"/>
  <c r="M22" i="126"/>
  <c r="K22" i="126"/>
  <c r="I22" i="126"/>
  <c r="L21" i="126"/>
  <c r="M21" i="126" s="1"/>
  <c r="J21" i="126"/>
  <c r="K21" i="126" s="1"/>
  <c r="H21" i="126"/>
  <c r="G21" i="126"/>
  <c r="F21" i="126"/>
  <c r="E21" i="126"/>
  <c r="I21" i="126" s="1"/>
  <c r="D21" i="126"/>
  <c r="C21" i="126"/>
  <c r="I24" i="126" l="1"/>
  <c r="K24" i="126"/>
  <c r="O21" i="124" l="1"/>
  <c r="L21" i="124"/>
  <c r="I21" i="124"/>
  <c r="F21" i="124"/>
  <c r="C21" i="124"/>
  <c r="N17" i="123" l="1"/>
  <c r="M17" i="123"/>
  <c r="L17" i="123"/>
  <c r="H17" i="123"/>
  <c r="D17" i="123"/>
  <c r="N16" i="123"/>
  <c r="M16" i="123"/>
  <c r="L16" i="123"/>
  <c r="H16" i="123"/>
  <c r="H14" i="123" s="1"/>
  <c r="D16" i="123"/>
  <c r="D14" i="123" s="1"/>
  <c r="N15" i="123"/>
  <c r="N14" i="123" s="1"/>
  <c r="M15" i="123"/>
  <c r="L15" i="123" s="1"/>
  <c r="L14" i="123" s="1"/>
  <c r="H15" i="123"/>
  <c r="D15" i="123"/>
  <c r="AF14" i="123"/>
  <c r="AE14" i="123"/>
  <c r="AD14" i="123"/>
  <c r="AC14" i="123"/>
  <c r="AC13" i="123" s="1"/>
  <c r="AB14" i="123"/>
  <c r="AB13" i="123" s="1"/>
  <c r="AA14" i="123"/>
  <c r="AA13" i="123" s="1"/>
  <c r="Z14" i="123"/>
  <c r="Z13" i="123" s="1"/>
  <c r="Y14" i="123"/>
  <c r="Y13" i="123" s="1"/>
  <c r="X14" i="123"/>
  <c r="X13" i="123" s="1"/>
  <c r="W14" i="123"/>
  <c r="V14" i="123"/>
  <c r="U14" i="123"/>
  <c r="T14" i="123"/>
  <c r="S14" i="123"/>
  <c r="R14" i="123"/>
  <c r="Q14" i="123"/>
  <c r="Q13" i="123" s="1"/>
  <c r="P14" i="123"/>
  <c r="P13" i="123" s="1"/>
  <c r="O14" i="123"/>
  <c r="O13" i="123" s="1"/>
  <c r="K14" i="123"/>
  <c r="J14" i="123"/>
  <c r="I14" i="123"/>
  <c r="G14" i="123"/>
  <c r="F14" i="123"/>
  <c r="E14" i="123"/>
  <c r="E13" i="123" s="1"/>
  <c r="D13" i="123" s="1"/>
  <c r="C14" i="123"/>
  <c r="C13" i="123" s="1"/>
  <c r="AF13" i="123"/>
  <c r="AE13" i="123"/>
  <c r="AD13" i="123"/>
  <c r="W13" i="123"/>
  <c r="V13" i="123"/>
  <c r="U13" i="123"/>
  <c r="T13" i="123"/>
  <c r="S13" i="123"/>
  <c r="R13" i="123"/>
  <c r="K13" i="123"/>
  <c r="J13" i="123"/>
  <c r="I13" i="123"/>
  <c r="H13" i="123"/>
  <c r="G13" i="123"/>
  <c r="F13" i="123"/>
  <c r="N13" i="123" l="1"/>
  <c r="M13" i="123"/>
  <c r="L13" i="123" s="1"/>
  <c r="M14" i="123"/>
  <c r="O24" i="122" l="1"/>
  <c r="N24" i="122"/>
  <c r="M24" i="122"/>
  <c r="I24" i="122"/>
  <c r="D24" i="122"/>
  <c r="O23" i="122"/>
  <c r="N23" i="122"/>
  <c r="M23" i="122"/>
  <c r="I23" i="122"/>
  <c r="D23" i="122"/>
  <c r="U22" i="122"/>
  <c r="O22" i="122" s="1"/>
  <c r="T22" i="122"/>
  <c r="N22" i="122" s="1"/>
  <c r="M22" i="122" s="1"/>
  <c r="S22" i="122"/>
  <c r="R22" i="122"/>
  <c r="Q22" i="122"/>
  <c r="P22" i="122"/>
  <c r="L22" i="122"/>
  <c r="K22" i="122"/>
  <c r="J22" i="122"/>
  <c r="I22" i="122"/>
  <c r="H22" i="122"/>
  <c r="D22" i="122" s="1"/>
  <c r="G22" i="122"/>
  <c r="F22" i="122"/>
  <c r="E22" i="122"/>
  <c r="C22" i="122"/>
  <c r="N25" i="121" l="1"/>
  <c r="M25" i="121"/>
  <c r="L25" i="121" s="1"/>
  <c r="H25" i="121"/>
  <c r="D25" i="121"/>
  <c r="N24" i="121"/>
  <c r="M24" i="121"/>
  <c r="L24" i="121"/>
  <c r="H24" i="121"/>
  <c r="D24" i="121"/>
  <c r="N23" i="121"/>
  <c r="N22" i="121" s="1"/>
  <c r="N21" i="121" s="1"/>
  <c r="M23" i="121"/>
  <c r="M22" i="121" s="1"/>
  <c r="M21" i="121" s="1"/>
  <c r="L23" i="121"/>
  <c r="L22" i="121" s="1"/>
  <c r="L21" i="121" s="1"/>
  <c r="H23" i="121"/>
  <c r="H22" i="121" s="1"/>
  <c r="H21" i="121" s="1"/>
  <c r="D23" i="121"/>
  <c r="Z22" i="121"/>
  <c r="Y22" i="121"/>
  <c r="X22" i="121"/>
  <c r="W22" i="121"/>
  <c r="V22" i="121"/>
  <c r="U22" i="121"/>
  <c r="T22" i="121"/>
  <c r="S22" i="121"/>
  <c r="R22" i="121"/>
  <c r="Q22" i="121"/>
  <c r="P22" i="121"/>
  <c r="O22" i="121"/>
  <c r="K22" i="121"/>
  <c r="J22" i="121"/>
  <c r="I22" i="121"/>
  <c r="G22" i="121"/>
  <c r="F22" i="121"/>
  <c r="E22" i="121"/>
  <c r="D22" i="121"/>
  <c r="C22" i="121"/>
  <c r="Z21" i="121"/>
  <c r="Y21" i="121"/>
  <c r="X21" i="121"/>
  <c r="W21" i="121"/>
  <c r="V21" i="121"/>
  <c r="U21" i="121"/>
  <c r="T21" i="121"/>
  <c r="S21" i="121"/>
  <c r="R21" i="121"/>
  <c r="Q21" i="121"/>
  <c r="P21" i="121"/>
  <c r="O21" i="121"/>
  <c r="K21" i="121"/>
  <c r="J21" i="121"/>
  <c r="I21" i="121"/>
  <c r="G21" i="121"/>
  <c r="F21" i="121"/>
  <c r="E21" i="121"/>
  <c r="D21" i="121"/>
  <c r="C21" i="121"/>
  <c r="J26" i="119" l="1"/>
  <c r="G26" i="119"/>
  <c r="C26" i="119"/>
  <c r="J25" i="119"/>
  <c r="G25" i="119"/>
  <c r="C25" i="119"/>
  <c r="C20" i="118" l="1"/>
  <c r="C21" i="117" l="1"/>
  <c r="D33" i="109" l="1"/>
  <c r="C33" i="109"/>
  <c r="D32" i="109"/>
  <c r="C32" i="109"/>
  <c r="D31" i="109"/>
  <c r="C31" i="109"/>
  <c r="D30" i="109"/>
  <c r="C30" i="109"/>
  <c r="D29" i="109"/>
  <c r="C29" i="109"/>
  <c r="D28" i="109"/>
  <c r="C28" i="109"/>
  <c r="D27" i="109"/>
  <c r="C27" i="109"/>
  <c r="D26" i="109"/>
  <c r="C26" i="109"/>
  <c r="D25" i="109"/>
  <c r="C25" i="109"/>
  <c r="D24" i="109"/>
  <c r="C24" i="109"/>
  <c r="D23" i="109"/>
  <c r="C23" i="109"/>
  <c r="D22" i="109"/>
  <c r="C22" i="109"/>
  <c r="J21" i="109"/>
  <c r="I21" i="109"/>
  <c r="H21" i="109"/>
  <c r="G21" i="109"/>
  <c r="F21" i="109"/>
  <c r="D21" i="109" s="1"/>
  <c r="E21" i="109"/>
  <c r="C21" i="109" s="1"/>
  <c r="C21" i="105" l="1"/>
  <c r="I21" i="98" l="1"/>
  <c r="C20" i="96" l="1"/>
  <c r="G20" i="85" l="1"/>
  <c r="E131" i="171" l="1"/>
  <c r="E130" i="171"/>
  <c r="E129" i="171"/>
  <c r="E128" i="171"/>
  <c r="E127" i="171"/>
  <c r="E104" i="171"/>
  <c r="E95" i="171"/>
  <c r="F21" i="78" l="1"/>
  <c r="J22" i="77" l="1"/>
  <c r="D22" i="77"/>
  <c r="C22" i="77"/>
  <c r="O21" i="76" l="1"/>
  <c r="I21" i="76"/>
  <c r="C21" i="76"/>
  <c r="C20" i="65" l="1"/>
  <c r="G21" i="64" l="1"/>
  <c r="C8" i="48" l="1"/>
  <c r="C37" i="12" l="1"/>
  <c r="C35" i="12"/>
  <c r="AC13" i="148" l="1"/>
  <c r="AB13" i="148"/>
  <c r="AC7" i="148"/>
  <c r="AB7" i="148"/>
  <c r="AC6" i="148"/>
  <c r="P5" i="146"/>
  <c r="F19" i="142"/>
  <c r="F18" i="142"/>
  <c r="C20" i="131"/>
  <c r="C19" i="131"/>
  <c r="C19" i="129"/>
  <c r="K91" i="127"/>
  <c r="J91" i="127"/>
  <c r="I91" i="127"/>
  <c r="G91" i="127"/>
  <c r="F91" i="127"/>
  <c r="C90" i="127"/>
  <c r="H91" i="127"/>
  <c r="L91" i="127"/>
  <c r="M91" i="127"/>
  <c r="N91" i="127"/>
  <c r="O91" i="127"/>
  <c r="P91" i="127"/>
  <c r="P90" i="127"/>
  <c r="O90" i="127"/>
  <c r="N90" i="127"/>
  <c r="M90" i="127"/>
  <c r="L90" i="127"/>
  <c r="K90" i="127"/>
  <c r="J90" i="127"/>
  <c r="I90" i="127"/>
  <c r="H90" i="127"/>
  <c r="G90" i="127"/>
  <c r="F90" i="127"/>
  <c r="C89" i="127"/>
  <c r="M20" i="126"/>
  <c r="I20" i="126"/>
  <c r="M19" i="126"/>
  <c r="K19" i="126"/>
  <c r="I19" i="126"/>
  <c r="O21" i="125"/>
  <c r="L21" i="125"/>
  <c r="I21" i="125"/>
  <c r="F21" i="125"/>
  <c r="C21" i="125"/>
  <c r="O20" i="124"/>
  <c r="L20" i="124"/>
  <c r="I20" i="124"/>
  <c r="C20" i="124"/>
  <c r="F20" i="124"/>
  <c r="N12" i="123"/>
  <c r="M12" i="123"/>
  <c r="L12" i="123"/>
  <c r="H12" i="123"/>
  <c r="D12" i="123"/>
  <c r="D11" i="123"/>
  <c r="N11" i="123"/>
  <c r="M11" i="123"/>
  <c r="L11" i="123"/>
  <c r="H11" i="123"/>
  <c r="O21" i="122"/>
  <c r="N21" i="122"/>
  <c r="M21" i="122"/>
  <c r="I21" i="122"/>
  <c r="D21" i="122"/>
  <c r="E91" i="127" l="1"/>
  <c r="L20" i="121"/>
  <c r="L19" i="121"/>
  <c r="L18" i="121"/>
  <c r="H20" i="121"/>
  <c r="H19" i="121"/>
  <c r="D20" i="121"/>
  <c r="D19" i="121"/>
  <c r="H18" i="121"/>
  <c r="C42" i="120"/>
  <c r="I42" i="120"/>
  <c r="H42" i="120"/>
  <c r="G42" i="120"/>
  <c r="F42" i="120"/>
  <c r="E42" i="120"/>
  <c r="D42" i="120"/>
  <c r="D43" i="120"/>
  <c r="D41" i="120"/>
  <c r="H23" i="120"/>
  <c r="G23" i="120"/>
  <c r="F23" i="120"/>
  <c r="E23" i="120"/>
  <c r="D23" i="120" s="1"/>
  <c r="D21" i="120"/>
  <c r="C23" i="120"/>
  <c r="J20" i="119"/>
  <c r="G20" i="119"/>
  <c r="C20" i="119"/>
  <c r="J21" i="119"/>
  <c r="G21" i="119"/>
  <c r="C20" i="116"/>
  <c r="D20" i="109" l="1"/>
  <c r="C20" i="109"/>
  <c r="AG17" i="108"/>
  <c r="AG15" i="108"/>
  <c r="AG14" i="108"/>
  <c r="AS6" i="101"/>
  <c r="AD6" i="101"/>
  <c r="D20" i="89"/>
  <c r="C20" i="89"/>
  <c r="D48" i="75" l="1"/>
  <c r="D47" i="75"/>
  <c r="G23" i="74"/>
  <c r="F23" i="74"/>
  <c r="E23" i="74"/>
  <c r="D23" i="74"/>
  <c r="C23" i="74"/>
  <c r="D21" i="72"/>
  <c r="D23" i="70"/>
  <c r="E23" i="70"/>
  <c r="F23" i="70"/>
  <c r="G23" i="70"/>
  <c r="I23" i="70"/>
  <c r="C23" i="70"/>
  <c r="J20" i="70"/>
  <c r="J21" i="70"/>
  <c r="F21" i="66"/>
  <c r="Q12" i="62"/>
  <c r="Q6" i="62"/>
  <c r="P12" i="62"/>
  <c r="P6" i="62"/>
  <c r="AQ5" i="60"/>
  <c r="AU6" i="60"/>
  <c r="AU7" i="60"/>
  <c r="AU8" i="60"/>
  <c r="AU9" i="60"/>
  <c r="AU10" i="60"/>
  <c r="AU11" i="60"/>
  <c r="AU12" i="60"/>
  <c r="AU13" i="60"/>
  <c r="AU14" i="60"/>
  <c r="AU15" i="60"/>
  <c r="AU16" i="60"/>
  <c r="AU17" i="60"/>
  <c r="AT5" i="60"/>
  <c r="AS5" i="60"/>
  <c r="AR5" i="60"/>
  <c r="R10" i="59"/>
  <c r="Q10" i="59"/>
  <c r="Q5" i="59"/>
  <c r="G19" i="55"/>
  <c r="D19" i="55"/>
  <c r="D20" i="53"/>
  <c r="E20" i="53"/>
  <c r="F20" i="53"/>
  <c r="G20" i="53"/>
  <c r="H20" i="53"/>
  <c r="I20" i="53"/>
  <c r="C21" i="53"/>
  <c r="C22" i="53"/>
  <c r="C23" i="53"/>
  <c r="C24" i="53"/>
  <c r="C25" i="53"/>
  <c r="C26" i="53"/>
  <c r="C27" i="53"/>
  <c r="C28" i="53"/>
  <c r="C29" i="53"/>
  <c r="C30" i="53"/>
  <c r="C31" i="53"/>
  <c r="C32" i="53"/>
  <c r="C19" i="53"/>
  <c r="D21" i="38"/>
  <c r="E21" i="38"/>
  <c r="F21" i="38"/>
  <c r="G21" i="38"/>
  <c r="H21" i="38"/>
  <c r="I21" i="38"/>
  <c r="J21" i="38"/>
  <c r="K21" i="38"/>
  <c r="L21" i="38"/>
  <c r="C21" i="38"/>
  <c r="C20" i="53" l="1"/>
  <c r="C46" i="20"/>
  <c r="B80" i="18"/>
  <c r="N20" i="15"/>
  <c r="M20" i="15"/>
  <c r="L20" i="15"/>
  <c r="Y19" i="15"/>
  <c r="X19" i="15"/>
  <c r="U20" i="15"/>
  <c r="Q20" i="15"/>
  <c r="O20" i="15" s="1"/>
  <c r="X20" i="15" s="1"/>
  <c r="P20" i="15"/>
  <c r="H20" i="15"/>
  <c r="G20" i="15"/>
  <c r="F20" i="15"/>
  <c r="E20" i="15"/>
  <c r="D20" i="15"/>
  <c r="C20" i="15" s="1"/>
  <c r="V20" i="15"/>
  <c r="R19" i="15"/>
  <c r="R6" i="15"/>
  <c r="T20" i="15"/>
  <c r="S20" i="15"/>
  <c r="R20" i="15" s="1"/>
  <c r="I19" i="15"/>
  <c r="F19" i="15"/>
  <c r="C19" i="15"/>
  <c r="O19" i="15"/>
  <c r="H112" i="14"/>
  <c r="H111" i="14"/>
  <c r="G112" i="14"/>
  <c r="D111" i="14"/>
  <c r="C20" i="10"/>
  <c r="C7" i="117" l="1"/>
  <c r="N7" i="123" l="1"/>
  <c r="M7" i="123"/>
  <c r="H7" i="123"/>
  <c r="L7" i="123" l="1"/>
  <c r="N8" i="121" l="1"/>
  <c r="M8" i="121"/>
  <c r="H8" i="121"/>
  <c r="D8" i="121"/>
  <c r="N9" i="121"/>
  <c r="M9" i="121"/>
  <c r="H9" i="121"/>
  <c r="D9" i="121"/>
  <c r="N7" i="121"/>
  <c r="M7" i="121"/>
  <c r="H7" i="121"/>
  <c r="D7" i="121"/>
  <c r="N10" i="121"/>
  <c r="M10" i="121"/>
  <c r="H10" i="121"/>
  <c r="D10" i="121"/>
  <c r="M11" i="121"/>
  <c r="N11" i="121"/>
  <c r="H11" i="121"/>
  <c r="D11" i="121"/>
  <c r="L10" i="121" l="1"/>
  <c r="L7" i="121"/>
  <c r="L8" i="121"/>
  <c r="L11" i="121"/>
  <c r="L9" i="121"/>
  <c r="Q10" i="108"/>
  <c r="AM6" i="101" l="1"/>
  <c r="AL6" i="101"/>
  <c r="AK6" i="101"/>
  <c r="AJ6" i="101"/>
  <c r="AI6" i="101"/>
  <c r="AH6" i="101"/>
  <c r="AG6" i="101"/>
  <c r="AF6" i="101"/>
  <c r="Y6" i="101"/>
  <c r="X6" i="101"/>
  <c r="W6" i="101"/>
  <c r="V6" i="101"/>
  <c r="U6" i="101"/>
  <c r="T6" i="101"/>
  <c r="S6" i="101"/>
  <c r="R6" i="101"/>
  <c r="Q6" i="101"/>
  <c r="C6" i="101"/>
  <c r="G6" i="101"/>
  <c r="F6" i="101"/>
  <c r="E6" i="101"/>
  <c r="D6" i="101"/>
  <c r="H6" i="101"/>
  <c r="I6" i="101"/>
  <c r="B6" i="101"/>
  <c r="D6" i="69" l="1"/>
  <c r="D7" i="69"/>
  <c r="D8" i="69"/>
  <c r="D5" i="69"/>
  <c r="C7" i="63"/>
  <c r="C8" i="63"/>
  <c r="G5" i="60"/>
  <c r="F5" i="60"/>
  <c r="E5" i="60"/>
  <c r="D5" i="60"/>
  <c r="C5" i="60"/>
  <c r="B5" i="60"/>
  <c r="C6" i="56"/>
  <c r="B6" i="56"/>
  <c r="J8" i="46"/>
  <c r="M8" i="46"/>
  <c r="C8" i="46"/>
  <c r="M9" i="46"/>
  <c r="C9" i="46"/>
  <c r="T7" i="45"/>
  <c r="K7" i="45"/>
  <c r="B7" i="45"/>
  <c r="U7" i="45"/>
  <c r="L7" i="45"/>
  <c r="C7" i="45"/>
  <c r="V7" i="45"/>
  <c r="W7" i="45"/>
  <c r="M7" i="45"/>
  <c r="N7" i="45"/>
  <c r="D7" i="45"/>
  <c r="E7" i="45"/>
  <c r="J10" i="46" l="1"/>
  <c r="J11" i="46"/>
  <c r="J13" i="46"/>
  <c r="J14" i="46"/>
  <c r="J15" i="46"/>
  <c r="J16" i="46"/>
  <c r="J9" i="46"/>
  <c r="F9" i="46"/>
  <c r="F8" i="46"/>
  <c r="AG24" i="42"/>
  <c r="AF24" i="42" s="1"/>
  <c r="AF25" i="42"/>
  <c r="AF23" i="42"/>
  <c r="AF22" i="42"/>
  <c r="AF21" i="42"/>
  <c r="AF20" i="42"/>
  <c r="AF19" i="42"/>
  <c r="AF18" i="42"/>
  <c r="AF17" i="42"/>
  <c r="AF16" i="42"/>
  <c r="AF15" i="42"/>
  <c r="AF14" i="42"/>
  <c r="AF13" i="42"/>
  <c r="AF12" i="42"/>
  <c r="AF11" i="42"/>
  <c r="AF10" i="42"/>
  <c r="AF9" i="42"/>
  <c r="Q25" i="42"/>
  <c r="S24" i="42"/>
  <c r="R24" i="42"/>
  <c r="Q23" i="42"/>
  <c r="Q22" i="42"/>
  <c r="Q21" i="42"/>
  <c r="Q20" i="42"/>
  <c r="Q19" i="42"/>
  <c r="Q18" i="42"/>
  <c r="Q17" i="42"/>
  <c r="Q16" i="42"/>
  <c r="Q15" i="42"/>
  <c r="Q14" i="42"/>
  <c r="Q13" i="42"/>
  <c r="Q12" i="42"/>
  <c r="Q11" i="42"/>
  <c r="Q10" i="42"/>
  <c r="Q9" i="42"/>
  <c r="B25" i="42"/>
  <c r="D24" i="42"/>
  <c r="C24" i="42"/>
  <c r="B23" i="42"/>
  <c r="B22" i="42"/>
  <c r="B21" i="42"/>
  <c r="B20" i="42"/>
  <c r="B19" i="42"/>
  <c r="B18" i="42"/>
  <c r="B17" i="42"/>
  <c r="B16" i="42"/>
  <c r="B15" i="42"/>
  <c r="B14" i="42"/>
  <c r="B13" i="42"/>
  <c r="B12" i="42"/>
  <c r="B11" i="42"/>
  <c r="B10" i="42"/>
  <c r="B9" i="42"/>
  <c r="Q24" i="42" l="1"/>
  <c r="B24" i="42"/>
  <c r="AI25" i="42"/>
  <c r="AI24" i="42"/>
  <c r="AI23" i="42"/>
  <c r="AI22" i="42"/>
  <c r="AI21" i="42"/>
  <c r="AI20" i="42"/>
  <c r="AI19" i="42"/>
  <c r="AI18" i="42"/>
  <c r="AI17" i="42"/>
  <c r="AI16" i="42"/>
  <c r="AI15" i="42"/>
  <c r="AI14" i="42"/>
  <c r="AI13" i="42"/>
  <c r="AI12" i="42"/>
  <c r="AI11" i="42"/>
  <c r="AI10" i="42"/>
  <c r="AI9" i="42"/>
  <c r="T25" i="42" l="1"/>
  <c r="V24" i="42"/>
  <c r="U24" i="42"/>
  <c r="T23" i="42"/>
  <c r="T22" i="42"/>
  <c r="T21" i="42"/>
  <c r="T20" i="42"/>
  <c r="T19" i="42"/>
  <c r="T18" i="42"/>
  <c r="T17" i="42"/>
  <c r="T16" i="42"/>
  <c r="T15" i="42"/>
  <c r="T14" i="42"/>
  <c r="T13" i="42"/>
  <c r="T12" i="42"/>
  <c r="T11" i="42"/>
  <c r="T10" i="42"/>
  <c r="T9" i="42"/>
  <c r="F24" i="42"/>
  <c r="E25" i="42"/>
  <c r="G24" i="42"/>
  <c r="E23" i="42"/>
  <c r="E22" i="42"/>
  <c r="E21" i="42"/>
  <c r="E20" i="42"/>
  <c r="E19" i="42"/>
  <c r="E18" i="42"/>
  <c r="E17" i="42"/>
  <c r="E16" i="42"/>
  <c r="E15" i="42"/>
  <c r="E14" i="42"/>
  <c r="E13" i="42"/>
  <c r="E12" i="42"/>
  <c r="E11" i="42"/>
  <c r="E10" i="42"/>
  <c r="E9" i="42"/>
  <c r="T24" i="42" l="1"/>
  <c r="E24" i="42"/>
  <c r="H9" i="16"/>
  <c r="E9" i="16"/>
  <c r="H8" i="16"/>
  <c r="E8" i="16"/>
  <c r="H7" i="16"/>
  <c r="E7" i="16"/>
  <c r="H6" i="16"/>
  <c r="E6" i="16"/>
  <c r="H5" i="16"/>
  <c r="E5" i="16"/>
  <c r="R8" i="15"/>
  <c r="X8" i="15" s="1"/>
  <c r="Y8" i="15" s="1"/>
  <c r="O8" i="15"/>
  <c r="F8" i="15"/>
  <c r="C8" i="15"/>
  <c r="R7" i="15"/>
  <c r="O7" i="15"/>
  <c r="F7" i="15"/>
  <c r="C7" i="15"/>
  <c r="R9" i="15"/>
  <c r="O9" i="15"/>
  <c r="X9" i="15" s="1"/>
  <c r="Y9" i="15" s="1"/>
  <c r="F9" i="15"/>
  <c r="C9" i="15"/>
  <c r="O6" i="15"/>
  <c r="F6" i="15"/>
  <c r="C6" i="15"/>
  <c r="R10" i="15"/>
  <c r="O10" i="15"/>
  <c r="F10" i="15"/>
  <c r="C10" i="15"/>
  <c r="X10" i="15" l="1"/>
  <c r="Y10" i="15" s="1"/>
  <c r="I9" i="16"/>
  <c r="I8" i="16"/>
  <c r="I5" i="16"/>
  <c r="I6" i="16"/>
  <c r="I7" i="16"/>
  <c r="X7" i="15"/>
  <c r="X6" i="15"/>
  <c r="Y6" i="15" s="1"/>
  <c r="Y7" i="15"/>
  <c r="D20" i="72" l="1"/>
  <c r="J21" i="77" l="1"/>
  <c r="D21" i="77"/>
  <c r="C21" i="77" s="1"/>
  <c r="O20" i="76"/>
  <c r="I20" i="76"/>
  <c r="C20" i="76"/>
  <c r="Q90" i="127" l="1"/>
  <c r="D90" i="127"/>
  <c r="N73" i="127"/>
  <c r="P73" i="127" s="1"/>
  <c r="E73" i="127"/>
  <c r="J73" i="127" s="1"/>
  <c r="N56" i="127"/>
  <c r="P56" i="127" s="1"/>
  <c r="E56" i="127"/>
  <c r="J56" i="127" s="1"/>
  <c r="N39" i="127"/>
  <c r="P39" i="127" s="1"/>
  <c r="E39" i="127"/>
  <c r="J39" i="127" s="1"/>
  <c r="N22" i="127"/>
  <c r="P22" i="127" s="1"/>
  <c r="H22" i="127"/>
  <c r="E22" i="127"/>
  <c r="J22" i="127" l="1"/>
  <c r="E90" i="127"/>
  <c r="D22" i="120" l="1"/>
  <c r="H76" i="147" l="1"/>
  <c r="E76" i="147"/>
  <c r="H75" i="147"/>
  <c r="E75" i="147"/>
  <c r="C20" i="130"/>
  <c r="J27" i="119" l="1"/>
  <c r="G27" i="119"/>
  <c r="C27" i="119"/>
  <c r="K20" i="126" l="1"/>
  <c r="G18" i="55" l="1"/>
  <c r="D18" i="55"/>
  <c r="G18" i="16" l="1"/>
  <c r="F18" i="16"/>
  <c r="H18" i="16" s="1"/>
  <c r="D18" i="16"/>
  <c r="C18" i="16"/>
  <c r="E18" i="16" l="1"/>
  <c r="I18" i="16" s="1"/>
  <c r="C17" i="157" l="1"/>
  <c r="Y13" i="148" l="1"/>
  <c r="X13" i="148"/>
  <c r="Y7" i="148"/>
  <c r="Y6" i="148" s="1"/>
  <c r="X7" i="148"/>
  <c r="X6" i="148"/>
  <c r="N5" i="146"/>
  <c r="F17" i="142"/>
  <c r="J41" i="140"/>
  <c r="I41" i="140"/>
  <c r="H41" i="140"/>
  <c r="G41" i="140"/>
  <c r="F41" i="140"/>
  <c r="E41" i="140"/>
  <c r="D41" i="140"/>
  <c r="C41" i="140"/>
  <c r="C18" i="131"/>
  <c r="C18" i="130"/>
  <c r="C17" i="129"/>
  <c r="Q88" i="127"/>
  <c r="O88" i="127"/>
  <c r="M88" i="127"/>
  <c r="L88" i="127"/>
  <c r="K88" i="127"/>
  <c r="I88" i="127"/>
  <c r="G88" i="127"/>
  <c r="F88" i="127"/>
  <c r="H88" i="127" s="1"/>
  <c r="D88" i="127"/>
  <c r="C88" i="127"/>
  <c r="N71" i="127"/>
  <c r="P71" i="127" s="1"/>
  <c r="E71" i="127"/>
  <c r="J71" i="127" s="1"/>
  <c r="N54" i="127"/>
  <c r="P54" i="127" s="1"/>
  <c r="E54" i="127"/>
  <c r="J54" i="127" s="1"/>
  <c r="N37" i="127"/>
  <c r="P37" i="127" s="1"/>
  <c r="E37" i="127"/>
  <c r="J37" i="127" s="1"/>
  <c r="N20" i="127"/>
  <c r="P20" i="127" s="1"/>
  <c r="H20" i="127"/>
  <c r="E20" i="127"/>
  <c r="J20" i="127" s="1"/>
  <c r="M18" i="126"/>
  <c r="K18" i="126"/>
  <c r="I18" i="126"/>
  <c r="O20" i="125"/>
  <c r="L20" i="125"/>
  <c r="I20" i="125"/>
  <c r="F20" i="125"/>
  <c r="C20" i="125"/>
  <c r="O18" i="125"/>
  <c r="L18" i="125"/>
  <c r="I18" i="125"/>
  <c r="F18" i="125"/>
  <c r="C18" i="125"/>
  <c r="O18" i="124"/>
  <c r="L18" i="124"/>
  <c r="I18" i="124"/>
  <c r="F18" i="124"/>
  <c r="C18" i="124"/>
  <c r="M20" i="122"/>
  <c r="I20" i="122"/>
  <c r="N10" i="123"/>
  <c r="M10" i="123"/>
  <c r="H10" i="123"/>
  <c r="F10" i="123"/>
  <c r="D10" i="123" s="1"/>
  <c r="M19" i="122"/>
  <c r="I19" i="122"/>
  <c r="D18" i="121"/>
  <c r="D39" i="120"/>
  <c r="D20" i="120"/>
  <c r="J31" i="119"/>
  <c r="G31" i="119"/>
  <c r="C31" i="119"/>
  <c r="J30" i="119"/>
  <c r="G30" i="119"/>
  <c r="C30" i="119"/>
  <c r="J29" i="119"/>
  <c r="G29" i="119"/>
  <c r="C29" i="119"/>
  <c r="J28" i="119"/>
  <c r="G28" i="119"/>
  <c r="C28" i="119"/>
  <c r="J24" i="119"/>
  <c r="G24" i="119"/>
  <c r="C24" i="119"/>
  <c r="J23" i="119"/>
  <c r="G23" i="119"/>
  <c r="C23" i="119"/>
  <c r="J22" i="119"/>
  <c r="G22" i="119"/>
  <c r="C22" i="119"/>
  <c r="J18" i="119"/>
  <c r="G18" i="119"/>
  <c r="C18" i="119"/>
  <c r="C19" i="118"/>
  <c r="C17" i="118"/>
  <c r="C20" i="117"/>
  <c r="C19" i="116"/>
  <c r="C17" i="116"/>
  <c r="D18" i="109"/>
  <c r="C18" i="109"/>
  <c r="C20" i="105"/>
  <c r="C18" i="105"/>
  <c r="AQ6" i="101"/>
  <c r="AB6" i="101"/>
  <c r="O6" i="101"/>
  <c r="M6" i="101"/>
  <c r="I20" i="98"/>
  <c r="I18" i="98"/>
  <c r="L10" i="123" l="1"/>
  <c r="E88" i="127"/>
  <c r="N88" i="127"/>
  <c r="P88" i="127" s="1"/>
  <c r="J88" i="127"/>
  <c r="C19" i="96" l="1"/>
  <c r="C18" i="96"/>
  <c r="C17" i="96"/>
  <c r="C19" i="94"/>
  <c r="C17" i="94"/>
  <c r="D19" i="89" l="1"/>
  <c r="C19" i="89"/>
  <c r="D17" i="89"/>
  <c r="C17" i="89"/>
  <c r="C19" i="88"/>
  <c r="C17" i="88"/>
  <c r="G19" i="85"/>
  <c r="G17" i="85"/>
  <c r="F18" i="78"/>
  <c r="D20" i="77"/>
  <c r="J19" i="77"/>
  <c r="D19" i="77"/>
  <c r="O18" i="76"/>
  <c r="I18" i="76"/>
  <c r="C18" i="76"/>
  <c r="D46" i="75"/>
  <c r="D45" i="75"/>
  <c r="D42" i="75"/>
  <c r="D41" i="75"/>
  <c r="D20" i="73"/>
  <c r="C20" i="73"/>
  <c r="C19" i="77" l="1"/>
  <c r="C18" i="157"/>
  <c r="C16" i="157"/>
  <c r="C15" i="157"/>
  <c r="C14" i="157"/>
  <c r="C13" i="157"/>
  <c r="C12" i="157"/>
  <c r="C11" i="157"/>
  <c r="C10" i="157"/>
  <c r="C9" i="157"/>
  <c r="C8" i="157"/>
  <c r="C7" i="157"/>
  <c r="C6" i="157"/>
  <c r="C5" i="157"/>
  <c r="H16" i="156"/>
  <c r="H15" i="156"/>
  <c r="H14" i="156"/>
  <c r="H13" i="156"/>
  <c r="H12" i="156"/>
  <c r="H11" i="156"/>
  <c r="H10" i="156"/>
  <c r="H9" i="156"/>
  <c r="H8" i="156"/>
  <c r="H7" i="156"/>
  <c r="H6" i="156"/>
  <c r="C14" i="155"/>
  <c r="C13" i="155"/>
  <c r="C12" i="155"/>
  <c r="C11" i="155"/>
  <c r="C10" i="155"/>
  <c r="C9" i="155"/>
  <c r="C8" i="155"/>
  <c r="C7" i="155"/>
  <c r="C6" i="155"/>
  <c r="C5" i="155"/>
  <c r="C4" i="155"/>
  <c r="C17" i="154"/>
  <c r="C16" i="154"/>
  <c r="C15" i="154"/>
  <c r="C14" i="154"/>
  <c r="C13" i="154"/>
  <c r="C12" i="154"/>
  <c r="C11" i="154"/>
  <c r="C10" i="154"/>
  <c r="C9" i="154"/>
  <c r="C8" i="154"/>
  <c r="C7" i="154"/>
  <c r="AA13" i="148"/>
  <c r="Z13" i="148"/>
  <c r="W13" i="148"/>
  <c r="V13" i="148"/>
  <c r="AA7" i="148"/>
  <c r="Z7" i="148"/>
  <c r="W7" i="148"/>
  <c r="W6" i="148" s="1"/>
  <c r="V7" i="148"/>
  <c r="V6" i="148" s="1"/>
  <c r="AA6" i="148"/>
  <c r="H73" i="147"/>
  <c r="E73" i="147"/>
  <c r="H72" i="147"/>
  <c r="E72" i="147"/>
  <c r="H70" i="147"/>
  <c r="E70" i="147"/>
  <c r="H69" i="147"/>
  <c r="E69" i="147"/>
  <c r="H68" i="147"/>
  <c r="E68" i="147"/>
  <c r="H67" i="147"/>
  <c r="E67" i="147"/>
  <c r="H66" i="147"/>
  <c r="E66" i="147"/>
  <c r="H64" i="147"/>
  <c r="E64" i="147"/>
  <c r="H63" i="147"/>
  <c r="E63" i="147"/>
  <c r="H62" i="147"/>
  <c r="E62" i="147"/>
  <c r="H60" i="147"/>
  <c r="E60" i="147"/>
  <c r="H59" i="147"/>
  <c r="E59" i="147"/>
  <c r="H58" i="147"/>
  <c r="E58" i="147"/>
  <c r="H57" i="147"/>
  <c r="E57" i="147"/>
  <c r="H55" i="147"/>
  <c r="E55" i="147"/>
  <c r="H54" i="147"/>
  <c r="E54" i="147"/>
  <c r="H53" i="147"/>
  <c r="E53" i="147"/>
  <c r="H52" i="147"/>
  <c r="E52" i="147"/>
  <c r="H50" i="147"/>
  <c r="E50" i="147"/>
  <c r="H49" i="147"/>
  <c r="E49" i="147"/>
  <c r="H48" i="147"/>
  <c r="E48" i="147"/>
  <c r="H46" i="147"/>
  <c r="E46" i="147"/>
  <c r="H45" i="147"/>
  <c r="E45" i="147"/>
  <c r="H44" i="147"/>
  <c r="E44" i="147"/>
  <c r="H42" i="147"/>
  <c r="E42" i="147"/>
  <c r="H41" i="147"/>
  <c r="E41" i="147"/>
  <c r="H40" i="147"/>
  <c r="E40" i="147"/>
  <c r="H39" i="147"/>
  <c r="E39" i="147"/>
  <c r="H38" i="147"/>
  <c r="E38" i="147"/>
  <c r="H36" i="147"/>
  <c r="E36" i="147"/>
  <c r="H35" i="147"/>
  <c r="E35" i="147"/>
  <c r="H33" i="147"/>
  <c r="E33" i="147"/>
  <c r="H32" i="147"/>
  <c r="E32" i="147"/>
  <c r="H31" i="147"/>
  <c r="E31" i="147"/>
  <c r="H29" i="147"/>
  <c r="E29" i="147"/>
  <c r="H28" i="147"/>
  <c r="E28" i="147"/>
  <c r="H27" i="147"/>
  <c r="E27" i="147"/>
  <c r="H26" i="147"/>
  <c r="E26" i="147"/>
  <c r="H25" i="147"/>
  <c r="E25" i="147"/>
  <c r="H24" i="147"/>
  <c r="E24" i="147"/>
  <c r="H22" i="147"/>
  <c r="E22" i="147"/>
  <c r="H21" i="147"/>
  <c r="E21" i="147"/>
  <c r="K21" i="147" s="1"/>
  <c r="H20" i="147"/>
  <c r="E20" i="147"/>
  <c r="H19" i="147"/>
  <c r="E19" i="147"/>
  <c r="H18" i="147"/>
  <c r="E18" i="147"/>
  <c r="H17" i="147"/>
  <c r="E17" i="147"/>
  <c r="H15" i="147"/>
  <c r="E15" i="147"/>
  <c r="H14" i="147"/>
  <c r="E14" i="147"/>
  <c r="H12" i="147"/>
  <c r="E12" i="147"/>
  <c r="H11" i="147"/>
  <c r="E11" i="147"/>
  <c r="H10" i="147"/>
  <c r="E10" i="147"/>
  <c r="H9" i="147"/>
  <c r="E9" i="147"/>
  <c r="H7" i="147"/>
  <c r="E7" i="147"/>
  <c r="H6" i="147"/>
  <c r="E6" i="147"/>
  <c r="H5" i="147"/>
  <c r="E5" i="147"/>
  <c r="O5" i="146"/>
  <c r="M5" i="146"/>
  <c r="L5" i="146"/>
  <c r="K5" i="146"/>
  <c r="J5" i="146"/>
  <c r="I5" i="146"/>
  <c r="H5" i="146"/>
  <c r="G5" i="146"/>
  <c r="F5" i="146"/>
  <c r="E5" i="146"/>
  <c r="D5" i="146"/>
  <c r="C5" i="146"/>
  <c r="B5" i="146"/>
  <c r="D15" i="143"/>
  <c r="D14" i="143"/>
  <c r="D13" i="143"/>
  <c r="D12" i="143"/>
  <c r="D11" i="143"/>
  <c r="D10" i="143"/>
  <c r="D9" i="143"/>
  <c r="D8" i="143"/>
  <c r="D7" i="143"/>
  <c r="D6" i="143"/>
  <c r="D5" i="143"/>
  <c r="F16" i="142"/>
  <c r="F15" i="142"/>
  <c r="F14" i="142"/>
  <c r="F13" i="142"/>
  <c r="F12" i="142"/>
  <c r="F11" i="142"/>
  <c r="F10" i="142"/>
  <c r="F9" i="142"/>
  <c r="F8" i="142"/>
  <c r="F7" i="142"/>
  <c r="F6" i="142"/>
  <c r="F5" i="142"/>
  <c r="N28" i="141"/>
  <c r="N27" i="141"/>
  <c r="N26" i="141"/>
  <c r="N25" i="141"/>
  <c r="N24" i="141"/>
  <c r="N23" i="141"/>
  <c r="N22" i="141"/>
  <c r="N21" i="141"/>
  <c r="N20" i="141"/>
  <c r="N19" i="141"/>
  <c r="N18" i="141"/>
  <c r="N17" i="141"/>
  <c r="N16" i="141"/>
  <c r="O15" i="141" s="1"/>
  <c r="N15" i="141"/>
  <c r="N14" i="141"/>
  <c r="N13" i="141"/>
  <c r="N12" i="141"/>
  <c r="N11" i="141"/>
  <c r="N10" i="141"/>
  <c r="N9" i="141"/>
  <c r="N8" i="141"/>
  <c r="N7" i="141"/>
  <c r="N6" i="141"/>
  <c r="N5" i="141"/>
  <c r="O5" i="141" s="1"/>
  <c r="J44" i="140"/>
  <c r="I44" i="140"/>
  <c r="H44" i="140"/>
  <c r="G44" i="140"/>
  <c r="F44" i="140"/>
  <c r="E44" i="140"/>
  <c r="D44" i="140"/>
  <c r="C44" i="140"/>
  <c r="J38" i="140"/>
  <c r="I38" i="140"/>
  <c r="H38" i="140"/>
  <c r="G38" i="140"/>
  <c r="F38" i="140"/>
  <c r="E38" i="140"/>
  <c r="D38" i="140"/>
  <c r="C38" i="140"/>
  <c r="C37" i="140"/>
  <c r="C36" i="140"/>
  <c r="J35" i="140"/>
  <c r="I35" i="140"/>
  <c r="H35" i="140"/>
  <c r="G35" i="140"/>
  <c r="F35" i="140"/>
  <c r="E35" i="140"/>
  <c r="D35" i="140"/>
  <c r="C34" i="140"/>
  <c r="C32" i="140" s="1"/>
  <c r="C33" i="140"/>
  <c r="J32" i="140"/>
  <c r="I32" i="140"/>
  <c r="H32" i="140"/>
  <c r="G32" i="140"/>
  <c r="F32" i="140"/>
  <c r="E32" i="140"/>
  <c r="D32" i="140"/>
  <c r="C31" i="140"/>
  <c r="C30" i="140"/>
  <c r="J29" i="140"/>
  <c r="I29" i="140"/>
  <c r="H29" i="140"/>
  <c r="G29" i="140"/>
  <c r="F29" i="140"/>
  <c r="E29" i="140"/>
  <c r="D29" i="140"/>
  <c r="C29" i="140"/>
  <c r="C28" i="140"/>
  <c r="C27" i="140"/>
  <c r="J26" i="140"/>
  <c r="I26" i="140"/>
  <c r="H26" i="140"/>
  <c r="G26" i="140"/>
  <c r="F26" i="140"/>
  <c r="E26" i="140"/>
  <c r="D26" i="140"/>
  <c r="C25" i="140"/>
  <c r="C23" i="140" s="1"/>
  <c r="C24" i="140"/>
  <c r="J23" i="140"/>
  <c r="I23" i="140"/>
  <c r="H23" i="140"/>
  <c r="G23" i="140"/>
  <c r="F23" i="140"/>
  <c r="E23" i="140"/>
  <c r="D23" i="140"/>
  <c r="C22" i="140"/>
  <c r="C21" i="140"/>
  <c r="J20" i="140"/>
  <c r="I20" i="140"/>
  <c r="H20" i="140"/>
  <c r="G20" i="140"/>
  <c r="F20" i="140"/>
  <c r="E20" i="140"/>
  <c r="D20" i="140"/>
  <c r="C19" i="140"/>
  <c r="C17" i="140" s="1"/>
  <c r="C18" i="140"/>
  <c r="J17" i="140"/>
  <c r="I17" i="140"/>
  <c r="H17" i="140"/>
  <c r="G17" i="140"/>
  <c r="F17" i="140"/>
  <c r="E17" i="140"/>
  <c r="D17" i="140"/>
  <c r="C16" i="140"/>
  <c r="C14" i="140" s="1"/>
  <c r="C15" i="140"/>
  <c r="J14" i="140"/>
  <c r="I14" i="140"/>
  <c r="H14" i="140"/>
  <c r="G14" i="140"/>
  <c r="F14" i="140"/>
  <c r="E14" i="140"/>
  <c r="D14" i="140"/>
  <c r="C13" i="140"/>
  <c r="C12" i="140"/>
  <c r="J11" i="140"/>
  <c r="I11" i="140"/>
  <c r="H11" i="140"/>
  <c r="G11" i="140"/>
  <c r="F11" i="140"/>
  <c r="E11" i="140"/>
  <c r="D11" i="140"/>
  <c r="C11" i="140"/>
  <c r="C10" i="140"/>
  <c r="C9" i="140"/>
  <c r="J8" i="140"/>
  <c r="I8" i="140"/>
  <c r="H8" i="140"/>
  <c r="G8" i="140"/>
  <c r="F8" i="140"/>
  <c r="E8" i="140"/>
  <c r="D8" i="140"/>
  <c r="C7" i="140"/>
  <c r="C5" i="140" s="1"/>
  <c r="C6" i="140"/>
  <c r="J5" i="140"/>
  <c r="I5" i="140"/>
  <c r="H5" i="140"/>
  <c r="G5" i="140"/>
  <c r="F5" i="140"/>
  <c r="E5" i="140"/>
  <c r="D5" i="140"/>
  <c r="C17" i="131"/>
  <c r="C16" i="131"/>
  <c r="C15" i="131"/>
  <c r="C14" i="131"/>
  <c r="C13" i="131"/>
  <c r="C12" i="131"/>
  <c r="C11" i="131"/>
  <c r="C10" i="131"/>
  <c r="C9" i="131"/>
  <c r="C8" i="131"/>
  <c r="C7" i="131"/>
  <c r="C6" i="131"/>
  <c r="C19" i="130"/>
  <c r="C17" i="130"/>
  <c r="C16" i="130"/>
  <c r="C15" i="130"/>
  <c r="C14" i="130"/>
  <c r="C13" i="130"/>
  <c r="C12" i="130"/>
  <c r="C11" i="130"/>
  <c r="C10" i="130"/>
  <c r="C9" i="130"/>
  <c r="C8" i="130"/>
  <c r="C7" i="130"/>
  <c r="C6" i="130"/>
  <c r="C18" i="129"/>
  <c r="C16" i="129"/>
  <c r="C15" i="129"/>
  <c r="C14" i="129"/>
  <c r="C13" i="129"/>
  <c r="C12" i="129"/>
  <c r="C11" i="129"/>
  <c r="C10" i="129"/>
  <c r="C9" i="129"/>
  <c r="C8" i="129"/>
  <c r="C7" i="129"/>
  <c r="C6" i="129"/>
  <c r="C5" i="129"/>
  <c r="Q89" i="127"/>
  <c r="O89" i="127"/>
  <c r="M89" i="127"/>
  <c r="L89" i="127"/>
  <c r="K89" i="127"/>
  <c r="I89" i="127"/>
  <c r="G89" i="127"/>
  <c r="F89" i="127"/>
  <c r="D89" i="127"/>
  <c r="E89" i="127" s="1"/>
  <c r="Q87" i="127"/>
  <c r="O87" i="127"/>
  <c r="M87" i="127"/>
  <c r="L87" i="127"/>
  <c r="K87" i="127"/>
  <c r="I87" i="127"/>
  <c r="G87" i="127"/>
  <c r="F87" i="127"/>
  <c r="D87" i="127"/>
  <c r="C87" i="127"/>
  <c r="Q86" i="127"/>
  <c r="O86" i="127"/>
  <c r="M86" i="127"/>
  <c r="L86" i="127"/>
  <c r="K86" i="127"/>
  <c r="I86" i="127"/>
  <c r="G86" i="127"/>
  <c r="F86" i="127"/>
  <c r="D86" i="127"/>
  <c r="C86" i="127"/>
  <c r="O85" i="127"/>
  <c r="M85" i="127"/>
  <c r="L85" i="127"/>
  <c r="I85" i="127"/>
  <c r="G85" i="127"/>
  <c r="F85" i="127"/>
  <c r="H85" i="127" s="1"/>
  <c r="D85" i="127"/>
  <c r="C85" i="127"/>
  <c r="O84" i="127"/>
  <c r="M84" i="127"/>
  <c r="L84" i="127"/>
  <c r="I84" i="127"/>
  <c r="G84" i="127"/>
  <c r="F84" i="127"/>
  <c r="D84" i="127"/>
  <c r="C84" i="127"/>
  <c r="E84" i="127" s="1"/>
  <c r="O83" i="127"/>
  <c r="M83" i="127"/>
  <c r="L83" i="127"/>
  <c r="I83" i="127"/>
  <c r="G83" i="127"/>
  <c r="F83" i="127"/>
  <c r="D83" i="127"/>
  <c r="C83" i="127"/>
  <c r="O82" i="127"/>
  <c r="M82" i="127"/>
  <c r="L82" i="127"/>
  <c r="I82" i="127"/>
  <c r="G82" i="127"/>
  <c r="F82" i="127"/>
  <c r="D82" i="127"/>
  <c r="C82" i="127"/>
  <c r="O81" i="127"/>
  <c r="M81" i="127"/>
  <c r="L81" i="127"/>
  <c r="N81" i="127" s="1"/>
  <c r="I81" i="127"/>
  <c r="G81" i="127"/>
  <c r="F81" i="127"/>
  <c r="D81" i="127"/>
  <c r="C81" i="127"/>
  <c r="O80" i="127"/>
  <c r="M80" i="127"/>
  <c r="L80" i="127"/>
  <c r="N80" i="127" s="1"/>
  <c r="I80" i="127"/>
  <c r="G80" i="127"/>
  <c r="F80" i="127"/>
  <c r="D80" i="127"/>
  <c r="C80" i="127"/>
  <c r="O79" i="127"/>
  <c r="M79" i="127"/>
  <c r="L79" i="127"/>
  <c r="N79" i="127" s="1"/>
  <c r="I79" i="127"/>
  <c r="G79" i="127"/>
  <c r="F79" i="127"/>
  <c r="D79" i="127"/>
  <c r="C79" i="127"/>
  <c r="O78" i="127"/>
  <c r="M78" i="127"/>
  <c r="L78" i="127"/>
  <c r="N78" i="127" s="1"/>
  <c r="P78" i="127" s="1"/>
  <c r="I78" i="127"/>
  <c r="G78" i="127"/>
  <c r="F78" i="127"/>
  <c r="D78" i="127"/>
  <c r="C78" i="127"/>
  <c r="O77" i="127"/>
  <c r="M77" i="127"/>
  <c r="L77" i="127"/>
  <c r="I77" i="127"/>
  <c r="G77" i="127"/>
  <c r="F77" i="127"/>
  <c r="D77" i="127"/>
  <c r="C77" i="127"/>
  <c r="O76" i="127"/>
  <c r="M76" i="127"/>
  <c r="L76" i="127"/>
  <c r="N76" i="127" s="1"/>
  <c r="I76" i="127"/>
  <c r="G76" i="127"/>
  <c r="F76" i="127"/>
  <c r="D76" i="127"/>
  <c r="C76" i="127"/>
  <c r="N72" i="127"/>
  <c r="P72" i="127" s="1"/>
  <c r="E72" i="127"/>
  <c r="J72" i="127" s="1"/>
  <c r="N70" i="127"/>
  <c r="P70" i="127" s="1"/>
  <c r="E70" i="127"/>
  <c r="J70" i="127" s="1"/>
  <c r="N69" i="127"/>
  <c r="P69" i="127" s="1"/>
  <c r="E69" i="127"/>
  <c r="J69" i="127" s="1"/>
  <c r="N68" i="127"/>
  <c r="P68" i="127" s="1"/>
  <c r="E68" i="127"/>
  <c r="J68" i="127" s="1"/>
  <c r="N67" i="127"/>
  <c r="P67" i="127" s="1"/>
  <c r="E67" i="127"/>
  <c r="J67" i="127" s="1"/>
  <c r="N66" i="127"/>
  <c r="P66" i="127" s="1"/>
  <c r="E66" i="127"/>
  <c r="J66" i="127" s="1"/>
  <c r="N65" i="127"/>
  <c r="P65" i="127" s="1"/>
  <c r="E65" i="127"/>
  <c r="J65" i="127" s="1"/>
  <c r="N64" i="127"/>
  <c r="P64" i="127" s="1"/>
  <c r="J64" i="127"/>
  <c r="E64" i="127"/>
  <c r="N63" i="127"/>
  <c r="P63" i="127" s="1"/>
  <c r="E63" i="127"/>
  <c r="J63" i="127" s="1"/>
  <c r="N62" i="127"/>
  <c r="P62" i="127" s="1"/>
  <c r="E62" i="127"/>
  <c r="J62" i="127" s="1"/>
  <c r="N61" i="127"/>
  <c r="P61" i="127" s="1"/>
  <c r="J61" i="127"/>
  <c r="E61" i="127"/>
  <c r="P60" i="127"/>
  <c r="N60" i="127"/>
  <c r="E60" i="127"/>
  <c r="J60" i="127" s="1"/>
  <c r="N59" i="127"/>
  <c r="P59" i="127" s="1"/>
  <c r="E59" i="127"/>
  <c r="J59" i="127" s="1"/>
  <c r="N55" i="127"/>
  <c r="P55" i="127" s="1"/>
  <c r="E55" i="127"/>
  <c r="J55" i="127" s="1"/>
  <c r="N53" i="127"/>
  <c r="P53" i="127" s="1"/>
  <c r="E53" i="127"/>
  <c r="J53" i="127" s="1"/>
  <c r="N52" i="127"/>
  <c r="P52" i="127" s="1"/>
  <c r="E52" i="127"/>
  <c r="J52" i="127" s="1"/>
  <c r="N51" i="127"/>
  <c r="P51" i="127" s="1"/>
  <c r="E51" i="127"/>
  <c r="J51" i="127" s="1"/>
  <c r="P50" i="127"/>
  <c r="N50" i="127"/>
  <c r="E50" i="127"/>
  <c r="J50" i="127" s="1"/>
  <c r="N49" i="127"/>
  <c r="P49" i="127" s="1"/>
  <c r="E49" i="127"/>
  <c r="J49" i="127" s="1"/>
  <c r="N48" i="127"/>
  <c r="P48" i="127" s="1"/>
  <c r="J48" i="127"/>
  <c r="E48" i="127"/>
  <c r="P47" i="127"/>
  <c r="N47" i="127"/>
  <c r="E47" i="127"/>
  <c r="J47" i="127" s="1"/>
  <c r="N46" i="127"/>
  <c r="P46" i="127" s="1"/>
  <c r="J46" i="127"/>
  <c r="E46" i="127"/>
  <c r="N45" i="127"/>
  <c r="P45" i="127" s="1"/>
  <c r="E45" i="127"/>
  <c r="J45" i="127" s="1"/>
  <c r="P44" i="127"/>
  <c r="N44" i="127"/>
  <c r="E44" i="127"/>
  <c r="J44" i="127" s="1"/>
  <c r="N43" i="127"/>
  <c r="P43" i="127" s="1"/>
  <c r="E43" i="127"/>
  <c r="J43" i="127" s="1"/>
  <c r="N42" i="127"/>
  <c r="P42" i="127" s="1"/>
  <c r="E42" i="127"/>
  <c r="J42" i="127" s="1"/>
  <c r="N38" i="127"/>
  <c r="P38" i="127" s="1"/>
  <c r="E38" i="127"/>
  <c r="J38" i="127" s="1"/>
  <c r="N36" i="127"/>
  <c r="P36" i="127" s="1"/>
  <c r="E36" i="127"/>
  <c r="J36" i="127" s="1"/>
  <c r="N35" i="127"/>
  <c r="P35" i="127" s="1"/>
  <c r="E35" i="127"/>
  <c r="J35" i="127" s="1"/>
  <c r="N34" i="127"/>
  <c r="P34" i="127" s="1"/>
  <c r="E34" i="127"/>
  <c r="J34" i="127" s="1"/>
  <c r="N33" i="127"/>
  <c r="P33" i="127" s="1"/>
  <c r="E33" i="127"/>
  <c r="J33" i="127" s="1"/>
  <c r="N32" i="127"/>
  <c r="P32" i="127" s="1"/>
  <c r="E32" i="127"/>
  <c r="J32" i="127" s="1"/>
  <c r="N31" i="127"/>
  <c r="P31" i="127" s="1"/>
  <c r="E31" i="127"/>
  <c r="J31" i="127" s="1"/>
  <c r="N30" i="127"/>
  <c r="P30" i="127" s="1"/>
  <c r="E30" i="127"/>
  <c r="J30" i="127" s="1"/>
  <c r="N29" i="127"/>
  <c r="P29" i="127" s="1"/>
  <c r="E29" i="127"/>
  <c r="J29" i="127" s="1"/>
  <c r="N28" i="127"/>
  <c r="P28" i="127" s="1"/>
  <c r="E28" i="127"/>
  <c r="J28" i="127" s="1"/>
  <c r="N27" i="127"/>
  <c r="P27" i="127" s="1"/>
  <c r="E27" i="127"/>
  <c r="J27" i="127" s="1"/>
  <c r="N26" i="127"/>
  <c r="P26" i="127" s="1"/>
  <c r="E26" i="127"/>
  <c r="J26" i="127" s="1"/>
  <c r="N25" i="127"/>
  <c r="P25" i="127" s="1"/>
  <c r="E25" i="127"/>
  <c r="J25" i="127" s="1"/>
  <c r="N21" i="127"/>
  <c r="P21" i="127" s="1"/>
  <c r="H21" i="127"/>
  <c r="E21" i="127"/>
  <c r="N19" i="127"/>
  <c r="P19" i="127" s="1"/>
  <c r="H19" i="127"/>
  <c r="E19" i="127"/>
  <c r="N18" i="127"/>
  <c r="P18" i="127" s="1"/>
  <c r="H18" i="127"/>
  <c r="E18" i="127"/>
  <c r="N17" i="127"/>
  <c r="P17" i="127" s="1"/>
  <c r="H17" i="127"/>
  <c r="E17" i="127"/>
  <c r="N16" i="127"/>
  <c r="P16" i="127" s="1"/>
  <c r="H16" i="127"/>
  <c r="E16" i="127"/>
  <c r="N15" i="127"/>
  <c r="P15" i="127" s="1"/>
  <c r="H15" i="127"/>
  <c r="E15" i="127"/>
  <c r="N14" i="127"/>
  <c r="P14" i="127" s="1"/>
  <c r="H14" i="127"/>
  <c r="E14" i="127"/>
  <c r="N13" i="127"/>
  <c r="P13" i="127" s="1"/>
  <c r="H13" i="127"/>
  <c r="E13" i="127"/>
  <c r="N12" i="127"/>
  <c r="P12" i="127" s="1"/>
  <c r="H12" i="127"/>
  <c r="E12" i="127"/>
  <c r="N11" i="127"/>
  <c r="P11" i="127" s="1"/>
  <c r="H11" i="127"/>
  <c r="E11" i="127"/>
  <c r="N10" i="127"/>
  <c r="P10" i="127" s="1"/>
  <c r="H10" i="127"/>
  <c r="E10" i="127"/>
  <c r="N9" i="127"/>
  <c r="P9" i="127" s="1"/>
  <c r="H9" i="127"/>
  <c r="E9" i="127"/>
  <c r="N8" i="127"/>
  <c r="P8" i="127" s="1"/>
  <c r="H8" i="127"/>
  <c r="E8" i="127"/>
  <c r="M17" i="126"/>
  <c r="K17" i="126"/>
  <c r="I17" i="126"/>
  <c r="M16" i="126"/>
  <c r="E16" i="126"/>
  <c r="M15" i="126"/>
  <c r="E15" i="126"/>
  <c r="M14" i="126"/>
  <c r="E14" i="126"/>
  <c r="M13" i="126"/>
  <c r="E13" i="126"/>
  <c r="M12" i="126"/>
  <c r="E12" i="126"/>
  <c r="E11" i="126"/>
  <c r="E10" i="126"/>
  <c r="E9" i="126"/>
  <c r="E8" i="126"/>
  <c r="E7" i="126"/>
  <c r="E6" i="126"/>
  <c r="O19" i="125"/>
  <c r="L19" i="125"/>
  <c r="I19" i="125"/>
  <c r="F19" i="125"/>
  <c r="C19" i="125"/>
  <c r="O17" i="125"/>
  <c r="L17" i="125"/>
  <c r="I17" i="125"/>
  <c r="F17" i="125"/>
  <c r="C17" i="125"/>
  <c r="O16" i="125"/>
  <c r="L16" i="125"/>
  <c r="I16" i="125"/>
  <c r="F16" i="125"/>
  <c r="C16" i="125"/>
  <c r="O15" i="125"/>
  <c r="L15" i="125"/>
  <c r="I15" i="125"/>
  <c r="F15" i="125"/>
  <c r="C15" i="125"/>
  <c r="O14" i="125"/>
  <c r="L14" i="125"/>
  <c r="I14" i="125"/>
  <c r="F14" i="125"/>
  <c r="C14" i="125"/>
  <c r="O13" i="125"/>
  <c r="L13" i="125"/>
  <c r="I13" i="125"/>
  <c r="F13" i="125"/>
  <c r="C13" i="125"/>
  <c r="O12" i="125"/>
  <c r="L12" i="125"/>
  <c r="I12" i="125"/>
  <c r="F12" i="125"/>
  <c r="C12" i="125"/>
  <c r="O11" i="125"/>
  <c r="L11" i="125"/>
  <c r="I11" i="125"/>
  <c r="F11" i="125"/>
  <c r="C11" i="125"/>
  <c r="O10" i="125"/>
  <c r="L10" i="125"/>
  <c r="I10" i="125"/>
  <c r="F10" i="125"/>
  <c r="C10" i="125"/>
  <c r="O9" i="125"/>
  <c r="L9" i="125"/>
  <c r="I9" i="125"/>
  <c r="F9" i="125"/>
  <c r="C9" i="125"/>
  <c r="O8" i="125"/>
  <c r="L8" i="125"/>
  <c r="I8" i="125"/>
  <c r="F8" i="125"/>
  <c r="C8" i="125"/>
  <c r="O7" i="125"/>
  <c r="L7" i="125"/>
  <c r="I7" i="125"/>
  <c r="F7" i="125"/>
  <c r="C7" i="125"/>
  <c r="O6" i="125"/>
  <c r="L6" i="125"/>
  <c r="I6" i="125"/>
  <c r="F6" i="125"/>
  <c r="C6" i="125"/>
  <c r="O19" i="124"/>
  <c r="L19" i="124"/>
  <c r="I19" i="124"/>
  <c r="F19" i="124"/>
  <c r="C19" i="124"/>
  <c r="O17" i="124"/>
  <c r="L17" i="124"/>
  <c r="I17" i="124"/>
  <c r="F17" i="124"/>
  <c r="C17" i="124"/>
  <c r="O16" i="124"/>
  <c r="L16" i="124"/>
  <c r="I16" i="124"/>
  <c r="F16" i="124"/>
  <c r="C16" i="124"/>
  <c r="O15" i="124"/>
  <c r="L15" i="124"/>
  <c r="I15" i="124"/>
  <c r="F15" i="124"/>
  <c r="C15" i="124"/>
  <c r="O14" i="124"/>
  <c r="L14" i="124"/>
  <c r="I14" i="124"/>
  <c r="F14" i="124"/>
  <c r="C14" i="124"/>
  <c r="O13" i="124"/>
  <c r="L13" i="124"/>
  <c r="I13" i="124"/>
  <c r="F13" i="124"/>
  <c r="C13" i="124"/>
  <c r="O12" i="124"/>
  <c r="L12" i="124"/>
  <c r="I12" i="124"/>
  <c r="F12" i="124"/>
  <c r="C12" i="124"/>
  <c r="O11" i="124"/>
  <c r="L11" i="124"/>
  <c r="I11" i="124"/>
  <c r="F11" i="124"/>
  <c r="C11" i="124"/>
  <c r="O10" i="124"/>
  <c r="L10" i="124"/>
  <c r="I10" i="124"/>
  <c r="F10" i="124"/>
  <c r="C10" i="124"/>
  <c r="O9" i="124"/>
  <c r="L9" i="124"/>
  <c r="I9" i="124"/>
  <c r="F9" i="124"/>
  <c r="C9" i="124"/>
  <c r="O8" i="124"/>
  <c r="L8" i="124"/>
  <c r="I8" i="124"/>
  <c r="F8" i="124"/>
  <c r="C8" i="124"/>
  <c r="O7" i="124"/>
  <c r="L7" i="124"/>
  <c r="I7" i="124"/>
  <c r="F7" i="124"/>
  <c r="C7" i="124"/>
  <c r="O6" i="124"/>
  <c r="L6" i="124"/>
  <c r="I6" i="124"/>
  <c r="F6" i="124"/>
  <c r="C6" i="124"/>
  <c r="N9" i="123"/>
  <c r="M9" i="123"/>
  <c r="H9" i="123"/>
  <c r="D9" i="123"/>
  <c r="N8" i="123"/>
  <c r="M8" i="123"/>
  <c r="H8" i="123"/>
  <c r="D8" i="123"/>
  <c r="M18" i="122"/>
  <c r="I18" i="122"/>
  <c r="D18" i="122"/>
  <c r="O17" i="122"/>
  <c r="N17" i="122"/>
  <c r="I17" i="122"/>
  <c r="D17" i="122"/>
  <c r="O16" i="122"/>
  <c r="N16" i="122"/>
  <c r="I16" i="122"/>
  <c r="D16" i="122"/>
  <c r="O15" i="122"/>
  <c r="N15" i="122"/>
  <c r="M15" i="122" s="1"/>
  <c r="I15" i="122"/>
  <c r="D15" i="122"/>
  <c r="O14" i="122"/>
  <c r="N14" i="122"/>
  <c r="M14" i="122" s="1"/>
  <c r="I14" i="122"/>
  <c r="D14" i="122"/>
  <c r="O13" i="122"/>
  <c r="N13" i="122"/>
  <c r="I13" i="122"/>
  <c r="D13" i="122"/>
  <c r="O12" i="122"/>
  <c r="N12" i="122"/>
  <c r="I12" i="122"/>
  <c r="D12" i="122"/>
  <c r="O11" i="122"/>
  <c r="N11" i="122"/>
  <c r="I11" i="122"/>
  <c r="D11" i="122"/>
  <c r="O10" i="122"/>
  <c r="N10" i="122"/>
  <c r="I10" i="122"/>
  <c r="D10" i="122"/>
  <c r="O9" i="122"/>
  <c r="N9" i="122"/>
  <c r="M9" i="122" s="1"/>
  <c r="I9" i="122"/>
  <c r="D9" i="122"/>
  <c r="O8" i="122"/>
  <c r="N8" i="122"/>
  <c r="I8" i="122"/>
  <c r="D8" i="122"/>
  <c r="O7" i="122"/>
  <c r="N7" i="122"/>
  <c r="I7" i="122"/>
  <c r="D7" i="122"/>
  <c r="L17" i="121"/>
  <c r="H17" i="121"/>
  <c r="D17" i="121"/>
  <c r="N16" i="121"/>
  <c r="M16" i="121"/>
  <c r="H16" i="121"/>
  <c r="D16" i="121"/>
  <c r="N15" i="121"/>
  <c r="M15" i="121"/>
  <c r="H15" i="121"/>
  <c r="D15" i="121"/>
  <c r="N14" i="121"/>
  <c r="M14" i="121"/>
  <c r="H14" i="121"/>
  <c r="D14" i="121"/>
  <c r="N13" i="121"/>
  <c r="M13" i="121"/>
  <c r="H13" i="121"/>
  <c r="D13" i="121"/>
  <c r="N12" i="121"/>
  <c r="M12" i="121"/>
  <c r="H12" i="121"/>
  <c r="D12" i="121"/>
  <c r="D40" i="120"/>
  <c r="D38" i="120"/>
  <c r="D37" i="120"/>
  <c r="D36" i="120"/>
  <c r="D35" i="120"/>
  <c r="D34" i="120"/>
  <c r="D33" i="120"/>
  <c r="D32" i="120"/>
  <c r="D31" i="120"/>
  <c r="D30" i="120"/>
  <c r="D29" i="120"/>
  <c r="D28" i="120"/>
  <c r="D27" i="120"/>
  <c r="D19" i="120"/>
  <c r="D18" i="120"/>
  <c r="D17" i="120"/>
  <c r="I16" i="120"/>
  <c r="D16" i="120"/>
  <c r="D15" i="120"/>
  <c r="I14" i="120"/>
  <c r="D14" i="120"/>
  <c r="I13" i="120"/>
  <c r="D13" i="120"/>
  <c r="I12" i="120"/>
  <c r="D12" i="120"/>
  <c r="I11" i="120"/>
  <c r="D11" i="120"/>
  <c r="I10" i="120"/>
  <c r="D10" i="120"/>
  <c r="I9" i="120"/>
  <c r="D9" i="120"/>
  <c r="I8" i="120"/>
  <c r="D8" i="120"/>
  <c r="J19" i="119"/>
  <c r="G19" i="119"/>
  <c r="C19" i="119"/>
  <c r="J17" i="119"/>
  <c r="G17" i="119"/>
  <c r="C17" i="119"/>
  <c r="J16" i="119"/>
  <c r="G16" i="119"/>
  <c r="C16" i="119"/>
  <c r="J15" i="119"/>
  <c r="G15" i="119"/>
  <c r="C15" i="119"/>
  <c r="J14" i="119"/>
  <c r="G14" i="119"/>
  <c r="C14" i="119"/>
  <c r="J13" i="119"/>
  <c r="G13" i="119"/>
  <c r="C13" i="119"/>
  <c r="J12" i="119"/>
  <c r="G12" i="119"/>
  <c r="C12" i="119"/>
  <c r="J11" i="119"/>
  <c r="G11" i="119"/>
  <c r="C11" i="119"/>
  <c r="J10" i="119"/>
  <c r="G10" i="119"/>
  <c r="C10" i="119"/>
  <c r="J9" i="119"/>
  <c r="G9" i="119"/>
  <c r="C9" i="119"/>
  <c r="J8" i="119"/>
  <c r="G8" i="119"/>
  <c r="C8" i="119"/>
  <c r="J7" i="119"/>
  <c r="G7" i="119"/>
  <c r="C7" i="119"/>
  <c r="J6" i="119"/>
  <c r="G6" i="119"/>
  <c r="C6" i="119"/>
  <c r="C18" i="118"/>
  <c r="C16" i="118"/>
  <c r="C15" i="118"/>
  <c r="C14" i="118"/>
  <c r="C13" i="118"/>
  <c r="C12" i="118"/>
  <c r="C11" i="118"/>
  <c r="C10" i="118"/>
  <c r="C9" i="118"/>
  <c r="C8" i="118"/>
  <c r="C7" i="118"/>
  <c r="C6" i="118"/>
  <c r="C5" i="118"/>
  <c r="C17" i="117"/>
  <c r="C16" i="117"/>
  <c r="C15" i="117"/>
  <c r="C14" i="117"/>
  <c r="C13" i="117"/>
  <c r="C12" i="117"/>
  <c r="C11" i="117"/>
  <c r="C10" i="117"/>
  <c r="C9" i="117"/>
  <c r="C8" i="117"/>
  <c r="C6" i="117"/>
  <c r="C18" i="116"/>
  <c r="C16" i="116"/>
  <c r="C15" i="116"/>
  <c r="C14" i="116"/>
  <c r="C13" i="116"/>
  <c r="C12" i="116"/>
  <c r="C11" i="116"/>
  <c r="C10" i="116"/>
  <c r="C9" i="116"/>
  <c r="C8" i="116"/>
  <c r="C7" i="116"/>
  <c r="C6" i="116"/>
  <c r="C5" i="116"/>
  <c r="C17" i="110"/>
  <c r="C16" i="110"/>
  <c r="C14" i="110"/>
  <c r="C13" i="110"/>
  <c r="C12" i="110"/>
  <c r="C11" i="110"/>
  <c r="C10" i="110"/>
  <c r="C9" i="110"/>
  <c r="C8" i="110"/>
  <c r="C7" i="110"/>
  <c r="C6" i="110"/>
  <c r="C5" i="110"/>
  <c r="D19" i="109"/>
  <c r="C19" i="109"/>
  <c r="D17" i="109"/>
  <c r="C17" i="109"/>
  <c r="D16" i="109"/>
  <c r="C16" i="109"/>
  <c r="D15" i="109"/>
  <c r="C15" i="109"/>
  <c r="D14" i="109"/>
  <c r="C14" i="109"/>
  <c r="D13" i="109"/>
  <c r="C13" i="109"/>
  <c r="D12" i="109"/>
  <c r="C12" i="109"/>
  <c r="D11" i="109"/>
  <c r="C11" i="109"/>
  <c r="D10" i="109"/>
  <c r="C10" i="109"/>
  <c r="D9" i="109"/>
  <c r="C9" i="109"/>
  <c r="D8" i="109"/>
  <c r="C8" i="109"/>
  <c r="D7" i="109"/>
  <c r="C7" i="109"/>
  <c r="D6" i="109"/>
  <c r="C6" i="109"/>
  <c r="AG23" i="108"/>
  <c r="Q23" i="108"/>
  <c r="AG22" i="108"/>
  <c r="Q22" i="108"/>
  <c r="AG21" i="108"/>
  <c r="Q21" i="108"/>
  <c r="AG20" i="108"/>
  <c r="Q20" i="108"/>
  <c r="AG19" i="108"/>
  <c r="Q19" i="108"/>
  <c r="AG18" i="108"/>
  <c r="Q18" i="108"/>
  <c r="Q17" i="108"/>
  <c r="AG16" i="108"/>
  <c r="Q16" i="108"/>
  <c r="Q15" i="108"/>
  <c r="Q14" i="108"/>
  <c r="Q12" i="108"/>
  <c r="Q11" i="108"/>
  <c r="C19" i="105"/>
  <c r="F11" i="105"/>
  <c r="F10" i="105"/>
  <c r="F9" i="105"/>
  <c r="F8" i="105"/>
  <c r="F7" i="105"/>
  <c r="F6" i="105"/>
  <c r="H9" i="102"/>
  <c r="AR6" i="101"/>
  <c r="AP6" i="101"/>
  <c r="AO6" i="101"/>
  <c r="AN6" i="101"/>
  <c r="AC6" i="101"/>
  <c r="AA6" i="101"/>
  <c r="Z6" i="101"/>
  <c r="N6" i="101"/>
  <c r="L6" i="101"/>
  <c r="K6" i="101"/>
  <c r="J6" i="101"/>
  <c r="I19" i="98"/>
  <c r="I17" i="98"/>
  <c r="I16" i="98"/>
  <c r="C16" i="98"/>
  <c r="I15" i="98"/>
  <c r="C15" i="98"/>
  <c r="I14" i="98"/>
  <c r="I13" i="98"/>
  <c r="C13" i="98"/>
  <c r="I12" i="98"/>
  <c r="C12" i="98"/>
  <c r="I11" i="98"/>
  <c r="C11" i="98"/>
  <c r="I10" i="98"/>
  <c r="C10" i="98"/>
  <c r="I9" i="98"/>
  <c r="C9" i="98"/>
  <c r="I8" i="98"/>
  <c r="C8" i="98"/>
  <c r="I7" i="98"/>
  <c r="C7" i="98"/>
  <c r="I6" i="98"/>
  <c r="C6" i="98"/>
  <c r="C16" i="96"/>
  <c r="C15" i="96"/>
  <c r="C14" i="96"/>
  <c r="C13" i="96"/>
  <c r="C12" i="96"/>
  <c r="C11" i="96"/>
  <c r="C10" i="96"/>
  <c r="C9" i="96"/>
  <c r="C8" i="96"/>
  <c r="C7" i="96"/>
  <c r="C6" i="96"/>
  <c r="C5" i="96"/>
  <c r="C18" i="94"/>
  <c r="C16" i="94"/>
  <c r="C15" i="94"/>
  <c r="C14" i="94"/>
  <c r="C13" i="94"/>
  <c r="C12" i="94"/>
  <c r="C11" i="94"/>
  <c r="C10" i="94"/>
  <c r="C9" i="94"/>
  <c r="C8" i="94"/>
  <c r="C7" i="94"/>
  <c r="C6" i="94"/>
  <c r="C5" i="94"/>
  <c r="D18" i="89"/>
  <c r="C18" i="89"/>
  <c r="D16" i="89"/>
  <c r="C16" i="89"/>
  <c r="D15" i="89"/>
  <c r="C15" i="89"/>
  <c r="D14" i="89"/>
  <c r="C14" i="89"/>
  <c r="C18" i="88"/>
  <c r="C16" i="88"/>
  <c r="C15" i="88"/>
  <c r="C14" i="88"/>
  <c r="C13" i="88"/>
  <c r="C12" i="88"/>
  <c r="C11" i="88"/>
  <c r="C10" i="88"/>
  <c r="C9" i="88"/>
  <c r="C8" i="88"/>
  <c r="C7" i="88"/>
  <c r="C6" i="88"/>
  <c r="C5" i="88"/>
  <c r="G18" i="85"/>
  <c r="G16" i="85"/>
  <c r="G15" i="85"/>
  <c r="G14" i="85"/>
  <c r="G13" i="85"/>
  <c r="G12" i="85"/>
  <c r="G11" i="85"/>
  <c r="G10" i="85"/>
  <c r="G9" i="85"/>
  <c r="G8" i="85"/>
  <c r="G7" i="85"/>
  <c r="G6" i="85"/>
  <c r="G5" i="85"/>
  <c r="F19" i="78"/>
  <c r="F17" i="78"/>
  <c r="F16" i="78"/>
  <c r="F15" i="78"/>
  <c r="F14" i="78"/>
  <c r="F13" i="78"/>
  <c r="F12" i="78"/>
  <c r="F11" i="78"/>
  <c r="F10" i="78"/>
  <c r="F9" i="78"/>
  <c r="F8" i="78"/>
  <c r="F7" i="78"/>
  <c r="F6" i="78"/>
  <c r="J20" i="77"/>
  <c r="C20" i="77" s="1"/>
  <c r="J18" i="77"/>
  <c r="D18" i="77"/>
  <c r="C18" i="77" s="1"/>
  <c r="J17" i="77"/>
  <c r="D17" i="77"/>
  <c r="C17" i="77" s="1"/>
  <c r="J16" i="77"/>
  <c r="D16" i="77"/>
  <c r="J15" i="77"/>
  <c r="C15" i="77" s="1"/>
  <c r="D15" i="77"/>
  <c r="J14" i="77"/>
  <c r="D14" i="77"/>
  <c r="J13" i="77"/>
  <c r="D13" i="77"/>
  <c r="J12" i="77"/>
  <c r="D12" i="77"/>
  <c r="J11" i="77"/>
  <c r="D11" i="77"/>
  <c r="J10" i="77"/>
  <c r="D10" i="77"/>
  <c r="J9" i="77"/>
  <c r="D9" i="77"/>
  <c r="J8" i="77"/>
  <c r="D8" i="77"/>
  <c r="J7" i="77"/>
  <c r="C7" i="77" s="1"/>
  <c r="D7" i="77"/>
  <c r="O19" i="76"/>
  <c r="I19" i="76"/>
  <c r="C19" i="76"/>
  <c r="O17" i="76"/>
  <c r="I17" i="76"/>
  <c r="C17" i="76"/>
  <c r="O16" i="76"/>
  <c r="I16" i="76"/>
  <c r="C16" i="76"/>
  <c r="O15" i="76"/>
  <c r="I15" i="76"/>
  <c r="C15" i="76"/>
  <c r="O14" i="76"/>
  <c r="I14" i="76"/>
  <c r="C14" i="76"/>
  <c r="O13" i="76"/>
  <c r="I13" i="76"/>
  <c r="C13" i="76"/>
  <c r="O12" i="76"/>
  <c r="I12" i="76"/>
  <c r="C12" i="76"/>
  <c r="O11" i="76"/>
  <c r="I11" i="76"/>
  <c r="C11" i="76"/>
  <c r="O10" i="76"/>
  <c r="I10" i="76"/>
  <c r="C10" i="76"/>
  <c r="O9" i="76"/>
  <c r="I9" i="76"/>
  <c r="C9" i="76"/>
  <c r="O8" i="76"/>
  <c r="I8" i="76"/>
  <c r="C8" i="76"/>
  <c r="O7" i="76"/>
  <c r="I7" i="76"/>
  <c r="C7" i="76"/>
  <c r="O6" i="76"/>
  <c r="I6" i="76"/>
  <c r="C6" i="76"/>
  <c r="D44" i="75"/>
  <c r="D43" i="75"/>
  <c r="D39" i="75"/>
  <c r="E38" i="75"/>
  <c r="D38" i="75" s="1"/>
  <c r="E37" i="75"/>
  <c r="D37" i="75" s="1"/>
  <c r="D36" i="75"/>
  <c r="D35" i="75"/>
  <c r="D34" i="75"/>
  <c r="D33" i="75"/>
  <c r="D32" i="75"/>
  <c r="D31" i="75"/>
  <c r="D30" i="75"/>
  <c r="D29" i="75"/>
  <c r="E18" i="74"/>
  <c r="E17" i="74"/>
  <c r="E16" i="74"/>
  <c r="E15" i="74"/>
  <c r="E14" i="74"/>
  <c r="E13" i="74"/>
  <c r="E12" i="74"/>
  <c r="E11" i="74"/>
  <c r="E10" i="74"/>
  <c r="E9" i="74"/>
  <c r="E8" i="74"/>
  <c r="E7" i="74"/>
  <c r="D19" i="73"/>
  <c r="C19" i="73"/>
  <c r="D18" i="73"/>
  <c r="C18" i="73"/>
  <c r="D17" i="73"/>
  <c r="C17" i="73"/>
  <c r="D16" i="73"/>
  <c r="C16" i="73"/>
  <c r="D15" i="73"/>
  <c r="C15" i="73"/>
  <c r="D14" i="73"/>
  <c r="C14" i="73"/>
  <c r="D13" i="73"/>
  <c r="C13" i="73"/>
  <c r="D12" i="73"/>
  <c r="C12" i="73"/>
  <c r="D11" i="73"/>
  <c r="C11" i="73"/>
  <c r="D10" i="73"/>
  <c r="C10" i="73"/>
  <c r="D9" i="73"/>
  <c r="C9" i="73"/>
  <c r="D8" i="73"/>
  <c r="C8" i="73"/>
  <c r="D7" i="73"/>
  <c r="C7" i="73"/>
  <c r="D6" i="73"/>
  <c r="C6" i="73"/>
  <c r="D19" i="72"/>
  <c r="D18" i="72"/>
  <c r="D17" i="72"/>
  <c r="D16" i="72"/>
  <c r="D15" i="72"/>
  <c r="D14" i="72"/>
  <c r="D13" i="72"/>
  <c r="D12" i="72"/>
  <c r="D11" i="72"/>
  <c r="C11" i="72"/>
  <c r="D10" i="72"/>
  <c r="C10" i="72"/>
  <c r="C9" i="72"/>
  <c r="D8" i="72"/>
  <c r="C8" i="72"/>
  <c r="D7" i="72"/>
  <c r="C7" i="72"/>
  <c r="D6" i="72"/>
  <c r="C6" i="72"/>
  <c r="C20" i="71"/>
  <c r="C19" i="71"/>
  <c r="C18" i="71"/>
  <c r="C17" i="71"/>
  <c r="C16" i="71"/>
  <c r="C15" i="71"/>
  <c r="C14" i="71"/>
  <c r="C13" i="71"/>
  <c r="C12" i="71"/>
  <c r="C11" i="71"/>
  <c r="C10" i="71"/>
  <c r="C9" i="71"/>
  <c r="C8" i="71"/>
  <c r="C7" i="71"/>
  <c r="C6" i="71"/>
  <c r="J19" i="70"/>
  <c r="J18" i="70"/>
  <c r="J17" i="70"/>
  <c r="J16" i="70"/>
  <c r="J15" i="70"/>
  <c r="J14" i="70"/>
  <c r="J13" i="70"/>
  <c r="J12" i="70"/>
  <c r="J11" i="70"/>
  <c r="J10" i="70"/>
  <c r="J9" i="70"/>
  <c r="J8" i="70"/>
  <c r="J7" i="70"/>
  <c r="D18" i="69"/>
  <c r="D17" i="69"/>
  <c r="D16" i="69"/>
  <c r="D15" i="69"/>
  <c r="D14" i="69"/>
  <c r="D13" i="69"/>
  <c r="D12" i="69"/>
  <c r="D11" i="69"/>
  <c r="D10" i="69"/>
  <c r="D9" i="69"/>
  <c r="D83" i="68"/>
  <c r="D82" i="68"/>
  <c r="D81" i="68"/>
  <c r="D80" i="68"/>
  <c r="D79" i="68"/>
  <c r="D78" i="68"/>
  <c r="D77" i="68"/>
  <c r="D76" i="68"/>
  <c r="D75" i="68"/>
  <c r="D74" i="68"/>
  <c r="D73" i="68"/>
  <c r="D72" i="68"/>
  <c r="D71" i="68"/>
  <c r="D70" i="68"/>
  <c r="D69" i="68"/>
  <c r="D68" i="68"/>
  <c r="D67" i="68"/>
  <c r="D66" i="68"/>
  <c r="D65" i="68"/>
  <c r="D64" i="68"/>
  <c r="D63" i="68"/>
  <c r="D62" i="68"/>
  <c r="D61" i="68"/>
  <c r="D60" i="68"/>
  <c r="D59" i="68"/>
  <c r="D58" i="68"/>
  <c r="D57" i="68"/>
  <c r="D56" i="68"/>
  <c r="D55" i="68"/>
  <c r="D54" i="68"/>
  <c r="D53" i="68"/>
  <c r="D52" i="68"/>
  <c r="D51" i="68"/>
  <c r="D50" i="68"/>
  <c r="D49" i="68"/>
  <c r="D48" i="68"/>
  <c r="D47" i="68"/>
  <c r="D46" i="68"/>
  <c r="D45" i="68"/>
  <c r="D44" i="68"/>
  <c r="D41" i="68"/>
  <c r="D40" i="68"/>
  <c r="D39" i="68"/>
  <c r="D38" i="68"/>
  <c r="D37" i="68"/>
  <c r="D36" i="68"/>
  <c r="D35" i="68"/>
  <c r="D34" i="68"/>
  <c r="D33" i="68"/>
  <c r="D32" i="68"/>
  <c r="D31" i="68"/>
  <c r="D30" i="68"/>
  <c r="D29" i="68"/>
  <c r="D28" i="68"/>
  <c r="D27" i="68"/>
  <c r="D26" i="68"/>
  <c r="D25" i="68"/>
  <c r="D24" i="68"/>
  <c r="D23" i="68"/>
  <c r="D22" i="68"/>
  <c r="D21" i="68"/>
  <c r="D20" i="68"/>
  <c r="D19" i="68"/>
  <c r="D18" i="68"/>
  <c r="D17" i="68"/>
  <c r="D16" i="68"/>
  <c r="D15" i="68"/>
  <c r="D14" i="68"/>
  <c r="D13" i="68"/>
  <c r="D12" i="68"/>
  <c r="D11" i="68"/>
  <c r="D10" i="68"/>
  <c r="D9" i="68"/>
  <c r="D8" i="68"/>
  <c r="D7" i="68"/>
  <c r="D6" i="68"/>
  <c r="F20" i="66"/>
  <c r="D20" i="66"/>
  <c r="F19" i="66"/>
  <c r="D19" i="66"/>
  <c r="F18" i="66"/>
  <c r="D18" i="66"/>
  <c r="F17" i="66"/>
  <c r="D17" i="66"/>
  <c r="F16" i="66"/>
  <c r="D16" i="66"/>
  <c r="F15" i="66"/>
  <c r="D15" i="66"/>
  <c r="F14" i="66"/>
  <c r="D14" i="66"/>
  <c r="F13" i="66"/>
  <c r="D13" i="66"/>
  <c r="F12" i="66"/>
  <c r="D12" i="66"/>
  <c r="F11" i="66"/>
  <c r="D11" i="66"/>
  <c r="F10" i="66"/>
  <c r="D10" i="66"/>
  <c r="F9" i="66"/>
  <c r="D9" i="66"/>
  <c r="F8" i="66"/>
  <c r="D8" i="66"/>
  <c r="F7" i="66"/>
  <c r="D7" i="66"/>
  <c r="F6" i="66"/>
  <c r="D6" i="66"/>
  <c r="C19" i="65"/>
  <c r="C18" i="65"/>
  <c r="C17" i="65"/>
  <c r="C16" i="65"/>
  <c r="C15" i="65"/>
  <c r="C14" i="65"/>
  <c r="C13" i="65"/>
  <c r="C12" i="65"/>
  <c r="C11" i="65"/>
  <c r="C10" i="65"/>
  <c r="C9" i="65"/>
  <c r="C8" i="65"/>
  <c r="C7" i="65"/>
  <c r="C6" i="65"/>
  <c r="C5" i="65"/>
  <c r="G20" i="64"/>
  <c r="G19" i="64"/>
  <c r="G18" i="64"/>
  <c r="G17" i="64"/>
  <c r="G16" i="64"/>
  <c r="G15" i="64"/>
  <c r="G14" i="64"/>
  <c r="G13" i="64"/>
  <c r="G12" i="64"/>
  <c r="G11" i="64"/>
  <c r="G10" i="64"/>
  <c r="G9" i="64"/>
  <c r="G8" i="64"/>
  <c r="G7" i="64"/>
  <c r="G6" i="64"/>
  <c r="C20" i="63"/>
  <c r="C19" i="63"/>
  <c r="C18" i="63"/>
  <c r="C17" i="63"/>
  <c r="C16" i="63"/>
  <c r="C15" i="63"/>
  <c r="C14" i="63"/>
  <c r="C13" i="63"/>
  <c r="C12" i="63"/>
  <c r="C11" i="63"/>
  <c r="C10" i="63"/>
  <c r="C9" i="63"/>
  <c r="O12" i="62"/>
  <c r="N12" i="62"/>
  <c r="M12" i="62"/>
  <c r="L12" i="62"/>
  <c r="K12" i="62"/>
  <c r="J12" i="62"/>
  <c r="I12" i="62"/>
  <c r="H12" i="62"/>
  <c r="G12" i="62"/>
  <c r="F12" i="62"/>
  <c r="E12" i="62"/>
  <c r="D12" i="62"/>
  <c r="C12" i="62"/>
  <c r="B12" i="62"/>
  <c r="O6" i="62"/>
  <c r="N6" i="62"/>
  <c r="M6" i="62"/>
  <c r="L6" i="62"/>
  <c r="K6" i="62"/>
  <c r="J6" i="62"/>
  <c r="I6" i="62"/>
  <c r="H6" i="62"/>
  <c r="G6" i="62"/>
  <c r="F6" i="62"/>
  <c r="E6" i="62"/>
  <c r="D6" i="62"/>
  <c r="C6" i="62"/>
  <c r="B6" i="62"/>
  <c r="AP5" i="60"/>
  <c r="AO5" i="60"/>
  <c r="AN5" i="60"/>
  <c r="AM5" i="60"/>
  <c r="AL5" i="60"/>
  <c r="AK5" i="60"/>
  <c r="AJ5" i="60"/>
  <c r="AI5" i="60"/>
  <c r="AH5" i="60"/>
  <c r="AG5" i="60"/>
  <c r="AF5" i="60"/>
  <c r="AE5" i="60"/>
  <c r="AD5" i="60"/>
  <c r="AC5" i="60"/>
  <c r="AB5" i="60"/>
  <c r="AA5" i="60"/>
  <c r="Z5" i="60"/>
  <c r="Y5" i="60"/>
  <c r="X5" i="60"/>
  <c r="W5" i="60"/>
  <c r="V5" i="60"/>
  <c r="U5" i="60"/>
  <c r="T5" i="60"/>
  <c r="S5" i="60"/>
  <c r="R5" i="60"/>
  <c r="Q5" i="60"/>
  <c r="P5" i="60"/>
  <c r="O5" i="60"/>
  <c r="N5" i="60"/>
  <c r="M5" i="60"/>
  <c r="L5" i="60"/>
  <c r="K5" i="60"/>
  <c r="J5" i="60"/>
  <c r="I5" i="60"/>
  <c r="H5" i="60"/>
  <c r="P10" i="59"/>
  <c r="O10" i="59"/>
  <c r="N10" i="59"/>
  <c r="M10" i="59"/>
  <c r="L10" i="59"/>
  <c r="K10" i="59"/>
  <c r="J10" i="59"/>
  <c r="I10" i="59"/>
  <c r="H10" i="59"/>
  <c r="G10" i="59"/>
  <c r="F10" i="59"/>
  <c r="E10" i="59"/>
  <c r="D10" i="59"/>
  <c r="C10" i="59"/>
  <c r="P5" i="59"/>
  <c r="O5" i="59"/>
  <c r="N5" i="59"/>
  <c r="M5" i="59"/>
  <c r="L5" i="59"/>
  <c r="K5" i="59"/>
  <c r="J5" i="59"/>
  <c r="I5" i="59"/>
  <c r="H5" i="59"/>
  <c r="G5" i="59"/>
  <c r="F5" i="59"/>
  <c r="E5" i="59"/>
  <c r="D5" i="59"/>
  <c r="C5" i="59"/>
  <c r="M6" i="56"/>
  <c r="L6" i="56"/>
  <c r="K6" i="56"/>
  <c r="J6" i="56"/>
  <c r="I6" i="56"/>
  <c r="H6" i="56"/>
  <c r="G6" i="56"/>
  <c r="F6" i="56"/>
  <c r="E6" i="56"/>
  <c r="D6" i="56"/>
  <c r="G17" i="55"/>
  <c r="D17" i="55"/>
  <c r="G16" i="55"/>
  <c r="D16" i="55"/>
  <c r="G15" i="55"/>
  <c r="D15" i="55"/>
  <c r="G14" i="55"/>
  <c r="D14" i="55"/>
  <c r="G13" i="55"/>
  <c r="D13" i="55"/>
  <c r="G12" i="55"/>
  <c r="D12" i="55"/>
  <c r="G11" i="55"/>
  <c r="D11" i="55"/>
  <c r="G10" i="55"/>
  <c r="D10" i="55"/>
  <c r="G9" i="55"/>
  <c r="D9" i="55"/>
  <c r="G8" i="55"/>
  <c r="D8" i="55"/>
  <c r="G7" i="55"/>
  <c r="D7" i="55"/>
  <c r="G6" i="55"/>
  <c r="D6" i="55"/>
  <c r="G5" i="55"/>
  <c r="D5" i="55"/>
  <c r="C18" i="53"/>
  <c r="C17" i="53"/>
  <c r="C16" i="53"/>
  <c r="C15" i="53"/>
  <c r="C14" i="53"/>
  <c r="C13" i="53"/>
  <c r="C12" i="53"/>
  <c r="C11" i="53"/>
  <c r="C10" i="53"/>
  <c r="C9" i="53"/>
  <c r="C8" i="53"/>
  <c r="C7" i="53"/>
  <c r="C6" i="53"/>
  <c r="C5" i="53"/>
  <c r="F6" i="49"/>
  <c r="E6" i="49"/>
  <c r="B6" i="49"/>
  <c r="D9" i="48"/>
  <c r="D8" i="48" s="1"/>
  <c r="C9" i="48"/>
  <c r="P8" i="48"/>
  <c r="L8" i="48"/>
  <c r="K8" i="48"/>
  <c r="J8" i="48"/>
  <c r="I8" i="48"/>
  <c r="H8" i="48"/>
  <c r="G8" i="48"/>
  <c r="F8" i="48"/>
  <c r="E8" i="48"/>
  <c r="F6" i="47"/>
  <c r="E6" i="47"/>
  <c r="D6" i="47"/>
  <c r="C6" i="47"/>
  <c r="C17" i="46"/>
  <c r="M16" i="46"/>
  <c r="C16" i="46"/>
  <c r="F16" i="46" s="1"/>
  <c r="M15" i="46"/>
  <c r="C15" i="46"/>
  <c r="F15" i="46" s="1"/>
  <c r="M14" i="46"/>
  <c r="C14" i="46"/>
  <c r="F14" i="46" s="1"/>
  <c r="M13" i="46"/>
  <c r="C13" i="46"/>
  <c r="F13" i="46" s="1"/>
  <c r="M11" i="46"/>
  <c r="C11" i="46"/>
  <c r="F11" i="46" s="1"/>
  <c r="M10" i="46"/>
  <c r="C10" i="46"/>
  <c r="F10" i="46" s="1"/>
  <c r="Y8" i="45"/>
  <c r="X8" i="45"/>
  <c r="AR14" i="43"/>
  <c r="AO14" i="43"/>
  <c r="AC14" i="43"/>
  <c r="N14" i="43"/>
  <c r="K14" i="43"/>
  <c r="AR13" i="43"/>
  <c r="AO13" i="43"/>
  <c r="AC13" i="43"/>
  <c r="N13" i="43"/>
  <c r="K13" i="43"/>
  <c r="AR12" i="43"/>
  <c r="AO12" i="43"/>
  <c r="AC12" i="43"/>
  <c r="N12" i="43"/>
  <c r="K12" i="43"/>
  <c r="AR11" i="43"/>
  <c r="AO11" i="43"/>
  <c r="AC11" i="43"/>
  <c r="N11" i="43"/>
  <c r="K11" i="43"/>
  <c r="AR10" i="43"/>
  <c r="AO10" i="43"/>
  <c r="AC10" i="43"/>
  <c r="N10" i="43"/>
  <c r="K10" i="43"/>
  <c r="AR9" i="43"/>
  <c r="AO9" i="43"/>
  <c r="AC9" i="43"/>
  <c r="N9" i="43"/>
  <c r="K9" i="43"/>
  <c r="AR25" i="42"/>
  <c r="AO25" i="42"/>
  <c r="AL25" i="42"/>
  <c r="AC25" i="42"/>
  <c r="Z25" i="42"/>
  <c r="W25" i="42"/>
  <c r="N25" i="42"/>
  <c r="K25" i="42"/>
  <c r="H25" i="42"/>
  <c r="AT24" i="42"/>
  <c r="AS24" i="42"/>
  <c r="AQ24" i="42"/>
  <c r="AP24" i="42"/>
  <c r="AN24" i="42"/>
  <c r="AM24" i="42"/>
  <c r="AE24" i="42"/>
  <c r="AD24" i="42"/>
  <c r="AB24" i="42"/>
  <c r="AA24" i="42"/>
  <c r="Y24" i="42"/>
  <c r="X24" i="42"/>
  <c r="P24" i="42"/>
  <c r="O24" i="42"/>
  <c r="M24" i="42"/>
  <c r="L24" i="42"/>
  <c r="J24" i="42"/>
  <c r="I24" i="42"/>
  <c r="AR23" i="42"/>
  <c r="AO23" i="42"/>
  <c r="AL23" i="42"/>
  <c r="AC23" i="42"/>
  <c r="Z23" i="42"/>
  <c r="W23" i="42"/>
  <c r="N23" i="42"/>
  <c r="K23" i="42"/>
  <c r="H23" i="42"/>
  <c r="AR22" i="42"/>
  <c r="AO22" i="42"/>
  <c r="AL22" i="42"/>
  <c r="AC22" i="42"/>
  <c r="Z22" i="42"/>
  <c r="W22" i="42"/>
  <c r="N22" i="42"/>
  <c r="K22" i="42"/>
  <c r="H22" i="42"/>
  <c r="AR21" i="42"/>
  <c r="AO21" i="42"/>
  <c r="AL21" i="42"/>
  <c r="AC21" i="42"/>
  <c r="Z21" i="42"/>
  <c r="W21" i="42"/>
  <c r="N21" i="42"/>
  <c r="K21" i="42"/>
  <c r="H21" i="42"/>
  <c r="AR20" i="42"/>
  <c r="AO20" i="42"/>
  <c r="AL20" i="42"/>
  <c r="AC20" i="42"/>
  <c r="Z20" i="42"/>
  <c r="W20" i="42"/>
  <c r="N20" i="42"/>
  <c r="K20" i="42"/>
  <c r="H20" i="42"/>
  <c r="AR19" i="42"/>
  <c r="AO19" i="42"/>
  <c r="AL19" i="42"/>
  <c r="AC19" i="42"/>
  <c r="Z19" i="42"/>
  <c r="W19" i="42"/>
  <c r="N19" i="42"/>
  <c r="K19" i="42"/>
  <c r="H19" i="42"/>
  <c r="AR18" i="42"/>
  <c r="AO18" i="42"/>
  <c r="AL18" i="42"/>
  <c r="AC18" i="42"/>
  <c r="Z18" i="42"/>
  <c r="W18" i="42"/>
  <c r="N18" i="42"/>
  <c r="K18" i="42"/>
  <c r="H18" i="42"/>
  <c r="AR17" i="42"/>
  <c r="AO17" i="42"/>
  <c r="AL17" i="42"/>
  <c r="AC17" i="42"/>
  <c r="Z17" i="42"/>
  <c r="W17" i="42"/>
  <c r="N17" i="42"/>
  <c r="K17" i="42"/>
  <c r="H17" i="42"/>
  <c r="AR16" i="42"/>
  <c r="AO16" i="42"/>
  <c r="AL16" i="42"/>
  <c r="AC16" i="42"/>
  <c r="Z16" i="42"/>
  <c r="W16" i="42"/>
  <c r="N16" i="42"/>
  <c r="K16" i="42"/>
  <c r="H16" i="42"/>
  <c r="AR15" i="42"/>
  <c r="AO15" i="42"/>
  <c r="AL15" i="42"/>
  <c r="AC15" i="42"/>
  <c r="Z15" i="42"/>
  <c r="W15" i="42"/>
  <c r="N15" i="42"/>
  <c r="K15" i="42"/>
  <c r="H15" i="42"/>
  <c r="AR14" i="42"/>
  <c r="AO14" i="42"/>
  <c r="AL14" i="42"/>
  <c r="AC14" i="42"/>
  <c r="Z14" i="42"/>
  <c r="W14" i="42"/>
  <c r="N14" i="42"/>
  <c r="K14" i="42"/>
  <c r="H14" i="42"/>
  <c r="AR13" i="42"/>
  <c r="AO13" i="42"/>
  <c r="AL13" i="42"/>
  <c r="AC13" i="42"/>
  <c r="Z13" i="42"/>
  <c r="W13" i="42"/>
  <c r="N13" i="42"/>
  <c r="K13" i="42"/>
  <c r="H13" i="42"/>
  <c r="AR12" i="42"/>
  <c r="AO12" i="42"/>
  <c r="AL12" i="42"/>
  <c r="AC12" i="42"/>
  <c r="Z12" i="42"/>
  <c r="W12" i="42"/>
  <c r="N12" i="42"/>
  <c r="K12" i="42"/>
  <c r="H12" i="42"/>
  <c r="AR11" i="42"/>
  <c r="AO11" i="42"/>
  <c r="AL11" i="42"/>
  <c r="AC11" i="42"/>
  <c r="Z11" i="42"/>
  <c r="W11" i="42"/>
  <c r="N11" i="42"/>
  <c r="K11" i="42"/>
  <c r="H11" i="42"/>
  <c r="AR10" i="42"/>
  <c r="AO10" i="42"/>
  <c r="AL10" i="42"/>
  <c r="AC10" i="42"/>
  <c r="Z10" i="42"/>
  <c r="W10" i="42"/>
  <c r="N10" i="42"/>
  <c r="K10" i="42"/>
  <c r="H10" i="42"/>
  <c r="AR9" i="42"/>
  <c r="AL9" i="42"/>
  <c r="AC9" i="42"/>
  <c r="Z9" i="42"/>
  <c r="W9" i="42"/>
  <c r="N9" i="42"/>
  <c r="K9" i="42"/>
  <c r="H9" i="42"/>
  <c r="E11" i="41"/>
  <c r="E10" i="41"/>
  <c r="E9" i="41"/>
  <c r="E8" i="41"/>
  <c r="E7" i="41"/>
  <c r="C6" i="41"/>
  <c r="D9" i="41" s="1"/>
  <c r="B6" i="41"/>
  <c r="K16" i="40"/>
  <c r="J16" i="40"/>
  <c r="H16" i="40"/>
  <c r="G16" i="40"/>
  <c r="E16" i="40"/>
  <c r="D16" i="40"/>
  <c r="K15" i="40"/>
  <c r="J15" i="40"/>
  <c r="H15" i="40"/>
  <c r="G15" i="40"/>
  <c r="E15" i="40"/>
  <c r="D15" i="40"/>
  <c r="I14" i="40"/>
  <c r="F14" i="40"/>
  <c r="F16" i="40" s="1"/>
  <c r="C14" i="40"/>
  <c r="I13" i="40"/>
  <c r="F13" i="40"/>
  <c r="C13" i="40"/>
  <c r="F32" i="39"/>
  <c r="E32" i="39"/>
  <c r="D32" i="39"/>
  <c r="C32" i="39"/>
  <c r="E6" i="39"/>
  <c r="D6" i="39"/>
  <c r="C6" i="39"/>
  <c r="D17" i="38"/>
  <c r="C17" i="38"/>
  <c r="D16" i="38"/>
  <c r="C16" i="38"/>
  <c r="D15" i="38"/>
  <c r="C15" i="38"/>
  <c r="D14" i="38"/>
  <c r="C14" i="38"/>
  <c r="D13" i="38"/>
  <c r="C13" i="38"/>
  <c r="D12" i="38"/>
  <c r="C12" i="38"/>
  <c r="D11" i="38"/>
  <c r="C11" i="38"/>
  <c r="C10" i="38"/>
  <c r="D9" i="38"/>
  <c r="C9" i="38"/>
  <c r="D8" i="38"/>
  <c r="C8" i="38"/>
  <c r="D7" i="38"/>
  <c r="C7" i="38"/>
  <c r="D6" i="38"/>
  <c r="C6" i="38"/>
  <c r="F29" i="36"/>
  <c r="E29" i="36"/>
  <c r="D29" i="36"/>
  <c r="C29" i="36"/>
  <c r="W29" i="36" s="1"/>
  <c r="Y29" i="36" s="1"/>
  <c r="F28" i="36"/>
  <c r="E28" i="36"/>
  <c r="D28" i="36"/>
  <c r="C28" i="36"/>
  <c r="W28" i="36" s="1"/>
  <c r="Y28" i="36" s="1"/>
  <c r="F27" i="36"/>
  <c r="E27" i="36"/>
  <c r="D27" i="36"/>
  <c r="C27" i="36"/>
  <c r="W27" i="36" s="1"/>
  <c r="Y27" i="36" s="1"/>
  <c r="F26" i="36"/>
  <c r="E26" i="36"/>
  <c r="D26" i="36"/>
  <c r="C26" i="36"/>
  <c r="W26" i="36" s="1"/>
  <c r="Y26" i="36" s="1"/>
  <c r="F25" i="36"/>
  <c r="E25" i="36"/>
  <c r="D25" i="36"/>
  <c r="C25" i="36"/>
  <c r="W25" i="36" s="1"/>
  <c r="Y25" i="36" s="1"/>
  <c r="F24" i="36"/>
  <c r="E24" i="36"/>
  <c r="D24" i="36"/>
  <c r="C24" i="36"/>
  <c r="W24" i="36" s="1"/>
  <c r="Y24" i="36" s="1"/>
  <c r="F23" i="36"/>
  <c r="E23" i="36"/>
  <c r="D23" i="36"/>
  <c r="C23" i="36"/>
  <c r="W23" i="36" s="1"/>
  <c r="Y23" i="36" s="1"/>
  <c r="F22" i="36"/>
  <c r="E22" i="36"/>
  <c r="D22" i="36"/>
  <c r="C22" i="36"/>
  <c r="W22" i="36" s="1"/>
  <c r="Y22" i="36" s="1"/>
  <c r="F21" i="36"/>
  <c r="E21" i="36"/>
  <c r="D21" i="36"/>
  <c r="C21" i="36"/>
  <c r="W21" i="36" s="1"/>
  <c r="Y21" i="36" s="1"/>
  <c r="F20" i="36"/>
  <c r="E20" i="36"/>
  <c r="D20" i="36"/>
  <c r="C20" i="36"/>
  <c r="W20" i="36" s="1"/>
  <c r="Y20" i="36" s="1"/>
  <c r="F19" i="36"/>
  <c r="E19" i="36"/>
  <c r="D19" i="36"/>
  <c r="C19" i="36"/>
  <c r="W19" i="36" s="1"/>
  <c r="Y19" i="36" s="1"/>
  <c r="F18" i="36"/>
  <c r="E18" i="36"/>
  <c r="D18" i="36"/>
  <c r="C18" i="36"/>
  <c r="W18" i="36" s="1"/>
  <c r="Y18" i="36" s="1"/>
  <c r="F17" i="36"/>
  <c r="E17" i="36"/>
  <c r="D17" i="36"/>
  <c r="C17" i="36"/>
  <c r="W17" i="36" s="1"/>
  <c r="Y17" i="36" s="1"/>
  <c r="F16" i="36"/>
  <c r="E16" i="36"/>
  <c r="C16" i="36" s="1"/>
  <c r="W16" i="36" s="1"/>
  <c r="Y16" i="36" s="1"/>
  <c r="D16" i="36"/>
  <c r="F15" i="36"/>
  <c r="E15" i="36"/>
  <c r="D15" i="36"/>
  <c r="C15" i="36" s="1"/>
  <c r="W15" i="36" s="1"/>
  <c r="Y15" i="36" s="1"/>
  <c r="F14" i="36"/>
  <c r="E14" i="36"/>
  <c r="D14" i="36"/>
  <c r="F13" i="36"/>
  <c r="E13" i="36"/>
  <c r="D13" i="36"/>
  <c r="F12" i="36"/>
  <c r="E12" i="36"/>
  <c r="D12" i="36"/>
  <c r="F11" i="36"/>
  <c r="E11" i="36"/>
  <c r="C11" i="36" s="1"/>
  <c r="W11" i="36" s="1"/>
  <c r="Y11" i="36" s="1"/>
  <c r="D11" i="36"/>
  <c r="F10" i="36"/>
  <c r="E10" i="36"/>
  <c r="D10" i="36"/>
  <c r="C10" i="36" s="1"/>
  <c r="W10" i="36" s="1"/>
  <c r="Y10" i="36" s="1"/>
  <c r="F9" i="36"/>
  <c r="E9" i="36"/>
  <c r="D9" i="36"/>
  <c r="F8" i="36"/>
  <c r="E8" i="36"/>
  <c r="D8" i="36"/>
  <c r="I28" i="34"/>
  <c r="D28" i="34"/>
  <c r="I27" i="34"/>
  <c r="D27" i="34"/>
  <c r="I26" i="34"/>
  <c r="D26" i="34"/>
  <c r="I25" i="34"/>
  <c r="D25" i="34"/>
  <c r="I24" i="34"/>
  <c r="D24" i="34"/>
  <c r="I23" i="34"/>
  <c r="D23" i="34"/>
  <c r="I22" i="34"/>
  <c r="D22" i="34"/>
  <c r="I21" i="34"/>
  <c r="D21" i="34"/>
  <c r="I20" i="34"/>
  <c r="D20" i="34"/>
  <c r="I19" i="34"/>
  <c r="D19" i="34"/>
  <c r="I18" i="34"/>
  <c r="D18" i="34"/>
  <c r="I17" i="34"/>
  <c r="D17" i="34"/>
  <c r="I16" i="34"/>
  <c r="D16" i="34"/>
  <c r="I15" i="34"/>
  <c r="D15" i="34"/>
  <c r="F14" i="34"/>
  <c r="D14" i="34"/>
  <c r="F13" i="34"/>
  <c r="D13" i="34"/>
  <c r="F12" i="34"/>
  <c r="D12" i="34"/>
  <c r="F11" i="34"/>
  <c r="D11" i="34"/>
  <c r="F10" i="34"/>
  <c r="D10" i="34"/>
  <c r="F9" i="34"/>
  <c r="D9" i="34"/>
  <c r="F8" i="34"/>
  <c r="D8" i="34"/>
  <c r="F7" i="34"/>
  <c r="D7" i="34"/>
  <c r="U16" i="31"/>
  <c r="T16" i="31"/>
  <c r="U15" i="31"/>
  <c r="T15" i="31"/>
  <c r="Q15" i="31"/>
  <c r="P15" i="31"/>
  <c r="U14" i="31"/>
  <c r="T14" i="31"/>
  <c r="Q14" i="31"/>
  <c r="P14" i="31"/>
  <c r="U13" i="31"/>
  <c r="T13" i="31"/>
  <c r="Q13" i="31"/>
  <c r="P13" i="31"/>
  <c r="U12" i="31"/>
  <c r="T12" i="31"/>
  <c r="Q12" i="31"/>
  <c r="P12" i="31"/>
  <c r="AA31" i="30"/>
  <c r="Z31" i="30"/>
  <c r="N31" i="30"/>
  <c r="AA30" i="30"/>
  <c r="Z30" i="30"/>
  <c r="Y30" i="30"/>
  <c r="X30" i="30"/>
  <c r="N30" i="30"/>
  <c r="AA29" i="30"/>
  <c r="Z29" i="30"/>
  <c r="Y29" i="30"/>
  <c r="X29" i="30"/>
  <c r="N29" i="30"/>
  <c r="AA28" i="30"/>
  <c r="Z28" i="30"/>
  <c r="Y28" i="30"/>
  <c r="X28" i="30"/>
  <c r="N28" i="30"/>
  <c r="AA27" i="30"/>
  <c r="Z27" i="30"/>
  <c r="Y27" i="30"/>
  <c r="X27" i="30"/>
  <c r="N27" i="30"/>
  <c r="AA26" i="30"/>
  <c r="Z26" i="30"/>
  <c r="Y26" i="30"/>
  <c r="X26" i="30"/>
  <c r="N26" i="30"/>
  <c r="AA25" i="30"/>
  <c r="Z25" i="30"/>
  <c r="Y25" i="30"/>
  <c r="X25" i="30"/>
  <c r="N25" i="30"/>
  <c r="AA24" i="30"/>
  <c r="Z24" i="30"/>
  <c r="Y24" i="30"/>
  <c r="X24" i="30"/>
  <c r="N24" i="30"/>
  <c r="AA23" i="30"/>
  <c r="Z23" i="30"/>
  <c r="Y23" i="30"/>
  <c r="X23" i="30"/>
  <c r="N23" i="30"/>
  <c r="AA22" i="30"/>
  <c r="Z22" i="30"/>
  <c r="AF22" i="30" s="1"/>
  <c r="Y22" i="30"/>
  <c r="X22" i="30"/>
  <c r="N22" i="30"/>
  <c r="AA21" i="30"/>
  <c r="Z21" i="30"/>
  <c r="Y21" i="30"/>
  <c r="X21" i="30"/>
  <c r="N21" i="30"/>
  <c r="AA20" i="30"/>
  <c r="Z20" i="30"/>
  <c r="Y20" i="30"/>
  <c r="X20" i="30"/>
  <c r="N20" i="30"/>
  <c r="AA19" i="30"/>
  <c r="Z19" i="30"/>
  <c r="Y19" i="30"/>
  <c r="X19" i="30"/>
  <c r="N19" i="30"/>
  <c r="AA18" i="30"/>
  <c r="Z18" i="30"/>
  <c r="Y18" i="30"/>
  <c r="X18" i="30"/>
  <c r="N18" i="30"/>
  <c r="AA17" i="30"/>
  <c r="Z17" i="30"/>
  <c r="Y17" i="30"/>
  <c r="X17" i="30"/>
  <c r="N17" i="30"/>
  <c r="AA16" i="30"/>
  <c r="Z16" i="30"/>
  <c r="AF16" i="30" s="1"/>
  <c r="Y16" i="30"/>
  <c r="X16" i="30"/>
  <c r="N16" i="30"/>
  <c r="AA15" i="30"/>
  <c r="Z15" i="30"/>
  <c r="Y15" i="30"/>
  <c r="X15" i="30"/>
  <c r="N15" i="30"/>
  <c r="AA14" i="30"/>
  <c r="Z14" i="30"/>
  <c r="AF14" i="30" s="1"/>
  <c r="Y14" i="30"/>
  <c r="X14" i="30"/>
  <c r="O14" i="30"/>
  <c r="N14" i="30"/>
  <c r="AE13" i="30"/>
  <c r="AA13" i="30" s="1"/>
  <c r="AD13" i="30"/>
  <c r="Z13" i="30" s="1"/>
  <c r="AF13" i="30" s="1"/>
  <c r="Y13" i="30"/>
  <c r="X13" i="30"/>
  <c r="O13" i="30"/>
  <c r="N13" i="30"/>
  <c r="AA12" i="30"/>
  <c r="Z12" i="30"/>
  <c r="Y12" i="30"/>
  <c r="X12" i="30"/>
  <c r="N12" i="30"/>
  <c r="AA11" i="30"/>
  <c r="AG24" i="30" s="1"/>
  <c r="Z11" i="30"/>
  <c r="AF30" i="30" s="1"/>
  <c r="N11" i="30"/>
  <c r="B20" i="29"/>
  <c r="B19" i="29"/>
  <c r="B18" i="29"/>
  <c r="B17" i="29"/>
  <c r="F16" i="29"/>
  <c r="E16" i="29"/>
  <c r="D16" i="29"/>
  <c r="C16" i="29"/>
  <c r="B13" i="29"/>
  <c r="B12" i="29"/>
  <c r="B11" i="29"/>
  <c r="B10" i="29"/>
  <c r="F9" i="29"/>
  <c r="E9" i="29"/>
  <c r="D9" i="29"/>
  <c r="C9" i="29"/>
  <c r="B8" i="29"/>
  <c r="B7" i="29"/>
  <c r="F6" i="29"/>
  <c r="E6" i="29"/>
  <c r="E15" i="29" s="1"/>
  <c r="D6" i="29"/>
  <c r="D15" i="29" s="1"/>
  <c r="C6" i="29"/>
  <c r="C15" i="29" s="1"/>
  <c r="D5" i="29"/>
  <c r="E9" i="28"/>
  <c r="D9" i="28"/>
  <c r="C9" i="28"/>
  <c r="B8" i="28"/>
  <c r="B7" i="28"/>
  <c r="B6" i="28"/>
  <c r="B5" i="28"/>
  <c r="J8" i="27"/>
  <c r="I8" i="27"/>
  <c r="H8" i="27"/>
  <c r="E8" i="27"/>
  <c r="J7" i="27"/>
  <c r="I7" i="27"/>
  <c r="H7" i="27"/>
  <c r="E7" i="27"/>
  <c r="J6" i="27"/>
  <c r="I6" i="27"/>
  <c r="H6" i="27"/>
  <c r="E6" i="27"/>
  <c r="H14" i="26"/>
  <c r="G14" i="26"/>
  <c r="E14" i="26"/>
  <c r="F14" i="26" s="1"/>
  <c r="H13" i="26"/>
  <c r="G13" i="26"/>
  <c r="E13" i="26"/>
  <c r="F13" i="26" s="1"/>
  <c r="H12" i="26"/>
  <c r="G12" i="26"/>
  <c r="E12" i="26"/>
  <c r="F12" i="26" s="1"/>
  <c r="H11" i="26"/>
  <c r="G11" i="26"/>
  <c r="E11" i="26"/>
  <c r="F11" i="26" s="1"/>
  <c r="H10" i="26"/>
  <c r="G10" i="26"/>
  <c r="E10" i="26"/>
  <c r="F10" i="26" s="1"/>
  <c r="H9" i="26"/>
  <c r="G9" i="26"/>
  <c r="E9" i="26"/>
  <c r="F9" i="26" s="1"/>
  <c r="H8" i="26"/>
  <c r="G8" i="26"/>
  <c r="E8" i="26"/>
  <c r="F8" i="26" s="1"/>
  <c r="H7" i="26"/>
  <c r="G7" i="26"/>
  <c r="E7" i="26"/>
  <c r="F7" i="26" s="1"/>
  <c r="E6" i="26"/>
  <c r="F6" i="26" s="1"/>
  <c r="F17" i="25"/>
  <c r="G17" i="25" s="1"/>
  <c r="G16" i="25"/>
  <c r="F16" i="25"/>
  <c r="F15" i="25"/>
  <c r="G15" i="25" s="1"/>
  <c r="F14" i="25"/>
  <c r="G14" i="25" s="1"/>
  <c r="F13" i="25"/>
  <c r="G13" i="25" s="1"/>
  <c r="F12" i="25"/>
  <c r="G12" i="25" s="1"/>
  <c r="G11" i="25"/>
  <c r="F11" i="25"/>
  <c r="E10" i="25"/>
  <c r="F10" i="25" s="1"/>
  <c r="G10" i="25" s="1"/>
  <c r="D10" i="25"/>
  <c r="C10" i="25"/>
  <c r="F9" i="25"/>
  <c r="G9" i="25" s="1"/>
  <c r="F8" i="25"/>
  <c r="G8" i="25" s="1"/>
  <c r="F7" i="25"/>
  <c r="G7" i="25" s="1"/>
  <c r="F6" i="25"/>
  <c r="G6" i="25" s="1"/>
  <c r="J17" i="24"/>
  <c r="I17" i="24"/>
  <c r="G17" i="24"/>
  <c r="F17" i="24"/>
  <c r="J16" i="24"/>
  <c r="I16" i="24"/>
  <c r="G16" i="24"/>
  <c r="F16" i="24"/>
  <c r="D16" i="24"/>
  <c r="C16" i="24"/>
  <c r="H15" i="24"/>
  <c r="N15" i="24" s="1"/>
  <c r="E15" i="24"/>
  <c r="B15" i="24"/>
  <c r="J14" i="24"/>
  <c r="I14" i="24"/>
  <c r="G14" i="24"/>
  <c r="F14" i="24"/>
  <c r="D14" i="24"/>
  <c r="C14" i="24"/>
  <c r="H13" i="24"/>
  <c r="E13" i="24"/>
  <c r="B13" i="24"/>
  <c r="N12" i="24"/>
  <c r="J12" i="24"/>
  <c r="I12" i="24"/>
  <c r="F12" i="24"/>
  <c r="D12" i="24"/>
  <c r="C12" i="24"/>
  <c r="H11" i="24"/>
  <c r="E11" i="24"/>
  <c r="B11" i="24"/>
  <c r="J10" i="24"/>
  <c r="I10" i="24"/>
  <c r="G10" i="24"/>
  <c r="F10" i="24"/>
  <c r="H9" i="24"/>
  <c r="E9" i="24"/>
  <c r="D9" i="24"/>
  <c r="D17" i="24" s="1"/>
  <c r="C9" i="24"/>
  <c r="C17" i="24" s="1"/>
  <c r="N8" i="24"/>
  <c r="H7" i="24"/>
  <c r="E7" i="24"/>
  <c r="L7" i="24" s="1"/>
  <c r="B7" i="24"/>
  <c r="J19" i="23"/>
  <c r="I19" i="23"/>
  <c r="E19" i="23"/>
  <c r="B19" i="23"/>
  <c r="J18" i="23"/>
  <c r="I18" i="23"/>
  <c r="E18" i="23"/>
  <c r="B18" i="23"/>
  <c r="J17" i="23"/>
  <c r="I17" i="23"/>
  <c r="E17" i="23"/>
  <c r="B17" i="23"/>
  <c r="J16" i="23"/>
  <c r="I16" i="23"/>
  <c r="E16" i="23"/>
  <c r="K16" i="23" s="1"/>
  <c r="B16" i="23"/>
  <c r="J15" i="23"/>
  <c r="I15" i="23"/>
  <c r="E15" i="23"/>
  <c r="B15" i="23"/>
  <c r="J14" i="23"/>
  <c r="I14" i="23"/>
  <c r="E14" i="23"/>
  <c r="B14" i="23"/>
  <c r="J13" i="23"/>
  <c r="I13" i="23"/>
  <c r="E13" i="23"/>
  <c r="B13" i="23"/>
  <c r="J12" i="23"/>
  <c r="I12" i="23"/>
  <c r="E12" i="23"/>
  <c r="K12" i="23" s="1"/>
  <c r="B12" i="23"/>
  <c r="J11" i="23"/>
  <c r="I11" i="23"/>
  <c r="E11" i="23"/>
  <c r="K11" i="23" s="1"/>
  <c r="B11" i="23"/>
  <c r="J10" i="23"/>
  <c r="I10" i="23"/>
  <c r="E10" i="23"/>
  <c r="B10" i="23"/>
  <c r="J9" i="23"/>
  <c r="I9" i="23"/>
  <c r="E9" i="23"/>
  <c r="B9" i="23"/>
  <c r="K9" i="23" s="1"/>
  <c r="J8" i="23"/>
  <c r="I8" i="23"/>
  <c r="E8" i="23"/>
  <c r="B8" i="23"/>
  <c r="H8" i="23" s="1"/>
  <c r="J7" i="23"/>
  <c r="I7" i="23"/>
  <c r="E7" i="23"/>
  <c r="B7" i="23"/>
  <c r="G6" i="23"/>
  <c r="F6" i="23"/>
  <c r="D6" i="23"/>
  <c r="J6" i="23" s="1"/>
  <c r="C6" i="23"/>
  <c r="U29" i="22"/>
  <c r="R29" i="22"/>
  <c r="O29" i="22"/>
  <c r="L29" i="22"/>
  <c r="I29" i="22"/>
  <c r="F29" i="22"/>
  <c r="C29" i="22"/>
  <c r="U28" i="22"/>
  <c r="R28" i="22"/>
  <c r="O28" i="22"/>
  <c r="L28" i="22"/>
  <c r="I28" i="22"/>
  <c r="F28" i="22"/>
  <c r="C28" i="22"/>
  <c r="U27" i="22"/>
  <c r="R27" i="22"/>
  <c r="O27" i="22"/>
  <c r="L27" i="22"/>
  <c r="I27" i="22"/>
  <c r="F27" i="22"/>
  <c r="C27" i="22"/>
  <c r="U26" i="22"/>
  <c r="X26" i="22" s="1"/>
  <c r="Y26" i="22" s="1"/>
  <c r="R26" i="22"/>
  <c r="O26" i="22"/>
  <c r="L26" i="22"/>
  <c r="I26" i="22"/>
  <c r="F26" i="22"/>
  <c r="C26" i="22"/>
  <c r="U25" i="22"/>
  <c r="R25" i="22"/>
  <c r="O25" i="22"/>
  <c r="L25" i="22"/>
  <c r="I25" i="22"/>
  <c r="F25" i="22"/>
  <c r="C25" i="22"/>
  <c r="U24" i="22"/>
  <c r="X24" i="22" s="1"/>
  <c r="Y24" i="22" s="1"/>
  <c r="R24" i="22"/>
  <c r="O24" i="22"/>
  <c r="L24" i="22"/>
  <c r="I24" i="22"/>
  <c r="F24" i="22"/>
  <c r="C24" i="22"/>
  <c r="U23" i="22"/>
  <c r="R23" i="22"/>
  <c r="O23" i="22"/>
  <c r="L23" i="22"/>
  <c r="L22" i="22" s="1"/>
  <c r="I23" i="22"/>
  <c r="F23" i="22"/>
  <c r="C23" i="22"/>
  <c r="W22" i="22"/>
  <c r="V22" i="22"/>
  <c r="T22" i="22"/>
  <c r="S22" i="22"/>
  <c r="Q22" i="22"/>
  <c r="P22" i="22"/>
  <c r="N22" i="22"/>
  <c r="M22" i="22"/>
  <c r="K22" i="22"/>
  <c r="J22" i="22"/>
  <c r="H22" i="22"/>
  <c r="G22" i="22"/>
  <c r="E22" i="22"/>
  <c r="D22" i="22"/>
  <c r="U21" i="22"/>
  <c r="R21" i="22"/>
  <c r="O21" i="22"/>
  <c r="L21" i="22"/>
  <c r="I21" i="22"/>
  <c r="F21" i="22"/>
  <c r="C21" i="22"/>
  <c r="U20" i="22"/>
  <c r="X20" i="22" s="1"/>
  <c r="Y20" i="22" s="1"/>
  <c r="R20" i="22"/>
  <c r="O20" i="22"/>
  <c r="L20" i="22"/>
  <c r="I20" i="22"/>
  <c r="F20" i="22"/>
  <c r="C20" i="22"/>
  <c r="U19" i="22"/>
  <c r="R19" i="22"/>
  <c r="O19" i="22"/>
  <c r="L19" i="22"/>
  <c r="I19" i="22"/>
  <c r="F19" i="22"/>
  <c r="C19" i="22"/>
  <c r="U18" i="22"/>
  <c r="X18" i="22" s="1"/>
  <c r="Y18" i="22" s="1"/>
  <c r="R18" i="22"/>
  <c r="O18" i="22"/>
  <c r="L18" i="22"/>
  <c r="I18" i="22"/>
  <c r="F18" i="22"/>
  <c r="C18" i="22"/>
  <c r="U17" i="22"/>
  <c r="R17" i="22"/>
  <c r="O17" i="22"/>
  <c r="L17" i="22"/>
  <c r="I17" i="22"/>
  <c r="F17" i="22"/>
  <c r="C17" i="22"/>
  <c r="U16" i="22"/>
  <c r="X16" i="22" s="1"/>
  <c r="Y16" i="22" s="1"/>
  <c r="R16" i="22"/>
  <c r="O16" i="22"/>
  <c r="L16" i="22"/>
  <c r="I16" i="22"/>
  <c r="F16" i="22"/>
  <c r="C16" i="22"/>
  <c r="U15" i="22"/>
  <c r="R15" i="22"/>
  <c r="O15" i="22"/>
  <c r="L15" i="22"/>
  <c r="I15" i="22"/>
  <c r="F15" i="22"/>
  <c r="C15" i="22"/>
  <c r="U14" i="22"/>
  <c r="X14" i="22" s="1"/>
  <c r="Y14" i="22" s="1"/>
  <c r="R14" i="22"/>
  <c r="O14" i="22"/>
  <c r="L14" i="22"/>
  <c r="I14" i="22"/>
  <c r="F14" i="22"/>
  <c r="C14" i="22"/>
  <c r="U13" i="22"/>
  <c r="R13" i="22"/>
  <c r="O13" i="22"/>
  <c r="L13" i="22"/>
  <c r="I13" i="22"/>
  <c r="F13" i="22"/>
  <c r="C13" i="22"/>
  <c r="U12" i="22"/>
  <c r="X12" i="22" s="1"/>
  <c r="Y12" i="22" s="1"/>
  <c r="R12" i="22"/>
  <c r="O12" i="22"/>
  <c r="L12" i="22"/>
  <c r="I12" i="22"/>
  <c r="F12" i="22"/>
  <c r="C12" i="22"/>
  <c r="W11" i="22"/>
  <c r="V11" i="22"/>
  <c r="V6" i="22" s="1"/>
  <c r="T11" i="22"/>
  <c r="S11" i="22"/>
  <c r="Q11" i="22"/>
  <c r="P11" i="22"/>
  <c r="N11" i="22"/>
  <c r="M11" i="22"/>
  <c r="K11" i="22"/>
  <c r="J11" i="22"/>
  <c r="J6" i="22" s="1"/>
  <c r="H11" i="22"/>
  <c r="G11" i="22"/>
  <c r="E11" i="22"/>
  <c r="D11" i="22"/>
  <c r="U10" i="22"/>
  <c r="R10" i="22"/>
  <c r="O10" i="22"/>
  <c r="L10" i="22"/>
  <c r="I10" i="22"/>
  <c r="F10" i="22"/>
  <c r="C10" i="22"/>
  <c r="U9" i="22"/>
  <c r="R9" i="22"/>
  <c r="O9" i="22"/>
  <c r="L9" i="22"/>
  <c r="I9" i="22"/>
  <c r="F9" i="22"/>
  <c r="C9" i="22"/>
  <c r="U8" i="22"/>
  <c r="R8" i="22"/>
  <c r="O8" i="22"/>
  <c r="L8" i="22"/>
  <c r="I8" i="22"/>
  <c r="F8" i="22"/>
  <c r="F7" i="22" s="1"/>
  <c r="C8" i="22"/>
  <c r="W7" i="22"/>
  <c r="V7" i="22"/>
  <c r="T7" i="22"/>
  <c r="S7" i="22"/>
  <c r="Q7" i="22"/>
  <c r="P7" i="22"/>
  <c r="N7" i="22"/>
  <c r="N6" i="22" s="1"/>
  <c r="M7" i="22"/>
  <c r="K7" i="22"/>
  <c r="J7" i="22"/>
  <c r="H7" i="22"/>
  <c r="G7" i="22"/>
  <c r="E7" i="22"/>
  <c r="D7" i="22"/>
  <c r="C7" i="22"/>
  <c r="B127" i="21"/>
  <c r="B126" i="21"/>
  <c r="B125" i="21"/>
  <c r="B124" i="21"/>
  <c r="B123" i="21"/>
  <c r="B122" i="21"/>
  <c r="B121" i="21"/>
  <c r="D120" i="21"/>
  <c r="C120" i="21"/>
  <c r="B120" i="21" s="1"/>
  <c r="B119" i="21"/>
  <c r="B118" i="21"/>
  <c r="B117" i="21"/>
  <c r="B116" i="21"/>
  <c r="B115" i="21"/>
  <c r="D114" i="21"/>
  <c r="C114" i="21"/>
  <c r="B113" i="21"/>
  <c r="B112" i="21"/>
  <c r="B111" i="21"/>
  <c r="B110" i="21"/>
  <c r="B109" i="21"/>
  <c r="D108" i="21"/>
  <c r="C108" i="21"/>
  <c r="B108" i="21" s="1"/>
  <c r="B107" i="21"/>
  <c r="B106" i="21"/>
  <c r="B105" i="21"/>
  <c r="B104" i="21"/>
  <c r="B103" i="21"/>
  <c r="D102" i="21"/>
  <c r="C102" i="21"/>
  <c r="B101" i="21"/>
  <c r="B100" i="21"/>
  <c r="B99" i="21"/>
  <c r="B98" i="21"/>
  <c r="B97" i="21"/>
  <c r="D96" i="21"/>
  <c r="C96" i="21"/>
  <c r="B96" i="21" s="1"/>
  <c r="B95" i="21"/>
  <c r="B94" i="21"/>
  <c r="B93" i="21"/>
  <c r="B92" i="21"/>
  <c r="B91" i="21"/>
  <c r="D90" i="21"/>
  <c r="C90" i="21"/>
  <c r="B89" i="21"/>
  <c r="B88" i="21"/>
  <c r="B87" i="21"/>
  <c r="B86" i="21"/>
  <c r="B85" i="21"/>
  <c r="D84" i="21"/>
  <c r="C84" i="21"/>
  <c r="B83" i="21"/>
  <c r="B82" i="21"/>
  <c r="B81" i="21"/>
  <c r="B80" i="21"/>
  <c r="B79" i="21"/>
  <c r="D78" i="21"/>
  <c r="C78" i="21"/>
  <c r="B77" i="21"/>
  <c r="B76" i="21"/>
  <c r="B75" i="21"/>
  <c r="B74" i="21"/>
  <c r="B73" i="21"/>
  <c r="D72" i="21"/>
  <c r="C72" i="21"/>
  <c r="B72" i="21" s="1"/>
  <c r="B71" i="21"/>
  <c r="B70" i="21"/>
  <c r="B69" i="21"/>
  <c r="B68" i="21"/>
  <c r="B67" i="21"/>
  <c r="D66" i="21"/>
  <c r="C66" i="21"/>
  <c r="B65" i="21"/>
  <c r="B64" i="21"/>
  <c r="B63" i="21"/>
  <c r="B62" i="21"/>
  <c r="B61" i="21"/>
  <c r="D60" i="21"/>
  <c r="C60" i="21"/>
  <c r="B60" i="21" s="1"/>
  <c r="B59" i="21"/>
  <c r="B58" i="21"/>
  <c r="B57" i="21"/>
  <c r="B56" i="21"/>
  <c r="B55" i="21"/>
  <c r="D54" i="21"/>
  <c r="C54" i="21"/>
  <c r="B53" i="21"/>
  <c r="B52" i="21"/>
  <c r="B51" i="21"/>
  <c r="B50" i="21"/>
  <c r="B49" i="21"/>
  <c r="D48" i="21"/>
  <c r="C48" i="21"/>
  <c r="B47" i="21"/>
  <c r="B46" i="21"/>
  <c r="B45" i="21"/>
  <c r="B44" i="21"/>
  <c r="B43" i="21"/>
  <c r="D42" i="21"/>
  <c r="C42" i="21"/>
  <c r="B41" i="21"/>
  <c r="B40" i="21"/>
  <c r="B39" i="21"/>
  <c r="B38" i="21"/>
  <c r="B37" i="21"/>
  <c r="D36" i="21"/>
  <c r="C36" i="21"/>
  <c r="B35" i="21"/>
  <c r="B34" i="21"/>
  <c r="B33" i="21"/>
  <c r="B32" i="21"/>
  <c r="B31" i="21"/>
  <c r="D30" i="21"/>
  <c r="C30" i="21"/>
  <c r="B29" i="21"/>
  <c r="B28" i="21"/>
  <c r="B27" i="21"/>
  <c r="B26" i="21"/>
  <c r="B25" i="21"/>
  <c r="D24" i="21"/>
  <c r="C24" i="21"/>
  <c r="B24" i="21" s="1"/>
  <c r="B23" i="21"/>
  <c r="B22" i="21"/>
  <c r="B21" i="21"/>
  <c r="B20" i="21"/>
  <c r="B19" i="21"/>
  <c r="D18" i="21"/>
  <c r="C18" i="21"/>
  <c r="B17" i="21"/>
  <c r="B16" i="21"/>
  <c r="B15" i="21"/>
  <c r="B14" i="21"/>
  <c r="B13" i="21"/>
  <c r="D12" i="21"/>
  <c r="C12" i="21"/>
  <c r="B12" i="21" s="1"/>
  <c r="B11" i="21"/>
  <c r="B10" i="21"/>
  <c r="B9" i="21"/>
  <c r="B8" i="21"/>
  <c r="B7" i="21"/>
  <c r="D6" i="21"/>
  <c r="C6" i="21"/>
  <c r="C44" i="20"/>
  <c r="C43" i="20"/>
  <c r="C42" i="20"/>
  <c r="C41" i="20"/>
  <c r="C40" i="20"/>
  <c r="C39" i="20"/>
  <c r="C38" i="20"/>
  <c r="C37" i="20"/>
  <c r="C36" i="20"/>
  <c r="C35" i="20"/>
  <c r="C34" i="20"/>
  <c r="C33" i="20"/>
  <c r="C32" i="20"/>
  <c r="C31" i="20"/>
  <c r="C30" i="20"/>
  <c r="C29" i="20"/>
  <c r="C28" i="20"/>
  <c r="C27" i="20"/>
  <c r="C26" i="20"/>
  <c r="C25" i="20"/>
  <c r="C24" i="20"/>
  <c r="C23" i="20"/>
  <c r="C22" i="20"/>
  <c r="C21" i="20"/>
  <c r="C20" i="20"/>
  <c r="C19" i="20"/>
  <c r="C18" i="20"/>
  <c r="C17" i="20"/>
  <c r="C16" i="20"/>
  <c r="C15" i="20"/>
  <c r="C14" i="20"/>
  <c r="C13" i="20"/>
  <c r="C12" i="20"/>
  <c r="C11" i="20"/>
  <c r="C10" i="20"/>
  <c r="C9" i="20"/>
  <c r="C8" i="20"/>
  <c r="C7" i="20"/>
  <c r="C6" i="20"/>
  <c r="C5" i="20"/>
  <c r="B80" i="19"/>
  <c r="B77" i="19"/>
  <c r="B76" i="19"/>
  <c r="B74" i="19"/>
  <c r="B73" i="19"/>
  <c r="B72" i="19"/>
  <c r="B71" i="19"/>
  <c r="B70" i="19"/>
  <c r="B69" i="19"/>
  <c r="B68" i="19"/>
  <c r="B67" i="19"/>
  <c r="B65" i="19"/>
  <c r="B64" i="19"/>
  <c r="B63" i="19"/>
  <c r="B62" i="19"/>
  <c r="B61" i="19"/>
  <c r="B60" i="19"/>
  <c r="B59" i="19"/>
  <c r="B58" i="19"/>
  <c r="B56" i="19"/>
  <c r="B55" i="19"/>
  <c r="G54" i="19"/>
  <c r="B54" i="19"/>
  <c r="G53" i="19"/>
  <c r="B53" i="19"/>
  <c r="G52" i="19"/>
  <c r="B52" i="19"/>
  <c r="G51" i="19"/>
  <c r="B51" i="19"/>
  <c r="G50" i="19"/>
  <c r="B50" i="19"/>
  <c r="G49" i="19"/>
  <c r="B49" i="19"/>
  <c r="G48" i="19"/>
  <c r="B48" i="19"/>
  <c r="G47" i="19"/>
  <c r="B47" i="19"/>
  <c r="G46" i="19"/>
  <c r="B46" i="19"/>
  <c r="G45" i="19"/>
  <c r="B45" i="19"/>
  <c r="G44" i="19"/>
  <c r="B44" i="19"/>
  <c r="G43" i="19"/>
  <c r="B43" i="19"/>
  <c r="G42" i="19"/>
  <c r="G41" i="19"/>
  <c r="B41" i="19"/>
  <c r="G40" i="19"/>
  <c r="B40" i="19"/>
  <c r="G39" i="19"/>
  <c r="B39" i="19"/>
  <c r="G38" i="19"/>
  <c r="G37" i="19"/>
  <c r="B37" i="19"/>
  <c r="G36" i="19"/>
  <c r="B36" i="19"/>
  <c r="G35" i="19"/>
  <c r="B35" i="19"/>
  <c r="G34" i="19"/>
  <c r="B34" i="19"/>
  <c r="G33" i="19"/>
  <c r="G32" i="19"/>
  <c r="B32" i="19"/>
  <c r="G31" i="19"/>
  <c r="B31" i="19"/>
  <c r="G30" i="19"/>
  <c r="B30" i="19"/>
  <c r="G29" i="19"/>
  <c r="B29" i="19"/>
  <c r="G28" i="19"/>
  <c r="G27" i="19"/>
  <c r="B27" i="19"/>
  <c r="G26" i="19"/>
  <c r="B26" i="19"/>
  <c r="G25" i="19"/>
  <c r="G24" i="19"/>
  <c r="B24" i="19"/>
  <c r="G23" i="19"/>
  <c r="G22" i="19"/>
  <c r="B22" i="19"/>
  <c r="G21" i="19"/>
  <c r="B21" i="19"/>
  <c r="G20" i="19"/>
  <c r="B20" i="19"/>
  <c r="G19" i="19"/>
  <c r="G18" i="19"/>
  <c r="B18" i="19"/>
  <c r="G17" i="19"/>
  <c r="B17" i="19"/>
  <c r="G16" i="19"/>
  <c r="B16" i="19"/>
  <c r="G15" i="19"/>
  <c r="B15" i="19"/>
  <c r="G14" i="19"/>
  <c r="B14" i="19"/>
  <c r="G13" i="19"/>
  <c r="B13" i="19"/>
  <c r="G12" i="19"/>
  <c r="B12" i="19"/>
  <c r="G11" i="19"/>
  <c r="B11" i="19"/>
  <c r="G10" i="19"/>
  <c r="B10" i="19"/>
  <c r="G9" i="19"/>
  <c r="B9" i="19"/>
  <c r="G8" i="19"/>
  <c r="B8" i="19"/>
  <c r="G7" i="19"/>
  <c r="B7" i="19"/>
  <c r="B77" i="18"/>
  <c r="B76" i="18"/>
  <c r="B75" i="18"/>
  <c r="B74" i="18"/>
  <c r="B73" i="18"/>
  <c r="B72" i="18"/>
  <c r="B71" i="18"/>
  <c r="B70" i="18"/>
  <c r="B69" i="18"/>
  <c r="B68" i="18"/>
  <c r="B67" i="18"/>
  <c r="B65" i="18"/>
  <c r="B64" i="18"/>
  <c r="B63" i="18"/>
  <c r="B62" i="18"/>
  <c r="B61" i="18"/>
  <c r="B60" i="18"/>
  <c r="B59" i="18"/>
  <c r="B58" i="18"/>
  <c r="B56" i="18"/>
  <c r="I55" i="18"/>
  <c r="H55" i="18"/>
  <c r="B55" i="18"/>
  <c r="G54" i="18"/>
  <c r="B54" i="18"/>
  <c r="G53" i="18"/>
  <c r="B53" i="18"/>
  <c r="G52" i="18"/>
  <c r="B52" i="18"/>
  <c r="G51" i="18"/>
  <c r="B51" i="18"/>
  <c r="G50" i="18"/>
  <c r="B50" i="18"/>
  <c r="G49" i="18"/>
  <c r="B49" i="18"/>
  <c r="G48" i="18"/>
  <c r="B48" i="18"/>
  <c r="G47" i="18"/>
  <c r="G46" i="18"/>
  <c r="B46" i="18"/>
  <c r="G45" i="18"/>
  <c r="B45" i="18"/>
  <c r="G44" i="18"/>
  <c r="B44" i="18"/>
  <c r="G43" i="18"/>
  <c r="B43" i="18"/>
  <c r="G42" i="18"/>
  <c r="B42" i="18"/>
  <c r="G41" i="18"/>
  <c r="B41" i="18"/>
  <c r="G40" i="18"/>
  <c r="B40" i="18"/>
  <c r="G39" i="18"/>
  <c r="B39" i="18"/>
  <c r="G38" i="18"/>
  <c r="G37" i="18"/>
  <c r="B37" i="18"/>
  <c r="G36" i="18"/>
  <c r="B36" i="18"/>
  <c r="G35" i="18"/>
  <c r="B35" i="18"/>
  <c r="G34" i="18"/>
  <c r="B34" i="18"/>
  <c r="G33" i="18"/>
  <c r="G32" i="18"/>
  <c r="B32" i="18"/>
  <c r="G31" i="18"/>
  <c r="B31" i="18"/>
  <c r="G30" i="18"/>
  <c r="B30" i="18"/>
  <c r="G29" i="18"/>
  <c r="B29" i="18"/>
  <c r="G28" i="18"/>
  <c r="B28" i="18"/>
  <c r="G27" i="18"/>
  <c r="B27" i="18"/>
  <c r="G26" i="18"/>
  <c r="B26" i="18"/>
  <c r="G25" i="18"/>
  <c r="B25" i="18"/>
  <c r="G24" i="18"/>
  <c r="B24" i="18"/>
  <c r="G23" i="18"/>
  <c r="G22" i="18"/>
  <c r="B22" i="18"/>
  <c r="G21" i="18"/>
  <c r="B21" i="18"/>
  <c r="G20" i="18"/>
  <c r="B20" i="18"/>
  <c r="G19" i="18"/>
  <c r="G18" i="18"/>
  <c r="B18" i="18"/>
  <c r="G17" i="18"/>
  <c r="B17" i="18"/>
  <c r="G16" i="18"/>
  <c r="B16" i="18"/>
  <c r="G15" i="18"/>
  <c r="B15" i="18"/>
  <c r="G14" i="18"/>
  <c r="B14" i="18"/>
  <c r="G13" i="18"/>
  <c r="B13" i="18"/>
  <c r="G12" i="18"/>
  <c r="B12" i="18"/>
  <c r="G11" i="18"/>
  <c r="B11" i="18"/>
  <c r="G10" i="18"/>
  <c r="B10" i="18"/>
  <c r="G9" i="18"/>
  <c r="B9" i="18"/>
  <c r="G8" i="18"/>
  <c r="B8" i="18"/>
  <c r="G7" i="18"/>
  <c r="B7" i="18"/>
  <c r="D5" i="17"/>
  <c r="C5" i="17"/>
  <c r="B5" i="17"/>
  <c r="E22" i="17" s="1"/>
  <c r="H17" i="16"/>
  <c r="E17" i="16"/>
  <c r="I17" i="16" s="1"/>
  <c r="H16" i="16"/>
  <c r="E16" i="16"/>
  <c r="I16" i="16" s="1"/>
  <c r="H15" i="16"/>
  <c r="E15" i="16"/>
  <c r="I15" i="16" s="1"/>
  <c r="H14" i="16"/>
  <c r="E14" i="16"/>
  <c r="H13" i="16"/>
  <c r="E13" i="16"/>
  <c r="H12" i="16"/>
  <c r="E12" i="16"/>
  <c r="H11" i="16"/>
  <c r="E11" i="16"/>
  <c r="I11" i="16" s="1"/>
  <c r="H10" i="16"/>
  <c r="E10" i="16"/>
  <c r="I10" i="16" s="1"/>
  <c r="R18" i="15"/>
  <c r="O18" i="15"/>
  <c r="I18" i="15"/>
  <c r="F18" i="15"/>
  <c r="C18" i="15"/>
  <c r="R17" i="15"/>
  <c r="O17" i="15"/>
  <c r="X17" i="15" s="1"/>
  <c r="I17" i="15"/>
  <c r="F17" i="15"/>
  <c r="C17" i="15"/>
  <c r="R16" i="15"/>
  <c r="O16" i="15"/>
  <c r="X16" i="15" s="1"/>
  <c r="Y16" i="15" s="1"/>
  <c r="I16" i="15"/>
  <c r="F16" i="15"/>
  <c r="C16" i="15"/>
  <c r="R15" i="15"/>
  <c r="X15" i="15" s="1"/>
  <c r="O15" i="15"/>
  <c r="I15" i="15"/>
  <c r="F15" i="15"/>
  <c r="C15" i="15"/>
  <c r="R14" i="15"/>
  <c r="O14" i="15"/>
  <c r="X14" i="15" s="1"/>
  <c r="Y14" i="15" s="1"/>
  <c r="I14" i="15"/>
  <c r="F14" i="15"/>
  <c r="C14" i="15"/>
  <c r="R13" i="15"/>
  <c r="O13" i="15"/>
  <c r="I13" i="15"/>
  <c r="Y13" i="15" s="1"/>
  <c r="F13" i="15"/>
  <c r="C13" i="15"/>
  <c r="R12" i="15"/>
  <c r="O12" i="15"/>
  <c r="I12" i="15"/>
  <c r="Y12" i="15" s="1"/>
  <c r="F12" i="15"/>
  <c r="C12" i="15"/>
  <c r="R11" i="15"/>
  <c r="O11" i="15"/>
  <c r="I11" i="15"/>
  <c r="Y11" i="15" s="1"/>
  <c r="F11" i="15"/>
  <c r="C11" i="15"/>
  <c r="D110" i="14"/>
  <c r="D109" i="14"/>
  <c r="H109" i="14" s="1"/>
  <c r="H108" i="14"/>
  <c r="H107" i="14"/>
  <c r="H106" i="14"/>
  <c r="D105" i="14"/>
  <c r="D104" i="14"/>
  <c r="H104" i="14" s="1"/>
  <c r="D103" i="14"/>
  <c r="H103" i="14" s="1"/>
  <c r="D102" i="14"/>
  <c r="H102" i="14" s="1"/>
  <c r="D101" i="14"/>
  <c r="H101" i="14" s="1"/>
  <c r="D100" i="14"/>
  <c r="H100" i="14" s="1"/>
  <c r="D99" i="14"/>
  <c r="D98" i="14"/>
  <c r="H98" i="14" s="1"/>
  <c r="D97" i="14"/>
  <c r="H97" i="14" s="1"/>
  <c r="D96" i="14"/>
  <c r="H96" i="14" s="1"/>
  <c r="D95" i="14"/>
  <c r="H95" i="14" s="1"/>
  <c r="D94" i="14"/>
  <c r="H94" i="14" s="1"/>
  <c r="D93" i="14"/>
  <c r="H93" i="14" s="1"/>
  <c r="D92" i="14"/>
  <c r="H92" i="14" s="1"/>
  <c r="D91" i="14"/>
  <c r="D90" i="14"/>
  <c r="H90" i="14" s="1"/>
  <c r="D89" i="14"/>
  <c r="D88" i="14"/>
  <c r="H88" i="14" s="1"/>
  <c r="D87" i="14"/>
  <c r="H87" i="14" s="1"/>
  <c r="D86" i="14"/>
  <c r="H86" i="14" s="1"/>
  <c r="D85" i="14"/>
  <c r="D84" i="14"/>
  <c r="H84" i="14" s="1"/>
  <c r="D83" i="14"/>
  <c r="H83" i="14" s="1"/>
  <c r="D82" i="14"/>
  <c r="H82" i="14" s="1"/>
  <c r="D81" i="14"/>
  <c r="H81" i="14" s="1"/>
  <c r="D80" i="14"/>
  <c r="H80" i="14" s="1"/>
  <c r="D79" i="14"/>
  <c r="H79" i="14" s="1"/>
  <c r="D78" i="14"/>
  <c r="H78" i="14" s="1"/>
  <c r="D77" i="14"/>
  <c r="D76" i="14"/>
  <c r="H76" i="14" s="1"/>
  <c r="D75" i="14"/>
  <c r="D74" i="14"/>
  <c r="H74" i="14" s="1"/>
  <c r="D73" i="14"/>
  <c r="D72" i="14"/>
  <c r="H72" i="14" s="1"/>
  <c r="D71" i="14"/>
  <c r="H71" i="14" s="1"/>
  <c r="D70" i="14"/>
  <c r="H70" i="14" s="1"/>
  <c r="D69" i="14"/>
  <c r="D68" i="14"/>
  <c r="H68" i="14" s="1"/>
  <c r="D67" i="14"/>
  <c r="D66" i="14"/>
  <c r="H66" i="14" s="1"/>
  <c r="D65" i="14"/>
  <c r="H65" i="14" s="1"/>
  <c r="D64" i="14"/>
  <c r="H64" i="14" s="1"/>
  <c r="D63" i="14"/>
  <c r="H63" i="14" s="1"/>
  <c r="D62" i="14"/>
  <c r="H62" i="14" s="1"/>
  <c r="D61" i="14"/>
  <c r="D60" i="14"/>
  <c r="H60" i="14" s="1"/>
  <c r="D59" i="14"/>
  <c r="H59" i="14" s="1"/>
  <c r="D58" i="14"/>
  <c r="H58" i="14" s="1"/>
  <c r="D57" i="14"/>
  <c r="D56" i="14"/>
  <c r="H56" i="14" s="1"/>
  <c r="D55" i="14"/>
  <c r="H55" i="14" s="1"/>
  <c r="D54" i="14"/>
  <c r="H54" i="14" s="1"/>
  <c r="D53" i="14"/>
  <c r="D52" i="14"/>
  <c r="H52" i="14" s="1"/>
  <c r="D51" i="14"/>
  <c r="D50" i="14"/>
  <c r="H50" i="14" s="1"/>
  <c r="D49" i="14"/>
  <c r="H49" i="14" s="1"/>
  <c r="D48" i="14"/>
  <c r="H48" i="14" s="1"/>
  <c r="D47" i="14"/>
  <c r="H47" i="14" s="1"/>
  <c r="D46" i="14"/>
  <c r="H46" i="14" s="1"/>
  <c r="D45" i="14"/>
  <c r="D44" i="14"/>
  <c r="H44" i="14" s="1"/>
  <c r="D43" i="14"/>
  <c r="D42" i="14"/>
  <c r="H42" i="14" s="1"/>
  <c r="D41" i="14"/>
  <c r="D40" i="14"/>
  <c r="H40" i="14" s="1"/>
  <c r="D39" i="14"/>
  <c r="H39" i="14" s="1"/>
  <c r="D38" i="14"/>
  <c r="H38" i="14" s="1"/>
  <c r="D37" i="14"/>
  <c r="D36" i="14"/>
  <c r="H36" i="14" s="1"/>
  <c r="D35" i="14"/>
  <c r="H35" i="14" s="1"/>
  <c r="D34" i="14"/>
  <c r="H34" i="14" s="1"/>
  <c r="D33" i="14"/>
  <c r="H33" i="14" s="1"/>
  <c r="D32" i="14"/>
  <c r="H32" i="14" s="1"/>
  <c r="D31" i="14"/>
  <c r="H31" i="14" s="1"/>
  <c r="D30" i="14"/>
  <c r="H30" i="14" s="1"/>
  <c r="D29" i="14"/>
  <c r="D28" i="14"/>
  <c r="H28" i="14" s="1"/>
  <c r="D27" i="14"/>
  <c r="D26" i="14"/>
  <c r="H26" i="14" s="1"/>
  <c r="D25" i="14"/>
  <c r="D24" i="14"/>
  <c r="H24" i="14" s="1"/>
  <c r="D23" i="14"/>
  <c r="H23" i="14" s="1"/>
  <c r="D22" i="14"/>
  <c r="H22" i="14" s="1"/>
  <c r="D21" i="14"/>
  <c r="D20" i="14"/>
  <c r="H20" i="14" s="1"/>
  <c r="D19" i="14"/>
  <c r="D18" i="14"/>
  <c r="H18" i="14" s="1"/>
  <c r="D17" i="14"/>
  <c r="H17" i="14" s="1"/>
  <c r="D16" i="14"/>
  <c r="H16" i="14" s="1"/>
  <c r="D15" i="14"/>
  <c r="H15" i="14" s="1"/>
  <c r="D14" i="14"/>
  <c r="H14" i="14" s="1"/>
  <c r="D13" i="14"/>
  <c r="D12" i="14"/>
  <c r="H12" i="14" s="1"/>
  <c r="D11" i="14"/>
  <c r="G107" i="14" s="1"/>
  <c r="D10" i="14"/>
  <c r="H10" i="14" s="1"/>
  <c r="D9" i="14"/>
  <c r="H9" i="14" s="1"/>
  <c r="D8" i="14"/>
  <c r="H8" i="14" s="1"/>
  <c r="D7" i="14"/>
  <c r="H7" i="14" s="1"/>
  <c r="D6" i="14"/>
  <c r="H6" i="14" s="1"/>
  <c r="C33" i="12"/>
  <c r="C31" i="12"/>
  <c r="C29" i="12"/>
  <c r="C27" i="12"/>
  <c r="C25" i="12"/>
  <c r="C23" i="12"/>
  <c r="C21" i="12"/>
  <c r="C19" i="12"/>
  <c r="C17" i="12"/>
  <c r="D16" i="12"/>
  <c r="C16" i="12"/>
  <c r="C15" i="12"/>
  <c r="D14" i="12"/>
  <c r="C14" i="12"/>
  <c r="C13" i="12"/>
  <c r="D12" i="12"/>
  <c r="C12" i="12"/>
  <c r="C11" i="12"/>
  <c r="D10" i="12"/>
  <c r="C10" i="12"/>
  <c r="C9" i="12"/>
  <c r="D8" i="12"/>
  <c r="C8" i="12"/>
  <c r="C7" i="12"/>
  <c r="D6" i="12"/>
  <c r="C6" i="12"/>
  <c r="C19" i="10"/>
  <c r="C18" i="10"/>
  <c r="C17" i="10"/>
  <c r="C16" i="10"/>
  <c r="C15" i="10"/>
  <c r="C14" i="10"/>
  <c r="C13" i="10"/>
  <c r="C12" i="10"/>
  <c r="C11" i="10"/>
  <c r="C10" i="10"/>
  <c r="C9" i="10"/>
  <c r="C8" i="10"/>
  <c r="C7" i="10"/>
  <c r="C6" i="10"/>
  <c r="C5" i="10"/>
  <c r="AG13" i="108" l="1"/>
  <c r="K11" i="147"/>
  <c r="E78" i="127"/>
  <c r="E77" i="127"/>
  <c r="E76" i="127"/>
  <c r="B28" i="19"/>
  <c r="G55" i="18"/>
  <c r="J20" i="15"/>
  <c r="K20" i="15"/>
  <c r="B19" i="18"/>
  <c r="B23" i="18"/>
  <c r="B47" i="18"/>
  <c r="B38" i="19"/>
  <c r="B75" i="19"/>
  <c r="B6" i="21"/>
  <c r="B18" i="21"/>
  <c r="B42" i="21"/>
  <c r="B54" i="21"/>
  <c r="B66" i="21"/>
  <c r="B90" i="21"/>
  <c r="B102" i="21"/>
  <c r="B114" i="21"/>
  <c r="G13" i="14"/>
  <c r="G19" i="14"/>
  <c r="G25" i="14"/>
  <c r="G29" i="14"/>
  <c r="G41" i="14"/>
  <c r="G45" i="14"/>
  <c r="G51" i="14"/>
  <c r="G57" i="14"/>
  <c r="G61" i="14"/>
  <c r="G67" i="14"/>
  <c r="G73" i="14"/>
  <c r="G77" i="14"/>
  <c r="G89" i="14"/>
  <c r="G99" i="14"/>
  <c r="G105" i="14"/>
  <c r="G110" i="14"/>
  <c r="B57" i="19"/>
  <c r="G6" i="22"/>
  <c r="P6" i="22"/>
  <c r="I7" i="22"/>
  <c r="O7" i="22"/>
  <c r="X9" i="22"/>
  <c r="Y9" i="22" s="1"/>
  <c r="X10" i="22"/>
  <c r="Y10" i="22" s="1"/>
  <c r="W6" i="22"/>
  <c r="X15" i="22"/>
  <c r="Y15" i="22" s="1"/>
  <c r="X17" i="22"/>
  <c r="Y17" i="22" s="1"/>
  <c r="F11" i="22"/>
  <c r="C22" i="22"/>
  <c r="R22" i="22"/>
  <c r="K7" i="23"/>
  <c r="H9" i="23"/>
  <c r="H19" i="23"/>
  <c r="B14" i="24"/>
  <c r="E10" i="24"/>
  <c r="B12" i="24"/>
  <c r="B9" i="28"/>
  <c r="E5" i="29"/>
  <c r="C8" i="36"/>
  <c r="W8" i="36" s="1"/>
  <c r="Y8" i="36" s="1"/>
  <c r="C13" i="36"/>
  <c r="W13" i="36" s="1"/>
  <c r="Y13" i="36" s="1"/>
  <c r="C5" i="39"/>
  <c r="C16" i="40"/>
  <c r="I15" i="40"/>
  <c r="D10" i="41"/>
  <c r="C9" i="77"/>
  <c r="C10" i="77"/>
  <c r="C11" i="77"/>
  <c r="C12" i="77"/>
  <c r="C14" i="77"/>
  <c r="L13" i="121"/>
  <c r="L15" i="121"/>
  <c r="M10" i="122"/>
  <c r="M16" i="122"/>
  <c r="M17" i="122"/>
  <c r="L8" i="123"/>
  <c r="J8" i="127"/>
  <c r="J12" i="127"/>
  <c r="J14" i="127"/>
  <c r="E79" i="127"/>
  <c r="H80" i="127"/>
  <c r="H81" i="127"/>
  <c r="H82" i="127"/>
  <c r="H83" i="127"/>
  <c r="N83" i="127"/>
  <c r="P83" i="127" s="1"/>
  <c r="N84" i="127"/>
  <c r="P84" i="127" s="1"/>
  <c r="N85" i="127"/>
  <c r="P85" i="127" s="1"/>
  <c r="E86" i="127"/>
  <c r="N86" i="127"/>
  <c r="P86" i="127" s="1"/>
  <c r="N87" i="127"/>
  <c r="P87" i="127" s="1"/>
  <c r="C8" i="140"/>
  <c r="C20" i="140"/>
  <c r="C35" i="140"/>
  <c r="O7" i="141"/>
  <c r="O9" i="141"/>
  <c r="O11" i="141"/>
  <c r="O13" i="141"/>
  <c r="O21" i="141"/>
  <c r="O23" i="141"/>
  <c r="O25" i="141"/>
  <c r="O27" i="141"/>
  <c r="K14" i="147"/>
  <c r="K36" i="147"/>
  <c r="K41" i="147"/>
  <c r="AG15" i="30"/>
  <c r="AG30" i="30"/>
  <c r="O22" i="22"/>
  <c r="H11" i="23"/>
  <c r="H6" i="22"/>
  <c r="H17" i="23"/>
  <c r="K7" i="24"/>
  <c r="B57" i="18"/>
  <c r="B30" i="21"/>
  <c r="B78" i="21"/>
  <c r="H16" i="24"/>
  <c r="C5" i="29"/>
  <c r="B9" i="29"/>
  <c r="E14" i="29"/>
  <c r="D5" i="39"/>
  <c r="I16" i="40"/>
  <c r="C16" i="77"/>
  <c r="H77" i="127"/>
  <c r="E83" i="127"/>
  <c r="J83" i="127" s="1"/>
  <c r="O19" i="141"/>
  <c r="K50" i="147"/>
  <c r="C13" i="77"/>
  <c r="M8" i="122"/>
  <c r="M12" i="122"/>
  <c r="H78" i="127"/>
  <c r="H79" i="127"/>
  <c r="C26" i="140"/>
  <c r="H61" i="14"/>
  <c r="H77" i="14"/>
  <c r="H13" i="23"/>
  <c r="H17" i="24"/>
  <c r="N17" i="24" s="1"/>
  <c r="M15" i="24"/>
  <c r="T6" i="22"/>
  <c r="C12" i="36"/>
  <c r="W12" i="36" s="1"/>
  <c r="Y12" i="36" s="1"/>
  <c r="H25" i="14"/>
  <c r="H41" i="14"/>
  <c r="H57" i="14"/>
  <c r="H73" i="14"/>
  <c r="H89" i="14"/>
  <c r="H105" i="14"/>
  <c r="X18" i="15"/>
  <c r="I12" i="16"/>
  <c r="B38" i="18"/>
  <c r="U22" i="22"/>
  <c r="X22" i="22" s="1"/>
  <c r="Y22" i="22" s="1"/>
  <c r="X25" i="22"/>
  <c r="Y25" i="22" s="1"/>
  <c r="K8" i="23"/>
  <c r="K19" i="23"/>
  <c r="D10" i="24"/>
  <c r="H12" i="24"/>
  <c r="AG18" i="30"/>
  <c r="C15" i="40"/>
  <c r="E87" i="127"/>
  <c r="K46" i="147"/>
  <c r="H45" i="14"/>
  <c r="X13" i="22"/>
  <c r="Y13" i="22" s="1"/>
  <c r="D14" i="29"/>
  <c r="G21" i="14"/>
  <c r="G37" i="14"/>
  <c r="G53" i="14"/>
  <c r="G69" i="14"/>
  <c r="G85" i="14"/>
  <c r="Y15" i="15"/>
  <c r="E7" i="17"/>
  <c r="B19" i="19"/>
  <c r="D5" i="21"/>
  <c r="B48" i="21"/>
  <c r="K6" i="22"/>
  <c r="X23" i="22"/>
  <c r="Y23" i="22" s="1"/>
  <c r="H12" i="23"/>
  <c r="K13" i="23"/>
  <c r="M7" i="24"/>
  <c r="M11" i="24"/>
  <c r="AF20" i="30"/>
  <c r="E6" i="41"/>
  <c r="H13" i="14"/>
  <c r="H29" i="14"/>
  <c r="C14" i="29"/>
  <c r="AF24" i="30"/>
  <c r="C14" i="36"/>
  <c r="W14" i="36" s="1"/>
  <c r="Y14" i="36" s="1"/>
  <c r="H110" i="14"/>
  <c r="X27" i="22"/>
  <c r="Y27" i="22" s="1"/>
  <c r="K15" i="23"/>
  <c r="AF29" i="30"/>
  <c r="H21" i="14"/>
  <c r="G27" i="14"/>
  <c r="H37" i="14"/>
  <c r="G43" i="14"/>
  <c r="H53" i="14"/>
  <c r="H69" i="14"/>
  <c r="G75" i="14"/>
  <c r="H85" i="14"/>
  <c r="G91" i="14"/>
  <c r="I13" i="16"/>
  <c r="E19" i="17"/>
  <c r="X19" i="22"/>
  <c r="Y19" i="22" s="1"/>
  <c r="X21" i="22"/>
  <c r="Y21" i="22" s="1"/>
  <c r="H16" i="23"/>
  <c r="K17" i="23"/>
  <c r="N7" i="24"/>
  <c r="N11" i="24"/>
  <c r="AG14" i="30"/>
  <c r="AF17" i="30"/>
  <c r="AF28" i="30"/>
  <c r="M7" i="122"/>
  <c r="P76" i="127"/>
  <c r="B42" i="19"/>
  <c r="S6" i="22"/>
  <c r="C11" i="22"/>
  <c r="G17" i="14"/>
  <c r="G33" i="14"/>
  <c r="G49" i="14"/>
  <c r="G65" i="14"/>
  <c r="G81" i="14"/>
  <c r="G97" i="14"/>
  <c r="Y17" i="15"/>
  <c r="E23" i="17"/>
  <c r="B33" i="19"/>
  <c r="B36" i="21"/>
  <c r="B84" i="21"/>
  <c r="C6" i="22"/>
  <c r="Q6" i="22"/>
  <c r="D6" i="22"/>
  <c r="F22" i="22"/>
  <c r="F6" i="22" s="1"/>
  <c r="B16" i="24"/>
  <c r="AF12" i="30"/>
  <c r="AG13" i="30"/>
  <c r="C9" i="36"/>
  <c r="W9" i="36" s="1"/>
  <c r="Y9" i="36" s="1"/>
  <c r="F15" i="40"/>
  <c r="D8" i="41"/>
  <c r="AL24" i="42"/>
  <c r="C8" i="77"/>
  <c r="L12" i="121"/>
  <c r="L16" i="121"/>
  <c r="M11" i="122"/>
  <c r="M13" i="122"/>
  <c r="J9" i="127"/>
  <c r="O17" i="141"/>
  <c r="L9" i="123"/>
  <c r="L14" i="121"/>
  <c r="Q13" i="108"/>
  <c r="AC24" i="42"/>
  <c r="W24" i="42"/>
  <c r="E20" i="17"/>
  <c r="E9" i="17"/>
  <c r="E25" i="17"/>
  <c r="E11" i="17"/>
  <c r="E27" i="17"/>
  <c r="E12" i="17"/>
  <c r="E28" i="17"/>
  <c r="E15" i="17"/>
  <c r="E17" i="17"/>
  <c r="Y18" i="15"/>
  <c r="G83" i="14"/>
  <c r="H11" i="14"/>
  <c r="G22" i="14"/>
  <c r="H27" i="14"/>
  <c r="G46" i="14"/>
  <c r="H51" i="14"/>
  <c r="G62" i="14"/>
  <c r="H67" i="14"/>
  <c r="G78" i="14"/>
  <c r="G86" i="14"/>
  <c r="H91" i="14"/>
  <c r="G94" i="14"/>
  <c r="H99" i="14"/>
  <c r="C5" i="21"/>
  <c r="B5" i="21" s="1"/>
  <c r="E6" i="22"/>
  <c r="L11" i="22"/>
  <c r="X28" i="22"/>
  <c r="Y28" i="22" s="1"/>
  <c r="I6" i="23"/>
  <c r="H7" i="23"/>
  <c r="H18" i="23"/>
  <c r="K18" i="23"/>
  <c r="N10" i="24"/>
  <c r="H14" i="24"/>
  <c r="M13" i="24"/>
  <c r="N13" i="24"/>
  <c r="AG12" i="30"/>
  <c r="H24" i="42"/>
  <c r="AR24" i="42"/>
  <c r="G16" i="14"/>
  <c r="G24" i="14"/>
  <c r="G32" i="14"/>
  <c r="G72" i="14"/>
  <c r="G96" i="14"/>
  <c r="H14" i="23"/>
  <c r="K14" i="23"/>
  <c r="G11" i="14"/>
  <c r="G35" i="14"/>
  <c r="G59" i="14"/>
  <c r="I11" i="22"/>
  <c r="L13" i="24"/>
  <c r="K13" i="24"/>
  <c r="G14" i="14"/>
  <c r="H19" i="14"/>
  <c r="G30" i="14"/>
  <c r="G38" i="14"/>
  <c r="H43" i="14"/>
  <c r="G54" i="14"/>
  <c r="G70" i="14"/>
  <c r="H75" i="14"/>
  <c r="G102" i="14"/>
  <c r="B23" i="19"/>
  <c r="O11" i="22"/>
  <c r="O6" i="22" s="1"/>
  <c r="R11" i="22"/>
  <c r="M17" i="24"/>
  <c r="B16" i="29"/>
  <c r="AF27" i="30"/>
  <c r="AF19" i="30"/>
  <c r="AF31" i="30"/>
  <c r="AF25" i="30"/>
  <c r="AF26" i="30"/>
  <c r="AF18" i="30"/>
  <c r="AG17" i="30"/>
  <c r="AF23" i="30"/>
  <c r="AG29" i="30"/>
  <c r="K24" i="42"/>
  <c r="G111" i="14"/>
  <c r="G28" i="14"/>
  <c r="G36" i="14"/>
  <c r="G44" i="14"/>
  <c r="G52" i="14"/>
  <c r="G60" i="14"/>
  <c r="G68" i="14"/>
  <c r="G76" i="14"/>
  <c r="G84" i="14"/>
  <c r="G92" i="14"/>
  <c r="G100" i="14"/>
  <c r="G109" i="14"/>
  <c r="I14" i="16"/>
  <c r="L7" i="22"/>
  <c r="L6" i="22" s="1"/>
  <c r="U11" i="22"/>
  <c r="E6" i="23"/>
  <c r="E17" i="24"/>
  <c r="K17" i="24" s="1"/>
  <c r="L15" i="24"/>
  <c r="K15" i="24"/>
  <c r="E16" i="24"/>
  <c r="N16" i="24" s="1"/>
  <c r="B6" i="29"/>
  <c r="F5" i="29"/>
  <c r="B5" i="29" s="1"/>
  <c r="F15" i="29"/>
  <c r="AG28" i="30"/>
  <c r="AG20" i="30"/>
  <c r="AG26" i="30"/>
  <c r="AG27" i="30"/>
  <c r="AG19" i="30"/>
  <c r="AG22" i="30"/>
  <c r="AG23" i="30"/>
  <c r="AG31" i="30"/>
  <c r="G40" i="14"/>
  <c r="X29" i="22"/>
  <c r="Y29" i="22" s="1"/>
  <c r="AO24" i="42"/>
  <c r="G15" i="14"/>
  <c r="G23" i="14"/>
  <c r="G31" i="14"/>
  <c r="G39" i="14"/>
  <c r="G47" i="14"/>
  <c r="G55" i="14"/>
  <c r="G79" i="14"/>
  <c r="G95" i="14"/>
  <c r="L9" i="24"/>
  <c r="K9" i="24"/>
  <c r="E5" i="39"/>
  <c r="N24" i="42"/>
  <c r="G48" i="14"/>
  <c r="G56" i="14"/>
  <c r="G80" i="14"/>
  <c r="G104" i="14"/>
  <c r="G108" i="14"/>
  <c r="G20" i="14"/>
  <c r="G63" i="14"/>
  <c r="G71" i="14"/>
  <c r="G18" i="14"/>
  <c r="G26" i="14"/>
  <c r="G34" i="14"/>
  <c r="G42" i="14"/>
  <c r="G50" i="14"/>
  <c r="G58" i="14"/>
  <c r="G66" i="14"/>
  <c r="G74" i="14"/>
  <c r="G82" i="14"/>
  <c r="G90" i="14"/>
  <c r="G98" i="14"/>
  <c r="R7" i="22"/>
  <c r="R6" i="22" s="1"/>
  <c r="I22" i="22"/>
  <c r="H10" i="23"/>
  <c r="K10" i="23"/>
  <c r="B6" i="23"/>
  <c r="H15" i="23"/>
  <c r="H10" i="24"/>
  <c r="M9" i="24"/>
  <c r="N9" i="24"/>
  <c r="L11" i="24"/>
  <c r="K11" i="24"/>
  <c r="E14" i="24"/>
  <c r="N14" i="24" s="1"/>
  <c r="AG16" i="30"/>
  <c r="AF21" i="30"/>
  <c r="Z24" i="42"/>
  <c r="G64" i="14"/>
  <c r="G88" i="14"/>
  <c r="G12" i="14"/>
  <c r="G87" i="14"/>
  <c r="G103" i="14"/>
  <c r="G106" i="14"/>
  <c r="G93" i="14"/>
  <c r="G101" i="14"/>
  <c r="M6" i="22"/>
  <c r="X8" i="22"/>
  <c r="Y8" i="22" s="1"/>
  <c r="U7" i="22"/>
  <c r="AF15" i="30"/>
  <c r="AG21" i="30"/>
  <c r="AG25" i="30"/>
  <c r="E8" i="17"/>
  <c r="E16" i="17"/>
  <c r="E24" i="17"/>
  <c r="B33" i="18"/>
  <c r="G55" i="19"/>
  <c r="B66" i="19"/>
  <c r="B9" i="24"/>
  <c r="N77" i="127"/>
  <c r="P77" i="127" s="1"/>
  <c r="K10" i="147"/>
  <c r="K15" i="147"/>
  <c r="E10" i="17"/>
  <c r="E18" i="17"/>
  <c r="E26" i="17"/>
  <c r="C10" i="24"/>
  <c r="D7" i="41"/>
  <c r="D11" i="41"/>
  <c r="J16" i="127"/>
  <c r="J19" i="127"/>
  <c r="H76" i="127"/>
  <c r="J76" i="127" s="1"/>
  <c r="H84" i="127"/>
  <c r="J84" i="127" s="1"/>
  <c r="E85" i="127"/>
  <c r="J85" i="127" s="1"/>
  <c r="K31" i="147"/>
  <c r="Q9" i="108"/>
  <c r="J77" i="127"/>
  <c r="P79" i="127"/>
  <c r="P80" i="127"/>
  <c r="P81" i="127"/>
  <c r="N82" i="127"/>
  <c r="P82" i="127" s="1"/>
  <c r="K6" i="147"/>
  <c r="K17" i="147"/>
  <c r="K57" i="147"/>
  <c r="E13" i="17"/>
  <c r="E21" i="17"/>
  <c r="B66" i="18"/>
  <c r="J78" i="127"/>
  <c r="J79" i="127"/>
  <c r="K7" i="147"/>
  <c r="K12" i="147"/>
  <c r="K22" i="147"/>
  <c r="K27" i="147"/>
  <c r="K32" i="147"/>
  <c r="K38" i="147"/>
  <c r="K42" i="147"/>
  <c r="K48" i="147"/>
  <c r="E6" i="17"/>
  <c r="E14" i="17"/>
  <c r="J15" i="127"/>
  <c r="E80" i="127"/>
  <c r="J80" i="127" s="1"/>
  <c r="E81" i="127"/>
  <c r="E82" i="127"/>
  <c r="H86" i="127"/>
  <c r="N89" i="127"/>
  <c r="P89" i="127" s="1"/>
  <c r="J18" i="127"/>
  <c r="H87" i="127"/>
  <c r="K58" i="147"/>
  <c r="K19" i="147"/>
  <c r="K28" i="147"/>
  <c r="K20" i="147"/>
  <c r="K39" i="147"/>
  <c r="K29" i="147"/>
  <c r="K40" i="147"/>
  <c r="K26" i="147"/>
  <c r="K24" i="147"/>
  <c r="K44" i="147"/>
  <c r="K49" i="147"/>
  <c r="K25" i="147"/>
  <c r="K45" i="147"/>
  <c r="K59" i="147"/>
  <c r="K9" i="147"/>
  <c r="K5" i="147"/>
  <c r="K18" i="147"/>
  <c r="K33" i="147"/>
  <c r="K60" i="147"/>
  <c r="K35" i="147"/>
  <c r="G6" i="47"/>
  <c r="B25" i="19"/>
  <c r="B78" i="19"/>
  <c r="B78" i="18"/>
  <c r="J13" i="127"/>
  <c r="J17" i="127"/>
  <c r="H89" i="127"/>
  <c r="J89" i="127" s="1"/>
  <c r="J11" i="127"/>
  <c r="J10" i="127"/>
  <c r="J21" i="127"/>
  <c r="J87" i="127" l="1"/>
  <c r="J86" i="127"/>
  <c r="J82" i="127"/>
  <c r="J81" i="127"/>
  <c r="I20" i="15"/>
  <c r="Y20" i="15" s="1"/>
  <c r="I6" i="22"/>
  <c r="H6" i="23"/>
  <c r="D6" i="41"/>
  <c r="X11" i="22"/>
  <c r="Y11" i="22" s="1"/>
  <c r="E5" i="17"/>
  <c r="U6" i="22"/>
  <c r="X7" i="22"/>
  <c r="Y7" i="22" s="1"/>
  <c r="L17" i="24"/>
  <c r="B10" i="24"/>
  <c r="B17" i="24"/>
  <c r="F14" i="29"/>
  <c r="B14" i="29" s="1"/>
  <c r="B15" i="29"/>
  <c r="K6" i="23"/>
  <c r="B81" i="19"/>
  <c r="B79" i="19"/>
  <c r="B81" i="18"/>
  <c r="B79" i="18"/>
  <c r="X6" i="22" l="1"/>
  <c r="Y6" i="22" s="1"/>
</calcChain>
</file>

<file path=xl/comments1.xml><?xml version="1.0" encoding="utf-8"?>
<comments xmlns="http://schemas.openxmlformats.org/spreadsheetml/2006/main">
  <authors>
    <author>佐藤　知子</author>
  </authors>
  <commentList>
    <comment ref="AR7" authorId="0" shapeId="0">
      <text>
        <r>
          <rPr>
            <b/>
            <sz val="9"/>
            <color indexed="81"/>
            <rFont val="MS P ゴシック"/>
            <family val="3"/>
            <charset val="128"/>
          </rPr>
          <t xml:space="preserve">
湖南東部269,799
湖南西部124,990
</t>
        </r>
      </text>
    </comment>
  </commentList>
</comments>
</file>

<file path=xl/sharedStrings.xml><?xml version="1.0" encoding="utf-8"?>
<sst xmlns="http://schemas.openxmlformats.org/spreadsheetml/2006/main" count="14416" uniqueCount="5942">
  <si>
    <t>目次</t>
    <rPh sb="0" eb="2">
      <t>モクジ</t>
    </rPh>
    <phoneticPr fontId="4"/>
  </si>
  <si>
    <t>表番号</t>
    <phoneticPr fontId="4"/>
  </si>
  <si>
    <t xml:space="preserve">１．自　　然 </t>
    <phoneticPr fontId="4"/>
  </si>
  <si>
    <t xml:space="preserve">　郡山市は、江戸後期には奥州街道の一宿場町として栄えていましたが、明治以降に行われた「安積開拓」と「安積疏水の開さく」により、飛躍的に発展した都市です。「一尺を開けば一尺の仕合あり、一寸を墾すれば一寸の幸あり」と、福島県と開成社の手ではじめられた開成山地域（大槻原）の開拓は、1876(明治9)年の明治天皇の東北巡幸の機会に、将来への大きな可能性が認められ、国営事業として士族授産による安積開拓と安積疏水の開さく事業が進められました。1878(明治11)年11月11日に、第一陣が入植するとともに、翌年には、安積疏水の開さく事業が着工され、1882(明治15)年に完成しました。不毛の地といわれた安積原野に、遥か猪苗代湖の清らかな水が注ぎ、人々は幾多の苦難を乗り越え、この地を切り拓きました。これにより水田面積の増加率は、1883(明治16)年から60年間にわたり、県平均の18％をはるかに上回る70％を示し、本市は全国有数の米の産地になりました。
　また、1899(明治32)年に安積疏水の落差を利用した沼上発電所が完成し、日本最初の長距離高圧送電により、絹糸紡績、機械・化学工業、窯業、木材業等が発達し、大小の工場が相次いで建ち並びました。
　さらに、県の中央に位置しているという地の利もあり、1887(明治20)年の東北本線（上野－郡山間）の開通をはじめ、1898(明治31)年には岩越鉄道（現：磐越西線）、1917(大正6)年には平郡線（現：磐越東線）、1934(昭和9)年には水郡線が開通するなど鉄道交通の整備が進み、商業も著しく発達し、次第に都市的形態が整えられてきました。
　こうした均衡のとれた産業基盤とそれらをもたらす原動力となった豊かな水と緑を背景に、1924(大正13)年9月1日の市制施行時には、人口は約4万人を数え、1889(明治22)年の町制施行時の約5倍になりました。
　昭和に入り戦争体制に突入すると、本市においても軍需産業の隆盛がみられましたが、1945(昭和20)年4月の大空襲により壊滅的な打撃を受け、終戦を迎えることになりました。しかし、終戦の荒廃の中、本市は戦災復興都市の指定を受け、平和産業による都市復興を積極的に推進するとともに、全国にさきがけた基幹都市づくりを提唱し、1964(昭和39)年には、常磐地区とともに新産業都市の指定を受け、内陸型の工業技術都市を目指しました。これを契機として、1965(昭和40)年に安積郡9か町村及び田村郡3か町村との合併を行い、人口約22万人余を数える全国有数の広域都市となりました。以来、1973(昭和48)年の東北自動車道をはじめ、東北新幹線、磐越自動車道の開通や1993(平成5)年の福島空港の開港により、本市は、道路、鉄道、空港が結節する高速交通の要衝としての機能を高め、「陸の港」としての地位を確立しました。こうした、高速交通体系とこれまで培われた産業の集積を生かし、1986(昭和61)年の郡山地域テクノポリス開発構想等、「産」・「学」・「住」・「遊」・「創」の機能を備えた魅力ある産業と生活空間づくりを進めてきました。
　1997(平成9)年4月には、東北地方で初めて「中核市」へと移行し、地方分権を先導する自主・自立の個性豊かなまちづくりを進めています。
　さらに、2008(平成20)年3月に「音楽都市宣言」を行うなど、音楽によるさらなるまちづくりを推進しています。
　このような中、2011(平成23)年3月11日に発生した東日本大震災は、本市に甚大な被害をもたらしました。このため、本市では震災及び原子力災害からの一日も早い再生を図るため、2011(平成23)年12月に「郡山市復興基本方針」及び「郡山市ふるさと再生除染実施計画」を策定し、復旧・復興に向け全市一丸となって取り組んできました。
　2018(平成30)年2月には、安全・安心への取組みが認められ、ＷＨＯ（世界保健機関）が推奨するけがや事故の予防活動の国際認証である「セーフコミュニティ認証」を県内で初めて取得しました。
　また、近年の急速な少子高齢・人口減少社会を背景とした予見可能性の高い課題に対して、バックキャストの考え方のもと、多くの市民参画により、2018(平成30)年2月に「あすまちこおりやま（郡山まちづくり基本指針）」を策定し、課題を解決し未来（あす）へとつながるまちづくりを進めています。
　さらに、福島県の中央に位置する本市は、中核市としての都市責任を果たし、近隣市町村との連携により、活力ある地域経済を維持するとともに、地域住民が安心して快適な暮らしを営む圏域を形成するため、2019(平成31)年1月に近隣14市町村と「連携中枢都市圏形成のための連携協約」を締結し（2019(令和元)年10月18日郡山市と二本松市においても連携協約を締結）、広域的に学び、働き、暮らし続けることができる圏域づくりを進めています。
　今後は、本市が2019(令和元)年７月にSDGs未来都市・モデル事業に選定されたことから、「誰一人取り残さない」SDGsの目標達成に向け、５Ｇ時代、Society5.0にも即応できるデジタルトランスフォーメーション(ＤＸ)化を広域連携のもとで加速させ、新型コロナウィルス感染症拡大に伴う地球温暖化の取組をベースとする「『新しい生活様式』実現型課題解決先進都市の創生」のもと、ウィズコロナ時代にも対応した地域づくりに向け、「拡大版あすまちこおりやまconnected to SDGs ～ 気候変動対応課題解決先進都市」の実現を進めてまいります。
</t>
    <phoneticPr fontId="4"/>
  </si>
  <si>
    <t>　郡山市は、福島県の中央部に位置し、安積平野又は郡山盆地と呼ばれる平たん地を中心に西高東低の地形で、西は猪苗代湖の一部を有し、東は阿武隈山地、北は安達太良山頂に達しています。
　市域は北緯37°15′58"～37°37′34"、東経140°2′10"～140°33′52"に位置し、市街地東部を阿武隈川が南北に流れ、中央部は猪苗代湖を水源とする安積疏水・新安積疏水によって灌漑が進み、稲作地域となっています。
　本市は、東北地方の拠点都市、中核市として、交通の要衝にあり、中央部を東北自動車道・国道4号が南北に貫き、磐越自動車道・国道49号が東西に交差しています。また双葉町に通じる国道288号の起点にあたり、さらに、市の西端、湖南町を国道294号が横切っています。東北自動車道を利用すると、約3時間で首都圏へ入ることができます。
　鉄道は、東北本線をはじめ磐越東線、磐越西線及び水郡線の結節点にあり、東北新幹線により80分で東京駅と結ばれています。</t>
    <phoneticPr fontId="4"/>
  </si>
  <si>
    <t>郡山の位置図</t>
    <rPh sb="0" eb="2">
      <t>コオリヤマ</t>
    </rPh>
    <rPh sb="3" eb="5">
      <t>イチ</t>
    </rPh>
    <rPh sb="5" eb="6">
      <t>ズ</t>
    </rPh>
    <phoneticPr fontId="4"/>
  </si>
  <si>
    <t>【標高】</t>
    <rPh sb="1" eb="3">
      <t>ヒョウコウ</t>
    </rPh>
    <phoneticPr fontId="4"/>
  </si>
  <si>
    <t>海抜：245ｍ（市役所）</t>
    <rPh sb="0" eb="2">
      <t>カイバツ</t>
    </rPh>
    <rPh sb="8" eb="11">
      <t>シヤクショ</t>
    </rPh>
    <phoneticPr fontId="4"/>
  </si>
  <si>
    <t>【面積】</t>
    <rPh sb="1" eb="3">
      <t>メンセキ</t>
    </rPh>
    <phoneticPr fontId="4"/>
  </si>
  <si>
    <r>
      <t>757.20</t>
    </r>
    <r>
      <rPr>
        <sz val="12"/>
        <color indexed="8"/>
        <rFont val="ＭＳ Ｐ明朝"/>
        <family val="1"/>
        <charset val="128"/>
      </rPr>
      <t>㎢</t>
    </r>
    <phoneticPr fontId="4"/>
  </si>
  <si>
    <t>東西：46.78㎞</t>
    <rPh sb="0" eb="2">
      <t>トウザイ</t>
    </rPh>
    <phoneticPr fontId="4"/>
  </si>
  <si>
    <t>南北：39.95㎞</t>
    <rPh sb="0" eb="2">
      <t>ナンボク</t>
    </rPh>
    <phoneticPr fontId="4"/>
  </si>
  <si>
    <t>年月日</t>
    <rPh sb="0" eb="3">
      <t>ネンガッピ</t>
    </rPh>
    <phoneticPr fontId="4"/>
  </si>
  <si>
    <t>編入・合併した地域</t>
    <rPh sb="0" eb="2">
      <t>ヘンニュウ</t>
    </rPh>
    <rPh sb="3" eb="5">
      <t>ガッペイ</t>
    </rPh>
    <rPh sb="7" eb="9">
      <t>チイキ</t>
    </rPh>
    <phoneticPr fontId="4"/>
  </si>
  <si>
    <r>
      <t>編入・合併した面積(</t>
    </r>
    <r>
      <rPr>
        <sz val="11"/>
        <color indexed="8"/>
        <rFont val="ＭＳ Ｐ明朝"/>
        <family val="1"/>
        <charset val="128"/>
      </rPr>
      <t>㎢)</t>
    </r>
    <rPh sb="0" eb="2">
      <t>ヘンニュウ</t>
    </rPh>
    <rPh sb="3" eb="5">
      <t>ガッペイ</t>
    </rPh>
    <rPh sb="7" eb="9">
      <t>メンセキ</t>
    </rPh>
    <phoneticPr fontId="4"/>
  </si>
  <si>
    <r>
      <t>編入・合併後の面積(</t>
    </r>
    <r>
      <rPr>
        <sz val="11"/>
        <color indexed="8"/>
        <rFont val="ＭＳ Ｐ明朝"/>
        <family val="1"/>
        <charset val="128"/>
      </rPr>
      <t>㎢)</t>
    </r>
    <rPh sb="0" eb="2">
      <t>ヘンニュウ</t>
    </rPh>
    <rPh sb="3" eb="5">
      <t>ガッペイ</t>
    </rPh>
    <rPh sb="5" eb="6">
      <t>ゴ</t>
    </rPh>
    <rPh sb="7" eb="9">
      <t>メンセキ</t>
    </rPh>
    <phoneticPr fontId="4"/>
  </si>
  <si>
    <r>
      <t>面積指数（</t>
    </r>
    <r>
      <rPr>
        <sz val="11"/>
        <color indexed="8"/>
        <rFont val="ＭＳ Ｐ明朝"/>
        <family val="1"/>
        <charset val="128"/>
      </rPr>
      <t>市政施行時=100）</t>
    </r>
    <rPh sb="0" eb="2">
      <t>メンセキ</t>
    </rPh>
    <rPh sb="2" eb="4">
      <t>シスウ</t>
    </rPh>
    <rPh sb="5" eb="7">
      <t>シセイ</t>
    </rPh>
    <rPh sb="7" eb="9">
      <t>セコウ</t>
    </rPh>
    <rPh sb="9" eb="10">
      <t>ジ</t>
    </rPh>
    <phoneticPr fontId="4"/>
  </si>
  <si>
    <t>大正13.9.1</t>
  </si>
  <si>
    <t xml:space="preserve">郡山市誕生（小原田村を編入合併、市制施行） </t>
    <rPh sb="13" eb="15">
      <t>ガッペイ</t>
    </rPh>
    <phoneticPr fontId="4"/>
  </si>
  <si>
    <t>大正14.6.1</t>
    <rPh sb="0" eb="2">
      <t>タイショウ</t>
    </rPh>
    <phoneticPr fontId="4"/>
  </si>
  <si>
    <t xml:space="preserve">桑野村を編入合併 </t>
    <phoneticPr fontId="4"/>
  </si>
  <si>
    <t>昭和29.11.1</t>
    <rPh sb="0" eb="2">
      <t>ショウワ</t>
    </rPh>
    <phoneticPr fontId="4"/>
  </si>
  <si>
    <t xml:space="preserve">富田村（喜久田村に編入する区域を除く。）を編入合併 </t>
    <phoneticPr fontId="4"/>
  </si>
  <si>
    <t>昭和30.1.1</t>
  </si>
  <si>
    <t xml:space="preserve">高瀬村と境界変更（大平、下行合の一部を編入） </t>
    <phoneticPr fontId="4"/>
  </si>
  <si>
    <t>昭和30.3.31</t>
  </si>
  <si>
    <t xml:space="preserve">大槻町を編入合併 </t>
    <phoneticPr fontId="4"/>
  </si>
  <si>
    <t>昭和30.11.1</t>
  </si>
  <si>
    <t xml:space="preserve">三春町と境界変更（旧中妻村の荒井、蒲倉を編入） </t>
    <phoneticPr fontId="4"/>
  </si>
  <si>
    <t xml:space="preserve">三穂田村（川田の一部）と境界変更 </t>
    <phoneticPr fontId="4"/>
  </si>
  <si>
    <t>－</t>
    <phoneticPr fontId="4"/>
  </si>
  <si>
    <t>昭和30.11.15</t>
    <phoneticPr fontId="4"/>
  </si>
  <si>
    <t xml:space="preserve">岩江村の一部（白岩、下白岩、阿久津、安原、横川、下舞木、上舞木の一部）を編入合併 </t>
    <phoneticPr fontId="4"/>
  </si>
  <si>
    <t>昭和31.10.10</t>
    <phoneticPr fontId="4"/>
  </si>
  <si>
    <t xml:space="preserve">三春町（下舞木の一部）と境界変更 </t>
    <phoneticPr fontId="4"/>
  </si>
  <si>
    <t>△1.50</t>
    <phoneticPr fontId="4"/>
  </si>
  <si>
    <t>昭和35.4.1</t>
  </si>
  <si>
    <t xml:space="preserve">三春町（下舞木の一部・上舞木の一部）と境界変更 </t>
    <phoneticPr fontId="4"/>
  </si>
  <si>
    <t>△0.09</t>
    <phoneticPr fontId="4"/>
  </si>
  <si>
    <t>昭和35.10.1</t>
  </si>
  <si>
    <t xml:space="preserve">昭和35年10月1日の国勢調査結果に用いられた、建設省国土地理院から公表された「昭和35年全国都道府県市区町村別面積調」による </t>
    <phoneticPr fontId="4"/>
  </si>
  <si>
    <t>昭和40.5.1</t>
  </si>
  <si>
    <r>
      <t>安積郡全町村（安積町、三穂田村、</t>
    </r>
    <r>
      <rPr>
        <sz val="11"/>
        <color indexed="8"/>
        <rFont val="ＭＳ Ｐ明朝"/>
        <family val="1"/>
        <charset val="128"/>
      </rPr>
      <t xml:space="preserve">逢瀬村、片平村、喜久田村、日和田町、富久山町、湖南村、熱海町）、田村郡田村町と新設合併 </t>
    </r>
    <phoneticPr fontId="4"/>
  </si>
  <si>
    <t>昭和40.8.1</t>
  </si>
  <si>
    <t xml:space="preserve">田村郡西田村、中田村を編入合併 </t>
    <rPh sb="0" eb="1">
      <t>タ</t>
    </rPh>
    <phoneticPr fontId="4"/>
  </si>
  <si>
    <t>昭和45.11.1</t>
  </si>
  <si>
    <t xml:space="preserve">須賀川市（仁井田の一部）と境界変更 </t>
    <phoneticPr fontId="4"/>
  </si>
  <si>
    <t>△0.01</t>
    <phoneticPr fontId="4"/>
  </si>
  <si>
    <t>昭和49.9.1</t>
  </si>
  <si>
    <t xml:space="preserve">本宮町（関下の一部、岩根の一部）と境界変更 </t>
    <phoneticPr fontId="4"/>
  </si>
  <si>
    <t xml:space="preserve">白沢村（松沢の一部）と境界変更 </t>
    <phoneticPr fontId="4"/>
  </si>
  <si>
    <t>昭和54.8.1</t>
  </si>
  <si>
    <t xml:space="preserve">本宮町（岩根の一部）と境界変更 </t>
    <phoneticPr fontId="4"/>
  </si>
  <si>
    <t>平成元.10.16</t>
    <phoneticPr fontId="4"/>
  </si>
  <si>
    <t xml:space="preserve">岩瀬村（守屋の一部、今泉の一部）と境界変更 </t>
    <phoneticPr fontId="4"/>
  </si>
  <si>
    <t>平成元.11.10</t>
    <phoneticPr fontId="4"/>
  </si>
  <si>
    <t xml:space="preserve">国土地理院面積測定による変更 </t>
    <phoneticPr fontId="4"/>
  </si>
  <si>
    <t>平成11.10.1</t>
  </si>
  <si>
    <t xml:space="preserve">猪苗代湖の境界確定による変更 </t>
    <phoneticPr fontId="4"/>
  </si>
  <si>
    <t>平成26.10.1</t>
  </si>
  <si>
    <t>熱海町</t>
    <rPh sb="0" eb="2">
      <t>アタミ</t>
    </rPh>
    <rPh sb="2" eb="3">
      <t>マチ</t>
    </rPh>
    <phoneticPr fontId="4"/>
  </si>
  <si>
    <t>　郡山市の東部には、なだらかな阿武隈丘陵が南北に走り、奥羽山脈との中間部は阿武隈川沖積層による安積平野が開け、安達盆地、岩瀬盆地につながる。
　主な湖、河川としては、猪苗代湖、阿武隈川、大滝根川、谷田川などがあり、安積平野一帯は広大な工業適地が広がり、その周辺の丘陵部は住宅地として格好である。また、大安場史跡公園、郡山布引“風の高原”、磐梯朝日国立公園の猪苗代湖一帯、御霊櫃峠、磐梯熱海温泉、宇津峰史跡など各地に観光レクリエーション適地が散在している。
　地質構造については低い丘陵性大地とそれを貫く沖積層におおわれ、この大部分が第三紀鮮新世の砂岩、頁岩等を基底とするが、一部は須賀川石といわれる石英安山岩におおわれ、一部はその後の第四紀沖積世の砂れき、泥土に厚くおおわれている。</t>
    <phoneticPr fontId="4"/>
  </si>
  <si>
    <t>（単位：ｍ）</t>
    <phoneticPr fontId="2"/>
  </si>
  <si>
    <t>名称</t>
    <rPh sb="0" eb="2">
      <t>メイショウ</t>
    </rPh>
    <phoneticPr fontId="2"/>
  </si>
  <si>
    <t>標高</t>
    <rPh sb="0" eb="2">
      <t>ヒョウコウ</t>
    </rPh>
    <phoneticPr fontId="2"/>
  </si>
  <si>
    <t>所属地</t>
    <rPh sb="0" eb="2">
      <t>ショゾク</t>
    </rPh>
    <rPh sb="2" eb="3">
      <t>チ</t>
    </rPh>
    <phoneticPr fontId="2"/>
  </si>
  <si>
    <t>安達太良山</t>
    <rPh sb="0" eb="4">
      <t>アダタラ</t>
    </rPh>
    <rPh sb="4" eb="5">
      <t>ヤマ</t>
    </rPh>
    <phoneticPr fontId="4"/>
  </si>
  <si>
    <t>和尚山</t>
    <rPh sb="0" eb="1">
      <t>ワ</t>
    </rPh>
    <rPh sb="1" eb="2">
      <t>ショウ</t>
    </rPh>
    <rPh sb="2" eb="3">
      <t>ザン</t>
    </rPh>
    <phoneticPr fontId="4"/>
  </si>
  <si>
    <t>会津布引山</t>
    <rPh sb="0" eb="2">
      <t>アイヅ</t>
    </rPh>
    <rPh sb="2" eb="3">
      <t>ヌノ</t>
    </rPh>
    <rPh sb="3" eb="4">
      <t>ヒ</t>
    </rPh>
    <rPh sb="4" eb="5">
      <t>ヤマ</t>
    </rPh>
    <phoneticPr fontId="4"/>
  </si>
  <si>
    <t>湖南町</t>
    <rPh sb="0" eb="3">
      <t>コナンマチ</t>
    </rPh>
    <phoneticPr fontId="4"/>
  </si>
  <si>
    <t>笠ヶ森山</t>
    <rPh sb="0" eb="1">
      <t>カサ</t>
    </rPh>
    <rPh sb="2" eb="3">
      <t>ササモリ</t>
    </rPh>
    <rPh sb="3" eb="4">
      <t>ヤマ</t>
    </rPh>
    <phoneticPr fontId="4"/>
  </si>
  <si>
    <t>額取山</t>
    <rPh sb="0" eb="1">
      <t>ガク</t>
    </rPh>
    <rPh sb="1" eb="2">
      <t>トリ</t>
    </rPh>
    <rPh sb="2" eb="3">
      <t>ヤマ</t>
    </rPh>
    <phoneticPr fontId="4"/>
  </si>
  <si>
    <r>
      <rPr>
        <sz val="11"/>
        <color indexed="8"/>
        <rFont val="ＭＳ Ｐ明朝"/>
        <family val="1"/>
        <charset val="128"/>
      </rPr>
      <t>逢瀬町</t>
    </r>
    <rPh sb="0" eb="2">
      <t>オウセ</t>
    </rPh>
    <rPh sb="2" eb="3">
      <t>マチ</t>
    </rPh>
    <phoneticPr fontId="4"/>
  </si>
  <si>
    <t>水無山</t>
    <rPh sb="0" eb="1">
      <t>ミズ</t>
    </rPh>
    <rPh sb="1" eb="2">
      <t>ナ</t>
    </rPh>
    <rPh sb="2" eb="3">
      <t>ヤマ</t>
    </rPh>
    <phoneticPr fontId="4"/>
  </si>
  <si>
    <t>成沢山</t>
    <rPh sb="0" eb="1">
      <t>ナリ</t>
    </rPh>
    <rPh sb="1" eb="2">
      <t>ザワ</t>
    </rPh>
    <rPh sb="2" eb="3">
      <t>ヤマ</t>
    </rPh>
    <phoneticPr fontId="4"/>
  </si>
  <si>
    <t>高井原山</t>
    <rPh sb="0" eb="2">
      <t>タカイ</t>
    </rPh>
    <rPh sb="2" eb="3">
      <t>ハラ</t>
    </rPh>
    <rPh sb="3" eb="4">
      <t>ヤマ</t>
    </rPh>
    <phoneticPr fontId="4"/>
  </si>
  <si>
    <t>高旗山</t>
    <rPh sb="0" eb="1">
      <t>タカ</t>
    </rPh>
    <rPh sb="1" eb="2">
      <t>ハタ</t>
    </rPh>
    <rPh sb="2" eb="3">
      <t>ヤマ</t>
    </rPh>
    <phoneticPr fontId="4"/>
  </si>
  <si>
    <t>三穂田町</t>
    <rPh sb="0" eb="1">
      <t>ミ</t>
    </rPh>
    <rPh sb="1" eb="2">
      <t>ホ</t>
    </rPh>
    <rPh sb="2" eb="3">
      <t>タ</t>
    </rPh>
    <rPh sb="3" eb="4">
      <t>マチ</t>
    </rPh>
    <phoneticPr fontId="4"/>
  </si>
  <si>
    <t>岩上山</t>
    <rPh sb="0" eb="1">
      <t>イワ</t>
    </rPh>
    <rPh sb="1" eb="3">
      <t>ウエヤマ</t>
    </rPh>
    <phoneticPr fontId="4"/>
  </si>
  <si>
    <t>出典：国土地理院ウェブサイト</t>
    <rPh sb="0" eb="2">
      <t>シュッテン</t>
    </rPh>
    <phoneticPr fontId="4"/>
  </si>
  <si>
    <t>（単位＝㎞）</t>
    <phoneticPr fontId="2"/>
  </si>
  <si>
    <t>河川名</t>
    <rPh sb="0" eb="2">
      <t>カセン</t>
    </rPh>
    <rPh sb="2" eb="3">
      <t>メイ</t>
    </rPh>
    <phoneticPr fontId="4"/>
  </si>
  <si>
    <t>河川の総延長</t>
    <rPh sb="0" eb="2">
      <t>カセン</t>
    </rPh>
    <rPh sb="3" eb="4">
      <t>ソウ</t>
    </rPh>
    <rPh sb="4" eb="6">
      <t>エンチョウ</t>
    </rPh>
    <phoneticPr fontId="4"/>
  </si>
  <si>
    <t>上流端地名</t>
    <rPh sb="0" eb="2">
      <t>ジョウリュウ</t>
    </rPh>
    <rPh sb="2" eb="3">
      <t>ハシ</t>
    </rPh>
    <rPh sb="3" eb="5">
      <t>チメイ</t>
    </rPh>
    <phoneticPr fontId="4"/>
  </si>
  <si>
    <t>下流端地名</t>
    <phoneticPr fontId="2"/>
  </si>
  <si>
    <t>阿武隈川</t>
  </si>
  <si>
    <t>(宮城県境まで)</t>
    <rPh sb="1" eb="3">
      <t>ミヤギ</t>
    </rPh>
    <rPh sb="3" eb="4">
      <t>ケン</t>
    </rPh>
    <rPh sb="4" eb="5">
      <t>サカイ</t>
    </rPh>
    <phoneticPr fontId="4"/>
  </si>
  <si>
    <t>西白河郡西郷村</t>
  </si>
  <si>
    <t>宮城県亘理郡亘理町</t>
    <rPh sb="8" eb="9">
      <t>マチ</t>
    </rPh>
    <phoneticPr fontId="4"/>
  </si>
  <si>
    <t>五百川</t>
  </si>
  <si>
    <t>熱海町中山</t>
  </si>
  <si>
    <t>阿武隈川へ</t>
    <phoneticPr fontId="4"/>
  </si>
  <si>
    <t>藤田川</t>
  </si>
  <si>
    <r>
      <rPr>
        <sz val="11"/>
        <color indexed="8"/>
        <rFont val="ＭＳ Ｐ明朝"/>
        <family val="1"/>
        <charset val="128"/>
      </rPr>
      <t>逢瀬町河内</t>
    </r>
    <phoneticPr fontId="4"/>
  </si>
  <si>
    <t>笹原川</t>
  </si>
  <si>
    <t>須賀川市守屋</t>
    <rPh sb="0" eb="4">
      <t>スカガワシ</t>
    </rPh>
    <rPh sb="4" eb="6">
      <t>モリヤ</t>
    </rPh>
    <phoneticPr fontId="4"/>
  </si>
  <si>
    <t>大滝根川</t>
  </si>
  <si>
    <t>田村市大越町</t>
    <rPh sb="0" eb="2">
      <t>タムラ</t>
    </rPh>
    <rPh sb="2" eb="3">
      <t>シ</t>
    </rPh>
    <rPh sb="3" eb="5">
      <t>オオゴエ</t>
    </rPh>
    <rPh sb="5" eb="6">
      <t>マチ</t>
    </rPh>
    <phoneticPr fontId="4"/>
  </si>
  <si>
    <t>谷田川</t>
  </si>
  <si>
    <t>田村町田母神</t>
  </si>
  <si>
    <t>大滝根川へ</t>
    <phoneticPr fontId="4"/>
  </si>
  <si>
    <r>
      <rPr>
        <sz val="11"/>
        <color indexed="8"/>
        <rFont val="ＭＳ Ｐ明朝"/>
        <family val="1"/>
        <charset val="128"/>
      </rPr>
      <t>逢瀬川</t>
    </r>
    <phoneticPr fontId="4"/>
  </si>
  <si>
    <r>
      <rPr>
        <sz val="11"/>
        <color indexed="8"/>
        <rFont val="ＭＳ Ｐ明朝"/>
        <family val="1"/>
        <charset val="128"/>
      </rPr>
      <t>逢瀬町多田野</t>
    </r>
    <phoneticPr fontId="4"/>
  </si>
  <si>
    <t>舟津川</t>
  </si>
  <si>
    <t>湖南町三代</t>
  </si>
  <si>
    <t>猪苗代湖</t>
    <phoneticPr fontId="4"/>
  </si>
  <si>
    <t>菅川</t>
  </si>
  <si>
    <t>湖南町馬入新田</t>
  </si>
  <si>
    <t>資料：福島県河川計画課</t>
    <rPh sb="0" eb="2">
      <t>シリョウ</t>
    </rPh>
    <phoneticPr fontId="4"/>
  </si>
  <si>
    <t>（単位＝㎢）</t>
    <phoneticPr fontId="2"/>
  </si>
  <si>
    <t>地区別</t>
    <rPh sb="0" eb="2">
      <t>チク</t>
    </rPh>
    <rPh sb="2" eb="3">
      <t>ベツ</t>
    </rPh>
    <phoneticPr fontId="4"/>
  </si>
  <si>
    <t>面積</t>
    <phoneticPr fontId="2"/>
  </si>
  <si>
    <t>総数</t>
  </si>
  <si>
    <t>郡山</t>
  </si>
  <si>
    <t>安積</t>
  </si>
  <si>
    <t>三穂田</t>
  </si>
  <si>
    <t>逢瀬</t>
  </si>
  <si>
    <t>片平</t>
  </si>
  <si>
    <t>喜久田</t>
  </si>
  <si>
    <t>日和田</t>
  </si>
  <si>
    <t>富久山</t>
  </si>
  <si>
    <t>湖南</t>
  </si>
  <si>
    <t>熱海</t>
  </si>
  <si>
    <t>田村</t>
  </si>
  <si>
    <t>西田</t>
  </si>
  <si>
    <t>中田</t>
  </si>
  <si>
    <t>資料：総務法務課</t>
    <rPh sb="0" eb="2">
      <t>シリョウ</t>
    </rPh>
    <phoneticPr fontId="4"/>
  </si>
  <si>
    <t>（単位＝㏊）</t>
    <phoneticPr fontId="2"/>
  </si>
  <si>
    <t>各年１月１日現在</t>
    <rPh sb="0" eb="2">
      <t>カクネン</t>
    </rPh>
    <rPh sb="3" eb="4">
      <t>ガツ</t>
    </rPh>
    <rPh sb="5" eb="6">
      <t>ニチ</t>
    </rPh>
    <rPh sb="6" eb="8">
      <t>ゲンザイ</t>
    </rPh>
    <phoneticPr fontId="4"/>
  </si>
  <si>
    <t>年次</t>
    <rPh sb="0" eb="2">
      <t>ネンジ</t>
    </rPh>
    <phoneticPr fontId="4"/>
  </si>
  <si>
    <t>年次
（和暦）</t>
    <rPh sb="0" eb="2">
      <t>ネンジ</t>
    </rPh>
    <rPh sb="4" eb="6">
      <t>ワレキ</t>
    </rPh>
    <phoneticPr fontId="4"/>
  </si>
  <si>
    <t>総数</t>
    <rPh sb="0" eb="2">
      <t>ソウスウ</t>
    </rPh>
    <phoneticPr fontId="4"/>
  </si>
  <si>
    <t>宅地</t>
    <rPh sb="0" eb="2">
      <t>タクチ</t>
    </rPh>
    <phoneticPr fontId="4"/>
  </si>
  <si>
    <t>田</t>
    <rPh sb="0" eb="1">
      <t>タ</t>
    </rPh>
    <phoneticPr fontId="4"/>
  </si>
  <si>
    <t>畑</t>
    <rPh sb="0" eb="1">
      <t>ハタケ</t>
    </rPh>
    <phoneticPr fontId="4"/>
  </si>
  <si>
    <t>山林</t>
    <rPh sb="0" eb="2">
      <t>サンリン</t>
    </rPh>
    <phoneticPr fontId="4"/>
  </si>
  <si>
    <t>原野</t>
    <rPh sb="0" eb="2">
      <t>ゲンヤ</t>
    </rPh>
    <phoneticPr fontId="4"/>
  </si>
  <si>
    <t>雑種地</t>
    <rPh sb="0" eb="2">
      <t>ザッシュ</t>
    </rPh>
    <rPh sb="2" eb="3">
      <t>チ</t>
    </rPh>
    <phoneticPr fontId="4"/>
  </si>
  <si>
    <t>鉱泉地、池沼、牧場等</t>
    <rPh sb="0" eb="2">
      <t>コウセン</t>
    </rPh>
    <rPh sb="2" eb="3">
      <t>チ</t>
    </rPh>
    <rPh sb="4" eb="5">
      <t>イケ</t>
    </rPh>
    <rPh sb="5" eb="6">
      <t>ヌマ</t>
    </rPh>
    <rPh sb="7" eb="10">
      <t>ボクジョウトウ</t>
    </rPh>
    <phoneticPr fontId="4"/>
  </si>
  <si>
    <t>平成22年</t>
    <rPh sb="0" eb="2">
      <t>ヘイセイ</t>
    </rPh>
    <rPh sb="4" eb="5">
      <t>ネン</t>
    </rPh>
    <phoneticPr fontId="4"/>
  </si>
  <si>
    <t>平成23年</t>
    <rPh sb="0" eb="2">
      <t>ヘイセイ</t>
    </rPh>
    <rPh sb="4" eb="5">
      <t>ネン</t>
    </rPh>
    <phoneticPr fontId="4"/>
  </si>
  <si>
    <t>平成24年</t>
    <rPh sb="0" eb="2">
      <t>ヘイセイ</t>
    </rPh>
    <phoneticPr fontId="4"/>
  </si>
  <si>
    <t>平成25年</t>
    <rPh sb="0" eb="2">
      <t>ヘイセイ</t>
    </rPh>
    <phoneticPr fontId="4"/>
  </si>
  <si>
    <t>平成26年</t>
    <rPh sb="0" eb="2">
      <t>ヘイセイ</t>
    </rPh>
    <phoneticPr fontId="4"/>
  </si>
  <si>
    <t>平成27年</t>
    <rPh sb="0" eb="2">
      <t>ヘイセイ</t>
    </rPh>
    <phoneticPr fontId="4"/>
  </si>
  <si>
    <t>平成28年</t>
    <rPh sb="0" eb="2">
      <t>ヘイセイ</t>
    </rPh>
    <phoneticPr fontId="4"/>
  </si>
  <si>
    <t>平成29年</t>
    <rPh sb="0" eb="2">
      <t>ヘイセイ</t>
    </rPh>
    <phoneticPr fontId="4"/>
  </si>
  <si>
    <t>平成30年</t>
    <rPh sb="0" eb="2">
      <t>ヘイセイ</t>
    </rPh>
    <phoneticPr fontId="4"/>
  </si>
  <si>
    <t>令和元年</t>
    <rPh sb="0" eb="1">
      <t>レイ</t>
    </rPh>
    <rPh sb="1" eb="2">
      <t>カズ</t>
    </rPh>
    <rPh sb="2" eb="3">
      <t>モト</t>
    </rPh>
    <phoneticPr fontId="4"/>
  </si>
  <si>
    <t>令和2年</t>
    <rPh sb="0" eb="2">
      <t>レイワ</t>
    </rPh>
    <phoneticPr fontId="4"/>
  </si>
  <si>
    <t>資料：資産税課</t>
    <rPh sb="0" eb="2">
      <t>シリョウ</t>
    </rPh>
    <phoneticPr fontId="4"/>
  </si>
  <si>
    <t>各年１月１日現在</t>
    <phoneticPr fontId="2"/>
  </si>
  <si>
    <r>
      <t>総額免税点以上</t>
    </r>
    <r>
      <rPr>
        <sz val="11"/>
        <color indexed="8"/>
        <rFont val="ＭＳ Ｐ明朝"/>
        <family val="1"/>
        <charset val="128"/>
      </rPr>
      <t>(免税点未満)</t>
    </r>
    <rPh sb="0" eb="2">
      <t>ソウガク</t>
    </rPh>
    <rPh sb="2" eb="4">
      <t>メンゼイ</t>
    </rPh>
    <rPh sb="4" eb="5">
      <t>テン</t>
    </rPh>
    <rPh sb="5" eb="7">
      <t>イジョウ</t>
    </rPh>
    <rPh sb="8" eb="10">
      <t>メンゼイ</t>
    </rPh>
    <rPh sb="10" eb="11">
      <t>テン</t>
    </rPh>
    <rPh sb="11" eb="13">
      <t>ミマン</t>
    </rPh>
    <phoneticPr fontId="4"/>
  </si>
  <si>
    <t>池沼</t>
    <rPh sb="0" eb="1">
      <t>イケ</t>
    </rPh>
    <rPh sb="1" eb="2">
      <t>ヌマ</t>
    </rPh>
    <phoneticPr fontId="4"/>
  </si>
  <si>
    <t>商業地区</t>
    <rPh sb="0" eb="2">
      <t>ショウギョウ</t>
    </rPh>
    <rPh sb="2" eb="4">
      <t>チク</t>
    </rPh>
    <phoneticPr fontId="4"/>
  </si>
  <si>
    <t>工業地区</t>
    <rPh sb="0" eb="2">
      <t>コウギョウ</t>
    </rPh>
    <rPh sb="2" eb="4">
      <t>チク</t>
    </rPh>
    <phoneticPr fontId="4"/>
  </si>
  <si>
    <t>住宅地区</t>
    <rPh sb="0" eb="2">
      <t>ジュウタク</t>
    </rPh>
    <rPh sb="2" eb="4">
      <t>チク</t>
    </rPh>
    <phoneticPr fontId="4"/>
  </si>
  <si>
    <t>村落地区</t>
    <rPh sb="0" eb="2">
      <t>ソンラク</t>
    </rPh>
    <rPh sb="2" eb="4">
      <t>チク</t>
    </rPh>
    <phoneticPr fontId="4"/>
  </si>
  <si>
    <t>観光地区</t>
    <rPh sb="0" eb="2">
      <t>カンコウ</t>
    </rPh>
    <rPh sb="2" eb="4">
      <t>チク</t>
    </rPh>
    <phoneticPr fontId="4"/>
  </si>
  <si>
    <t>牧場・鉱泉地</t>
    <phoneticPr fontId="4"/>
  </si>
  <si>
    <t>平成23年</t>
    <rPh sb="0" eb="2">
      <t>ヘイセイ</t>
    </rPh>
    <phoneticPr fontId="4"/>
  </si>
  <si>
    <t>令和元年</t>
    <rPh sb="0" eb="2">
      <t>レイワ</t>
    </rPh>
    <rPh sb="2" eb="3">
      <t>モト</t>
    </rPh>
    <phoneticPr fontId="4"/>
  </si>
  <si>
    <t>（注）免税点＝地方税法第351条</t>
    <rPh sb="1" eb="2">
      <t>チュウ</t>
    </rPh>
    <rPh sb="3" eb="5">
      <t>メンゼイ</t>
    </rPh>
    <rPh sb="5" eb="6">
      <t>テン</t>
    </rPh>
    <rPh sb="7" eb="9">
      <t>チホウ</t>
    </rPh>
    <rPh sb="9" eb="11">
      <t>ゼイホウ</t>
    </rPh>
    <rPh sb="11" eb="12">
      <t>ダイ</t>
    </rPh>
    <rPh sb="15" eb="16">
      <t>ジョウ</t>
    </rPh>
    <phoneticPr fontId="4"/>
  </si>
  <si>
    <t>（単位＝千円）</t>
    <phoneticPr fontId="2"/>
  </si>
  <si>
    <t>年次
月</t>
    <rPh sb="0" eb="1">
      <t>ネン</t>
    </rPh>
    <rPh sb="1" eb="2">
      <t>ツギ</t>
    </rPh>
    <rPh sb="3" eb="4">
      <t>ツキ</t>
    </rPh>
    <phoneticPr fontId="4"/>
  </si>
  <si>
    <t>年次
月
（和暦）</t>
    <rPh sb="0" eb="1">
      <t>ネン</t>
    </rPh>
    <rPh sb="1" eb="2">
      <t>ツギ</t>
    </rPh>
    <rPh sb="3" eb="4">
      <t>ツキ</t>
    </rPh>
    <rPh sb="6" eb="8">
      <t>ワレキ</t>
    </rPh>
    <phoneticPr fontId="4"/>
  </si>
  <si>
    <t>気温(℃)</t>
    <rPh sb="0" eb="1">
      <t>キ</t>
    </rPh>
    <rPh sb="1" eb="2">
      <t>アツシ</t>
    </rPh>
    <phoneticPr fontId="4"/>
  </si>
  <si>
    <t>降水量(mm)</t>
    <rPh sb="0" eb="1">
      <t>タカシ</t>
    </rPh>
    <rPh sb="1" eb="2">
      <t>ミズ</t>
    </rPh>
    <phoneticPr fontId="4"/>
  </si>
  <si>
    <t>平均風速
(ｍ/ｓ)</t>
    <rPh sb="0" eb="2">
      <t>ヘイキン</t>
    </rPh>
    <rPh sb="2" eb="4">
      <t>フウソク</t>
    </rPh>
    <phoneticPr fontId="4"/>
  </si>
  <si>
    <t>最大風速(ｍ/ｓ)</t>
    <rPh sb="0" eb="1">
      <t>サイ</t>
    </rPh>
    <rPh sb="1" eb="2">
      <t>ダイ</t>
    </rPh>
    <rPh sb="2" eb="3">
      <t>フウ</t>
    </rPh>
    <rPh sb="3" eb="4">
      <t>ハヤシ</t>
    </rPh>
    <phoneticPr fontId="4"/>
  </si>
  <si>
    <t>日照時間数
(ｈ)</t>
    <rPh sb="0" eb="2">
      <t>ニッショウ</t>
    </rPh>
    <rPh sb="2" eb="4">
      <t>ジカン</t>
    </rPh>
    <rPh sb="4" eb="5">
      <t>スウ</t>
    </rPh>
    <phoneticPr fontId="4"/>
  </si>
  <si>
    <t>平均</t>
    <rPh sb="0" eb="1">
      <t>ヒラ</t>
    </rPh>
    <rPh sb="1" eb="2">
      <t>タモツ</t>
    </rPh>
    <phoneticPr fontId="4"/>
  </si>
  <si>
    <t>最高(極)</t>
    <rPh sb="0" eb="2">
      <t>サイコウ</t>
    </rPh>
    <rPh sb="3" eb="4">
      <t>キョク</t>
    </rPh>
    <phoneticPr fontId="4"/>
  </si>
  <si>
    <t>月日</t>
    <rPh sb="0" eb="2">
      <t>ガッピ</t>
    </rPh>
    <phoneticPr fontId="4"/>
  </si>
  <si>
    <t>最低(極)</t>
    <rPh sb="0" eb="2">
      <t>サイテイ</t>
    </rPh>
    <rPh sb="3" eb="4">
      <t>キョク</t>
    </rPh>
    <phoneticPr fontId="4"/>
  </si>
  <si>
    <t>総量</t>
    <rPh sb="0" eb="1">
      <t>フサ</t>
    </rPh>
    <rPh sb="1" eb="2">
      <t>リョウ</t>
    </rPh>
    <phoneticPr fontId="4"/>
  </si>
  <si>
    <t>最大日降水量</t>
    <rPh sb="0" eb="1">
      <t>サイ</t>
    </rPh>
    <rPh sb="1" eb="2">
      <t>ダイ</t>
    </rPh>
    <rPh sb="2" eb="3">
      <t>ヒ</t>
    </rPh>
    <rPh sb="3" eb="6">
      <t>コウスイリョウ</t>
    </rPh>
    <phoneticPr fontId="4"/>
  </si>
  <si>
    <t>最大一時間降水量</t>
    <rPh sb="0" eb="2">
      <t>サイダイ</t>
    </rPh>
    <rPh sb="2" eb="4">
      <t>イチジ</t>
    </rPh>
    <rPh sb="4" eb="5">
      <t>カン</t>
    </rPh>
    <rPh sb="5" eb="8">
      <t>コウスイリョウ</t>
    </rPh>
    <phoneticPr fontId="4"/>
  </si>
  <si>
    <t>風速</t>
    <rPh sb="0" eb="1">
      <t>カゼ</t>
    </rPh>
    <rPh sb="1" eb="2">
      <t>ハヤシ</t>
    </rPh>
    <phoneticPr fontId="4"/>
  </si>
  <si>
    <t>風　向
(16方位)</t>
    <rPh sb="0" eb="1">
      <t>カゼ</t>
    </rPh>
    <rPh sb="2" eb="3">
      <t>ムカイ</t>
    </rPh>
    <rPh sb="7" eb="9">
      <t>ホウイ</t>
    </rPh>
    <phoneticPr fontId="4"/>
  </si>
  <si>
    <t>平成28年</t>
    <rPh sb="0" eb="2">
      <t>ヘイセイ</t>
    </rPh>
    <rPh sb="4" eb="5">
      <t>ネン</t>
    </rPh>
    <phoneticPr fontId="4"/>
  </si>
  <si>
    <t>7月30日</t>
    <rPh sb="1" eb="2">
      <t>ガツ</t>
    </rPh>
    <rPh sb="4" eb="5">
      <t>ニチ</t>
    </rPh>
    <phoneticPr fontId="2"/>
  </si>
  <si>
    <t>1月20日</t>
    <rPh sb="4" eb="5">
      <t>ニチ</t>
    </rPh>
    <phoneticPr fontId="2"/>
  </si>
  <si>
    <t>8月17日</t>
    <phoneticPr fontId="2"/>
  </si>
  <si>
    <t>ＷＮＷ</t>
  </si>
  <si>
    <t>3月1日</t>
    <phoneticPr fontId="2"/>
  </si>
  <si>
    <t>平成29年</t>
    <rPh sb="0" eb="2">
      <t>ヘイセイ</t>
    </rPh>
    <rPh sb="4" eb="5">
      <t>ネン</t>
    </rPh>
    <phoneticPr fontId="4"/>
  </si>
  <si>
    <t>1月17日</t>
    <phoneticPr fontId="2"/>
  </si>
  <si>
    <t>10月22日</t>
    <phoneticPr fontId="2"/>
  </si>
  <si>
    <t>7月25日</t>
    <phoneticPr fontId="2"/>
  </si>
  <si>
    <t>12月25日</t>
    <phoneticPr fontId="2"/>
  </si>
  <si>
    <t>1月28日</t>
    <phoneticPr fontId="2"/>
  </si>
  <si>
    <t>3月9日</t>
    <phoneticPr fontId="2"/>
  </si>
  <si>
    <t>7月10日</t>
    <phoneticPr fontId="2"/>
  </si>
  <si>
    <t>Ｗ</t>
    <phoneticPr fontId="4"/>
  </si>
  <si>
    <t>2月16日</t>
    <phoneticPr fontId="2"/>
  </si>
  <si>
    <t>10月12日</t>
    <phoneticPr fontId="2"/>
  </si>
  <si>
    <t>7月28日</t>
    <phoneticPr fontId="2"/>
  </si>
  <si>
    <t>ＮＮＥ</t>
    <phoneticPr fontId="4"/>
  </si>
  <si>
    <t>2月7日</t>
    <phoneticPr fontId="2"/>
  </si>
  <si>
    <t>5月23日</t>
    <phoneticPr fontId="2"/>
  </si>
  <si>
    <t>ＮＷ</t>
    <phoneticPr fontId="4"/>
  </si>
  <si>
    <t>5月13日</t>
    <phoneticPr fontId="2"/>
  </si>
  <si>
    <t>（注）本表の最大風向欄の記号は、Ｎは北、Ｓは南、Ｅは東、Ｗは西を表す。</t>
    <phoneticPr fontId="4"/>
  </si>
  <si>
    <t>観測点：郡山地域気象観測所（安積町成田字東丸山61　郡山カルチャーパーク）　2005(平成17)年12月20日より</t>
    <phoneticPr fontId="2"/>
  </si>
  <si>
    <t>出典：気象庁ウェブサイト</t>
    <rPh sb="0" eb="2">
      <t>シュッテン</t>
    </rPh>
    <phoneticPr fontId="4"/>
  </si>
  <si>
    <t>目次へ戻る</t>
  </si>
  <si>
    <t>令和3年</t>
    <rPh sb="0" eb="2">
      <t>レイワ</t>
    </rPh>
    <phoneticPr fontId="4"/>
  </si>
  <si>
    <t>目次へ戻る</t>
    <phoneticPr fontId="2"/>
  </si>
  <si>
    <t>7月10日</t>
    <rPh sb="1" eb="2">
      <t>ガツ</t>
    </rPh>
    <rPh sb="4" eb="5">
      <t>ニチ</t>
    </rPh>
    <phoneticPr fontId="2"/>
  </si>
  <si>
    <t>7月2日</t>
    <rPh sb="1" eb="2">
      <t>ガツ</t>
    </rPh>
    <rPh sb="3" eb="4">
      <t>ニチ</t>
    </rPh>
    <phoneticPr fontId="2"/>
  </si>
  <si>
    <t>8月6日</t>
    <rPh sb="1" eb="2">
      <t>ガツ</t>
    </rPh>
    <rPh sb="3" eb="4">
      <t>ニチ</t>
    </rPh>
    <phoneticPr fontId="2"/>
  </si>
  <si>
    <t>8月21日</t>
    <rPh sb="1" eb="2">
      <t>ガツ</t>
    </rPh>
    <rPh sb="4" eb="5">
      <t>ニチ</t>
    </rPh>
    <phoneticPr fontId="2"/>
  </si>
  <si>
    <t>1月</t>
    <rPh sb="1" eb="2">
      <t>ガツ</t>
    </rPh>
    <phoneticPr fontId="4"/>
  </si>
  <si>
    <t>2月1日</t>
    <rPh sb="1" eb="2">
      <t>ガツ</t>
    </rPh>
    <rPh sb="3" eb="4">
      <t>ニチ</t>
    </rPh>
    <phoneticPr fontId="2"/>
  </si>
  <si>
    <t>8月4日</t>
    <rPh sb="1" eb="2">
      <t>ガツ</t>
    </rPh>
    <rPh sb="3" eb="4">
      <t>ニチ</t>
    </rPh>
    <phoneticPr fontId="2"/>
  </si>
  <si>
    <t>8月13日</t>
    <rPh sb="1" eb="2">
      <t>ガツ</t>
    </rPh>
    <rPh sb="4" eb="5">
      <t>ニチ</t>
    </rPh>
    <phoneticPr fontId="2"/>
  </si>
  <si>
    <t>8月1日</t>
    <rPh sb="1" eb="2">
      <t>ガツ</t>
    </rPh>
    <rPh sb="3" eb="4">
      <t>ニチ</t>
    </rPh>
    <phoneticPr fontId="2"/>
  </si>
  <si>
    <t>（注））印は、準正常値で、統計を行う対象資料が許容範囲で欠けていますが、上位の統計を用いる際は一部の例外を除いて正常値（資料が欠けていない）と同等に扱います。</t>
    <rPh sb="1" eb="2">
      <t>チュウ</t>
    </rPh>
    <rPh sb="8" eb="10">
      <t>セイジョウ</t>
    </rPh>
    <phoneticPr fontId="4"/>
  </si>
  <si>
    <t>また、］印は、資料不足値で、統計を行う対象資料が許容範囲を超えて欠けています。値そのものを信用することはできず、通常は上位の統計に用いませんが、極値、合計、度数等の統計ではその値以上（以下）であることが確実である、といった性質を利用して統計に利用できる場合があります。</t>
    <phoneticPr fontId="2"/>
  </si>
  <si>
    <t>※資料不足値には十分な信頼性がありませんので、ご利用に際しては十分留意願います。</t>
    <phoneticPr fontId="2"/>
  </si>
  <si>
    <t>宅地総数には農業用施設の用に供する宅地を含む</t>
    <phoneticPr fontId="2"/>
  </si>
  <si>
    <t>WNW</t>
    <phoneticPr fontId="2"/>
  </si>
  <si>
    <t>12月18日</t>
    <phoneticPr fontId="2"/>
  </si>
  <si>
    <t>1539.3 ]</t>
    <phoneticPr fontId="2"/>
  </si>
  <si>
    <t>2月</t>
    <rPh sb="1" eb="2">
      <t>ガツ</t>
    </rPh>
    <phoneticPr fontId="2"/>
  </si>
  <si>
    <t>3月</t>
  </si>
  <si>
    <t>4月</t>
  </si>
  <si>
    <t>5月</t>
  </si>
  <si>
    <t>6月</t>
  </si>
  <si>
    <t>7月</t>
  </si>
  <si>
    <t>8月</t>
  </si>
  <si>
    <t>9月</t>
  </si>
  <si>
    <t>10月</t>
  </si>
  <si>
    <t>11月</t>
  </si>
  <si>
    <t>12月</t>
  </si>
  <si>
    <t xml:space="preserve">２．人　　口 </t>
    <phoneticPr fontId="4"/>
  </si>
  <si>
    <t>各年10月１日現在</t>
    <rPh sb="0" eb="2">
      <t>カクネン</t>
    </rPh>
    <rPh sb="4" eb="5">
      <t>ガツ</t>
    </rPh>
    <rPh sb="6" eb="7">
      <t>ニチ</t>
    </rPh>
    <rPh sb="7" eb="9">
      <t>ゲンザイ</t>
    </rPh>
    <phoneticPr fontId="4"/>
  </si>
  <si>
    <t>世帯数</t>
    <rPh sb="0" eb="3">
      <t>セタイスウ</t>
    </rPh>
    <phoneticPr fontId="4"/>
  </si>
  <si>
    <t>人口</t>
    <rPh sb="0" eb="1">
      <t>ヒト</t>
    </rPh>
    <rPh sb="1" eb="2">
      <t>クチ</t>
    </rPh>
    <phoneticPr fontId="4"/>
  </si>
  <si>
    <r>
      <t>増加指数</t>
    </r>
    <r>
      <rPr>
        <sz val="11"/>
        <color indexed="8"/>
        <rFont val="ＭＳ Ｐ明朝"/>
        <family val="1"/>
        <charset val="128"/>
      </rPr>
      <t>(大正13年=100)</t>
    </r>
    <rPh sb="0" eb="2">
      <t>ゾウカ</t>
    </rPh>
    <rPh sb="2" eb="4">
      <t>シスウ</t>
    </rPh>
    <rPh sb="5" eb="7">
      <t>タイショウ</t>
    </rPh>
    <rPh sb="9" eb="10">
      <t>ネン</t>
    </rPh>
    <phoneticPr fontId="4"/>
  </si>
  <si>
    <t>１世帯当たり人口</t>
    <rPh sb="1" eb="3">
      <t>セタイ</t>
    </rPh>
    <rPh sb="3" eb="4">
      <t>ア</t>
    </rPh>
    <rPh sb="6" eb="7">
      <t>ヒト</t>
    </rPh>
    <rPh sb="7" eb="8">
      <t>クチ</t>
    </rPh>
    <phoneticPr fontId="4"/>
  </si>
  <si>
    <t>調査方法</t>
    <rPh sb="0" eb="2">
      <t>チョウサ</t>
    </rPh>
    <rPh sb="2" eb="4">
      <t>ホウホウ</t>
    </rPh>
    <phoneticPr fontId="4"/>
  </si>
  <si>
    <t>摘要</t>
    <rPh sb="0" eb="1">
      <t>テキ</t>
    </rPh>
    <rPh sb="1" eb="2">
      <t>ヨウ</t>
    </rPh>
    <phoneticPr fontId="4"/>
  </si>
  <si>
    <t>総数</t>
    <rPh sb="0" eb="1">
      <t>フサ</t>
    </rPh>
    <rPh sb="1" eb="2">
      <t>カズ</t>
    </rPh>
    <phoneticPr fontId="4"/>
  </si>
  <si>
    <t>男</t>
    <rPh sb="0" eb="1">
      <t>オトコ</t>
    </rPh>
    <phoneticPr fontId="4"/>
  </si>
  <si>
    <t>女</t>
    <rPh sb="0" eb="1">
      <t>オンナ</t>
    </rPh>
    <phoneticPr fontId="4"/>
  </si>
  <si>
    <t>大正元年</t>
    <rPh sb="0" eb="2">
      <t>タイショウ</t>
    </rPh>
    <rPh sb="2" eb="4">
      <t>ガンネン</t>
    </rPh>
    <phoneticPr fontId="2"/>
  </si>
  <si>
    <t>推計人口</t>
    <rPh sb="0" eb="2">
      <t>スイケイ</t>
    </rPh>
    <rPh sb="2" eb="4">
      <t>ジンコウ</t>
    </rPh>
    <phoneticPr fontId="4"/>
  </si>
  <si>
    <t>大正９年</t>
    <rPh sb="0" eb="2">
      <t>タイショウ</t>
    </rPh>
    <rPh sb="3" eb="4">
      <t>ネン</t>
    </rPh>
    <phoneticPr fontId="2"/>
  </si>
  <si>
    <t>第１回国勢調査</t>
    <rPh sb="0" eb="3">
      <t>ダイイッカイ</t>
    </rPh>
    <rPh sb="3" eb="5">
      <t>コクセイ</t>
    </rPh>
    <rPh sb="5" eb="7">
      <t>チョウサ</t>
    </rPh>
    <phoneticPr fontId="4"/>
  </si>
  <si>
    <t>大正10年</t>
    <rPh sb="0" eb="2">
      <t>タイショウ</t>
    </rPh>
    <rPh sb="4" eb="5">
      <t>ネン</t>
    </rPh>
    <phoneticPr fontId="2"/>
  </si>
  <si>
    <t>大正11年</t>
  </si>
  <si>
    <t>大正12年</t>
  </si>
  <si>
    <t>大正13年</t>
  </si>
  <si>
    <t xml:space="preserve"> 小原田村を編入市制施行</t>
    <phoneticPr fontId="4"/>
  </si>
  <si>
    <t>大正14年</t>
  </si>
  <si>
    <t>第２回国勢調査</t>
    <rPh sb="0" eb="1">
      <t>ダイ</t>
    </rPh>
    <rPh sb="2" eb="3">
      <t>カイ</t>
    </rPh>
    <rPh sb="3" eb="5">
      <t>コクセイ</t>
    </rPh>
    <rPh sb="5" eb="7">
      <t>チョウサ</t>
    </rPh>
    <phoneticPr fontId="4"/>
  </si>
  <si>
    <t xml:space="preserve"> 桑野村を編入合併</t>
    <phoneticPr fontId="4"/>
  </si>
  <si>
    <t>大正15年</t>
  </si>
  <si>
    <t>昭和2年</t>
  </si>
  <si>
    <t>昭和3年</t>
  </si>
  <si>
    <t>昭和4年</t>
  </si>
  <si>
    <t>昭和5年</t>
  </si>
  <si>
    <t>第３回国勢調査</t>
    <rPh sb="0" eb="1">
      <t>ダイ</t>
    </rPh>
    <rPh sb="2" eb="3">
      <t>カイ</t>
    </rPh>
    <rPh sb="3" eb="5">
      <t>コクセイ</t>
    </rPh>
    <rPh sb="5" eb="7">
      <t>チョウサ</t>
    </rPh>
    <phoneticPr fontId="4"/>
  </si>
  <si>
    <t>昭和6年</t>
  </si>
  <si>
    <t>昭和7年</t>
  </si>
  <si>
    <t>昭和8年</t>
  </si>
  <si>
    <t>昭和9年</t>
  </si>
  <si>
    <t>昭和10年</t>
  </si>
  <si>
    <t>第４回国勢調査</t>
    <rPh sb="0" eb="1">
      <t>ダイ</t>
    </rPh>
    <rPh sb="2" eb="3">
      <t>カイ</t>
    </rPh>
    <rPh sb="3" eb="5">
      <t>コクセイ</t>
    </rPh>
    <rPh sb="5" eb="7">
      <t>チョウサ</t>
    </rPh>
    <phoneticPr fontId="4"/>
  </si>
  <si>
    <t>昭和11年</t>
  </si>
  <si>
    <t>昭和12年</t>
  </si>
  <si>
    <t>昭和13年</t>
  </si>
  <si>
    <t>昭和14年</t>
  </si>
  <si>
    <t>昭和15年</t>
  </si>
  <si>
    <t>第５回国勢調査</t>
    <rPh sb="0" eb="1">
      <t>ダイ</t>
    </rPh>
    <rPh sb="2" eb="3">
      <t>カイ</t>
    </rPh>
    <rPh sb="3" eb="5">
      <t>コクセイ</t>
    </rPh>
    <rPh sb="5" eb="7">
      <t>チョウサ</t>
    </rPh>
    <phoneticPr fontId="4"/>
  </si>
  <si>
    <t>昭和16年</t>
  </si>
  <si>
    <t>昭和17年</t>
  </si>
  <si>
    <t>昭和18年</t>
  </si>
  <si>
    <t>昭和19年</t>
  </si>
  <si>
    <t>昭和20年</t>
  </si>
  <si>
    <t>昭和21年</t>
  </si>
  <si>
    <t>昭和22年</t>
  </si>
  <si>
    <t>第６回国勢調査</t>
    <rPh sb="0" eb="1">
      <t>ダイ</t>
    </rPh>
    <rPh sb="2" eb="3">
      <t>カイ</t>
    </rPh>
    <rPh sb="3" eb="5">
      <t>コクセイ</t>
    </rPh>
    <rPh sb="5" eb="7">
      <t>チョウサ</t>
    </rPh>
    <phoneticPr fontId="4"/>
  </si>
  <si>
    <t>昭和23年</t>
  </si>
  <si>
    <t>昭和24年</t>
  </si>
  <si>
    <t>昭和25年</t>
  </si>
  <si>
    <t>第７回国勢調査</t>
    <rPh sb="0" eb="1">
      <t>ダイ</t>
    </rPh>
    <rPh sb="2" eb="3">
      <t>カイ</t>
    </rPh>
    <rPh sb="3" eb="5">
      <t>コクセイ</t>
    </rPh>
    <rPh sb="5" eb="7">
      <t>チョウサ</t>
    </rPh>
    <phoneticPr fontId="4"/>
  </si>
  <si>
    <t>昭和26年</t>
  </si>
  <si>
    <t>昭和27年</t>
  </si>
  <si>
    <t>昭和28年</t>
  </si>
  <si>
    <t>昭和29年</t>
  </si>
  <si>
    <t xml:space="preserve"> 富田村（一部喜久田村へ編入）、高瀬村の一部、大槻町を編入合併、三春町、岩江村の一部を編入合併</t>
    <phoneticPr fontId="4"/>
  </si>
  <si>
    <t>昭和30年</t>
  </si>
  <si>
    <t>第８回国勢調査</t>
    <phoneticPr fontId="4"/>
  </si>
  <si>
    <t>昭和31年</t>
  </si>
  <si>
    <t>昭和32年</t>
  </si>
  <si>
    <t>昭和33年</t>
  </si>
  <si>
    <t>昭和34年</t>
  </si>
  <si>
    <t>昭和35年</t>
  </si>
  <si>
    <t>第９回国勢調査</t>
    <phoneticPr fontId="4"/>
  </si>
  <si>
    <t>昭和36年</t>
  </si>
  <si>
    <t>昭和37年</t>
  </si>
  <si>
    <t>昭和38年</t>
  </si>
  <si>
    <t>昭和39年</t>
  </si>
  <si>
    <t>昭和40年</t>
  </si>
  <si>
    <t>第10回国勢調査</t>
    <phoneticPr fontId="4"/>
  </si>
  <si>
    <r>
      <t xml:space="preserve"> 大同合併（郡山市、安積郡安積町三穂田村、</t>
    </r>
    <r>
      <rPr>
        <sz val="9"/>
        <color indexed="8"/>
        <rFont val="ＭＳ Ｐ明朝"/>
        <family val="1"/>
        <charset val="128"/>
      </rPr>
      <t>逢瀬村、片平 村、喜久田村、日和田町、富久山町、湖南村、熱海町、田村郡田村町、中田村、西田村）</t>
    </r>
    <rPh sb="1" eb="2">
      <t>ダイ</t>
    </rPh>
    <rPh sb="2" eb="3">
      <t>ドウ</t>
    </rPh>
    <rPh sb="3" eb="5">
      <t>ガッペイ</t>
    </rPh>
    <phoneticPr fontId="4"/>
  </si>
  <si>
    <t>昭和41年</t>
  </si>
  <si>
    <t>推計人口</t>
    <phoneticPr fontId="4"/>
  </si>
  <si>
    <t>昭和42年</t>
  </si>
  <si>
    <t>昭和43年</t>
  </si>
  <si>
    <t>昭和44年</t>
  </si>
  <si>
    <t>昭和45年</t>
  </si>
  <si>
    <t>第11回国勢調査</t>
    <phoneticPr fontId="4"/>
  </si>
  <si>
    <t>国勢調査の結果に、須賀川市との境界変更による世帯数12、人口53人（男27人、女26人）増を含む。</t>
    <phoneticPr fontId="4"/>
  </si>
  <si>
    <t>昭和46年</t>
  </si>
  <si>
    <t>昭和47年</t>
  </si>
  <si>
    <t>昭和48年</t>
  </si>
  <si>
    <t>昭和49年</t>
  </si>
  <si>
    <t>昭和50年</t>
  </si>
  <si>
    <t>第12回国勢調査</t>
    <phoneticPr fontId="4"/>
  </si>
  <si>
    <t>昭和51年</t>
  </si>
  <si>
    <t>昭和52年</t>
  </si>
  <si>
    <t>昭和53年</t>
  </si>
  <si>
    <t>昭和54年</t>
  </si>
  <si>
    <t>昭和55年</t>
  </si>
  <si>
    <t>第13回国勢調査</t>
    <phoneticPr fontId="4"/>
  </si>
  <si>
    <t>昭和56年</t>
  </si>
  <si>
    <t>昭和57年</t>
  </si>
  <si>
    <t>昭和58年</t>
  </si>
  <si>
    <t>昭和59年</t>
  </si>
  <si>
    <t>昭和60年</t>
  </si>
  <si>
    <t>第14回国勢調査</t>
    <phoneticPr fontId="4"/>
  </si>
  <si>
    <t>昭和61年</t>
  </si>
  <si>
    <t>昭和62年</t>
  </si>
  <si>
    <t>昭和63年</t>
  </si>
  <si>
    <t>平成元年</t>
  </si>
  <si>
    <t>平成2年</t>
  </si>
  <si>
    <t>第15回国勢調査</t>
    <phoneticPr fontId="4"/>
  </si>
  <si>
    <t>平成3年</t>
  </si>
  <si>
    <t>平成4年</t>
  </si>
  <si>
    <t>平成5年</t>
  </si>
  <si>
    <t>平成6年</t>
  </si>
  <si>
    <t>平成7年</t>
  </si>
  <si>
    <t>第16回国勢調査</t>
    <phoneticPr fontId="4"/>
  </si>
  <si>
    <t>平成8年</t>
  </si>
  <si>
    <t>平成9年</t>
  </si>
  <si>
    <t>平成10年</t>
  </si>
  <si>
    <t>平成11年</t>
  </si>
  <si>
    <t>平成12年</t>
  </si>
  <si>
    <t>第17回国勢調査</t>
    <phoneticPr fontId="4"/>
  </si>
  <si>
    <t>平成13年</t>
  </si>
  <si>
    <t>平成14年</t>
  </si>
  <si>
    <t>平成15年</t>
  </si>
  <si>
    <t>平成16年</t>
  </si>
  <si>
    <t>平成17年</t>
  </si>
  <si>
    <t>第18回国勢調査</t>
    <phoneticPr fontId="4"/>
  </si>
  <si>
    <t>平成18年</t>
  </si>
  <si>
    <t>平成19年</t>
  </si>
  <si>
    <t>平成20年</t>
  </si>
  <si>
    <t>平成21年</t>
  </si>
  <si>
    <t>平成22年</t>
  </si>
  <si>
    <t>第19回国勢調査</t>
    <phoneticPr fontId="4"/>
  </si>
  <si>
    <t>平成23年</t>
  </si>
  <si>
    <t>平成24年</t>
  </si>
  <si>
    <t>平成25年</t>
  </si>
  <si>
    <t>平成26年</t>
  </si>
  <si>
    <t>平成27年</t>
  </si>
  <si>
    <t>第20回国勢調査</t>
    <phoneticPr fontId="4"/>
  </si>
  <si>
    <t>平成28年</t>
  </si>
  <si>
    <t>平成29年</t>
  </si>
  <si>
    <t>平成30年</t>
  </si>
  <si>
    <t>令和元年</t>
    <rPh sb="0" eb="2">
      <t>レイワ</t>
    </rPh>
    <rPh sb="2" eb="4">
      <t>ガンネン</t>
    </rPh>
    <phoneticPr fontId="2"/>
  </si>
  <si>
    <t>令和2年</t>
    <rPh sb="0" eb="2">
      <t>レイワ</t>
    </rPh>
    <rPh sb="3" eb="4">
      <t>ネン</t>
    </rPh>
    <phoneticPr fontId="2"/>
  </si>
  <si>
    <t>第21回国勢調査</t>
    <phoneticPr fontId="4"/>
  </si>
  <si>
    <t>令和3年</t>
    <rPh sb="0" eb="2">
      <t>レイワ</t>
    </rPh>
    <rPh sb="3" eb="4">
      <t>ネン</t>
    </rPh>
    <phoneticPr fontId="2"/>
  </si>
  <si>
    <t>年次
月</t>
    <rPh sb="0" eb="1">
      <t>トシ</t>
    </rPh>
    <rPh sb="1" eb="2">
      <t>ツギ</t>
    </rPh>
    <rPh sb="3" eb="4">
      <t>ツキ</t>
    </rPh>
    <phoneticPr fontId="4"/>
  </si>
  <si>
    <t>年次
月
（和暦）</t>
    <rPh sb="0" eb="1">
      <t>トシ</t>
    </rPh>
    <rPh sb="1" eb="2">
      <t>ツギ</t>
    </rPh>
    <rPh sb="3" eb="4">
      <t>ツキ</t>
    </rPh>
    <rPh sb="6" eb="8">
      <t>ワレキ</t>
    </rPh>
    <phoneticPr fontId="4"/>
  </si>
  <si>
    <t>自然動態</t>
    <rPh sb="0" eb="2">
      <t>シゼン</t>
    </rPh>
    <rPh sb="2" eb="4">
      <t>ドウタイ</t>
    </rPh>
    <phoneticPr fontId="4"/>
  </si>
  <si>
    <t>死産</t>
    <rPh sb="0" eb="1">
      <t>シ</t>
    </rPh>
    <rPh sb="1" eb="2">
      <t>サン</t>
    </rPh>
    <phoneticPr fontId="4"/>
  </si>
  <si>
    <t>婚姻
(件)</t>
    <rPh sb="0" eb="1">
      <t>コン</t>
    </rPh>
    <rPh sb="1" eb="2">
      <t>イン</t>
    </rPh>
    <rPh sb="4" eb="5">
      <t>ケン</t>
    </rPh>
    <phoneticPr fontId="4"/>
  </si>
  <si>
    <t>離婚
（件）</t>
    <rPh sb="0" eb="1">
      <t>ハナレ</t>
    </rPh>
    <rPh sb="1" eb="2">
      <t>コン</t>
    </rPh>
    <rPh sb="4" eb="5">
      <t>ケン</t>
    </rPh>
    <phoneticPr fontId="4"/>
  </si>
  <si>
    <t>社会増減</t>
    <rPh sb="0" eb="2">
      <t>シャカイ</t>
    </rPh>
    <rPh sb="2" eb="4">
      <t>ゾウゲン</t>
    </rPh>
    <phoneticPr fontId="4"/>
  </si>
  <si>
    <t>年・月人口増減</t>
    <rPh sb="0" eb="1">
      <t>ネン</t>
    </rPh>
    <rPh sb="2" eb="3">
      <t>ツキ</t>
    </rPh>
    <rPh sb="3" eb="5">
      <t>ジンコウ</t>
    </rPh>
    <rPh sb="5" eb="7">
      <t>ゾウゲン</t>
    </rPh>
    <phoneticPr fontId="4"/>
  </si>
  <si>
    <t>出生</t>
    <rPh sb="0" eb="2">
      <t>シュッショウ</t>
    </rPh>
    <phoneticPr fontId="4"/>
  </si>
  <si>
    <t>死亡</t>
    <rPh sb="0" eb="2">
      <t>シボウ</t>
    </rPh>
    <phoneticPr fontId="4"/>
  </si>
  <si>
    <t>出生・死亡による増減</t>
    <rPh sb="0" eb="2">
      <t>シュッショウ</t>
    </rPh>
    <rPh sb="3" eb="5">
      <t>シボウ</t>
    </rPh>
    <rPh sb="8" eb="10">
      <t>ゾウゲン</t>
    </rPh>
    <phoneticPr fontId="4"/>
  </si>
  <si>
    <t>転入</t>
    <rPh sb="0" eb="2">
      <t>テンニュウ</t>
    </rPh>
    <phoneticPr fontId="4"/>
  </si>
  <si>
    <t>転出</t>
    <rPh sb="0" eb="2">
      <t>テンシュツ</t>
    </rPh>
    <phoneticPr fontId="4"/>
  </si>
  <si>
    <t>転居(市内異動)</t>
    <rPh sb="0" eb="2">
      <t>テンキョ</t>
    </rPh>
    <rPh sb="3" eb="5">
      <t>シナイ</t>
    </rPh>
    <rPh sb="5" eb="7">
      <t>イドウ</t>
    </rPh>
    <phoneticPr fontId="4"/>
  </si>
  <si>
    <t>転入・転出による増減</t>
    <rPh sb="0" eb="2">
      <t>テンニュウ</t>
    </rPh>
    <rPh sb="3" eb="5">
      <t>テンシュツ</t>
    </rPh>
    <rPh sb="8" eb="10">
      <t>ゾウゲン</t>
    </rPh>
    <phoneticPr fontId="4"/>
  </si>
  <si>
    <t>県外</t>
    <rPh sb="0" eb="2">
      <t>ケンガイ</t>
    </rPh>
    <phoneticPr fontId="4"/>
  </si>
  <si>
    <t>県内</t>
    <rPh sb="0" eb="2">
      <t>ケンナイ</t>
    </rPh>
    <phoneticPr fontId="4"/>
  </si>
  <si>
    <t>入</t>
    <rPh sb="0" eb="1">
      <t>ニュウ</t>
    </rPh>
    <phoneticPr fontId="4"/>
  </si>
  <si>
    <t>出</t>
    <rPh sb="0" eb="1">
      <t>デ</t>
    </rPh>
    <phoneticPr fontId="4"/>
  </si>
  <si>
    <t>差引増減</t>
    <rPh sb="0" eb="2">
      <t>サシヒキ</t>
    </rPh>
    <rPh sb="2" eb="4">
      <t>ゾウゲン</t>
    </rPh>
    <phoneticPr fontId="4"/>
  </si>
  <si>
    <t>平成27年</t>
    <rPh sb="0" eb="2">
      <t>ヘイセイ</t>
    </rPh>
    <rPh sb="4" eb="5">
      <t>ネン</t>
    </rPh>
    <phoneticPr fontId="2"/>
  </si>
  <si>
    <t>-</t>
  </si>
  <si>
    <t>-</t>
    <phoneticPr fontId="4"/>
  </si>
  <si>
    <t>（注）死産、婚姻、離婚件数については、郡山市に届出のあった件数である。</t>
    <rPh sb="1" eb="2">
      <t>チュウ</t>
    </rPh>
    <rPh sb="3" eb="5">
      <t>シザン</t>
    </rPh>
    <rPh sb="6" eb="8">
      <t>コンイン</t>
    </rPh>
    <rPh sb="9" eb="11">
      <t>リコン</t>
    </rPh>
    <rPh sb="11" eb="13">
      <t>ケンスウ</t>
    </rPh>
    <rPh sb="19" eb="22">
      <t>コオリヤマシ</t>
    </rPh>
    <rPh sb="23" eb="25">
      <t>トドケデ</t>
    </rPh>
    <rPh sb="29" eb="31">
      <t>ケンスウ</t>
    </rPh>
    <phoneticPr fontId="4"/>
  </si>
  <si>
    <t>人口1,000人対比</t>
    <rPh sb="0" eb="2">
      <t>ジンコウ</t>
    </rPh>
    <rPh sb="7" eb="8">
      <t>ニン</t>
    </rPh>
    <rPh sb="8" eb="10">
      <t>タイヒ</t>
    </rPh>
    <phoneticPr fontId="4"/>
  </si>
  <si>
    <t>出生率</t>
    <rPh sb="0" eb="2">
      <t>シュッショウ</t>
    </rPh>
    <rPh sb="2" eb="3">
      <t>リツ</t>
    </rPh>
    <phoneticPr fontId="4"/>
  </si>
  <si>
    <t>死亡率</t>
    <rPh sb="0" eb="3">
      <t>シボウリツ</t>
    </rPh>
    <phoneticPr fontId="4"/>
  </si>
  <si>
    <t>自然増加率</t>
    <rPh sb="0" eb="2">
      <t>シゼン</t>
    </rPh>
    <rPh sb="2" eb="3">
      <t>ゾウ</t>
    </rPh>
    <rPh sb="3" eb="4">
      <t>カ</t>
    </rPh>
    <rPh sb="4" eb="5">
      <t>リツ</t>
    </rPh>
    <phoneticPr fontId="4"/>
  </si>
  <si>
    <t>転入率</t>
    <rPh sb="0" eb="2">
      <t>テンニュウ</t>
    </rPh>
    <rPh sb="2" eb="3">
      <t>リツ</t>
    </rPh>
    <phoneticPr fontId="4"/>
  </si>
  <si>
    <t>転出率</t>
    <rPh sb="0" eb="2">
      <t>テンシュツ</t>
    </rPh>
    <rPh sb="2" eb="3">
      <t>リツ</t>
    </rPh>
    <phoneticPr fontId="4"/>
  </si>
  <si>
    <t>社会増加率</t>
    <rPh sb="0" eb="2">
      <t>シャカイ</t>
    </rPh>
    <rPh sb="2" eb="3">
      <t>ゾウ</t>
    </rPh>
    <rPh sb="3" eb="4">
      <t>カ</t>
    </rPh>
    <rPh sb="4" eb="5">
      <t>リツ</t>
    </rPh>
    <phoneticPr fontId="4"/>
  </si>
  <si>
    <t>人口増加率</t>
    <rPh sb="0" eb="2">
      <t>ジンコウ</t>
    </rPh>
    <rPh sb="2" eb="4">
      <t>ゾウカ</t>
    </rPh>
    <rPh sb="4" eb="5">
      <t>リツ</t>
    </rPh>
    <phoneticPr fontId="4"/>
  </si>
  <si>
    <t>平成27年</t>
    <phoneticPr fontId="2"/>
  </si>
  <si>
    <t>平成28年</t>
    <phoneticPr fontId="2"/>
  </si>
  <si>
    <t>平成29年</t>
    <phoneticPr fontId="2"/>
  </si>
  <si>
    <t>平成30年</t>
    <phoneticPr fontId="2"/>
  </si>
  <si>
    <t>令和元年</t>
    <phoneticPr fontId="2"/>
  </si>
  <si>
    <t>令和2年</t>
    <phoneticPr fontId="2"/>
  </si>
  <si>
    <t>（注）</t>
    <rPh sb="1" eb="2">
      <t>チュウ</t>
    </rPh>
    <phoneticPr fontId="4"/>
  </si>
  <si>
    <t>国籍</t>
    <rPh sb="0" eb="2">
      <t>コクセキ</t>
    </rPh>
    <phoneticPr fontId="4"/>
  </si>
  <si>
    <t>総数の構成比(％)</t>
    <rPh sb="0" eb="2">
      <t>ソウスウ</t>
    </rPh>
    <rPh sb="3" eb="5">
      <t>コウセイ</t>
    </rPh>
    <rPh sb="5" eb="6">
      <t>ヒ</t>
    </rPh>
    <phoneticPr fontId="4"/>
  </si>
  <si>
    <t>その他</t>
    <rPh sb="2" eb="3">
      <t>ホカ</t>
    </rPh>
    <phoneticPr fontId="4"/>
  </si>
  <si>
    <t>資料：市民課</t>
    <rPh sb="0" eb="2">
      <t>シリョウ</t>
    </rPh>
    <phoneticPr fontId="4"/>
  </si>
  <si>
    <t>県内</t>
    <rPh sb="0" eb="1">
      <t>ケン</t>
    </rPh>
    <rPh sb="1" eb="2">
      <t>ウチ</t>
    </rPh>
    <phoneticPr fontId="4"/>
  </si>
  <si>
    <t>県外</t>
    <rPh sb="0" eb="1">
      <t>ケン</t>
    </rPh>
    <rPh sb="1" eb="2">
      <t>ソト</t>
    </rPh>
    <phoneticPr fontId="4"/>
  </si>
  <si>
    <t>従前の住所地</t>
    <rPh sb="0" eb="2">
      <t>ジュウゼン</t>
    </rPh>
    <rPh sb="3" eb="5">
      <t>ジュウショ</t>
    </rPh>
    <rPh sb="5" eb="6">
      <t>チ</t>
    </rPh>
    <phoneticPr fontId="4"/>
  </si>
  <si>
    <t>転入者数</t>
    <rPh sb="0" eb="3">
      <t>テンニュウシャ</t>
    </rPh>
    <rPh sb="3" eb="4">
      <t>スウ</t>
    </rPh>
    <phoneticPr fontId="4"/>
  </si>
  <si>
    <t>福島市</t>
    <phoneticPr fontId="4"/>
  </si>
  <si>
    <t>北海道</t>
    <phoneticPr fontId="4"/>
  </si>
  <si>
    <t>会津若松市</t>
    <phoneticPr fontId="4"/>
  </si>
  <si>
    <t>青森県</t>
    <phoneticPr fontId="4"/>
  </si>
  <si>
    <t>いわき市</t>
    <phoneticPr fontId="4"/>
  </si>
  <si>
    <t>岩手県</t>
    <phoneticPr fontId="4"/>
  </si>
  <si>
    <t>白河市</t>
    <phoneticPr fontId="4"/>
  </si>
  <si>
    <t>宮城県</t>
    <phoneticPr fontId="4"/>
  </si>
  <si>
    <t>須賀川市</t>
    <phoneticPr fontId="4"/>
  </si>
  <si>
    <t>秋田県</t>
    <phoneticPr fontId="4"/>
  </si>
  <si>
    <t>喜多方市</t>
    <phoneticPr fontId="4"/>
  </si>
  <si>
    <t>山形県</t>
    <phoneticPr fontId="4"/>
  </si>
  <si>
    <t>相馬市</t>
    <phoneticPr fontId="4"/>
  </si>
  <si>
    <t>茨城県</t>
    <phoneticPr fontId="4"/>
  </si>
  <si>
    <t>二本松市</t>
    <phoneticPr fontId="4"/>
  </si>
  <si>
    <t>栃木県</t>
    <phoneticPr fontId="4"/>
  </si>
  <si>
    <t>田村市</t>
    <rPh sb="0" eb="2">
      <t>タムラ</t>
    </rPh>
    <rPh sb="2" eb="3">
      <t>シ</t>
    </rPh>
    <phoneticPr fontId="4"/>
  </si>
  <si>
    <t>群馬県</t>
    <phoneticPr fontId="4"/>
  </si>
  <si>
    <t>南相馬市</t>
    <rPh sb="0" eb="1">
      <t>ミナミ</t>
    </rPh>
    <rPh sb="1" eb="3">
      <t>ソウマ</t>
    </rPh>
    <rPh sb="3" eb="4">
      <t>シ</t>
    </rPh>
    <phoneticPr fontId="4"/>
  </si>
  <si>
    <t>埼玉県</t>
    <rPh sb="0" eb="2">
      <t>サイタマ</t>
    </rPh>
    <rPh sb="2" eb="3">
      <t>ケン</t>
    </rPh>
    <phoneticPr fontId="4"/>
  </si>
  <si>
    <t>伊達市</t>
    <rPh sb="0" eb="3">
      <t>ダテシ</t>
    </rPh>
    <phoneticPr fontId="4"/>
  </si>
  <si>
    <t>千葉県</t>
    <phoneticPr fontId="4"/>
  </si>
  <si>
    <t>本宮市</t>
    <rPh sb="0" eb="1">
      <t>ホン</t>
    </rPh>
    <rPh sb="1" eb="3">
      <t>ミヤイチ</t>
    </rPh>
    <phoneticPr fontId="4"/>
  </si>
  <si>
    <t>東京都</t>
    <phoneticPr fontId="4"/>
  </si>
  <si>
    <t>伊達郡</t>
    <rPh sb="0" eb="2">
      <t>ダテ</t>
    </rPh>
    <rPh sb="2" eb="3">
      <t>グン</t>
    </rPh>
    <phoneticPr fontId="4"/>
  </si>
  <si>
    <t>神奈川県</t>
    <phoneticPr fontId="4"/>
  </si>
  <si>
    <t>桑折町</t>
    <rPh sb="0" eb="1">
      <t>クワ</t>
    </rPh>
    <rPh sb="1" eb="2">
      <t>オリ</t>
    </rPh>
    <rPh sb="2" eb="3">
      <t>マチ</t>
    </rPh>
    <phoneticPr fontId="4"/>
  </si>
  <si>
    <t>新潟県</t>
    <phoneticPr fontId="4"/>
  </si>
  <si>
    <t>国見町</t>
    <rPh sb="0" eb="3">
      <t>クニミマチ</t>
    </rPh>
    <phoneticPr fontId="4"/>
  </si>
  <si>
    <t>富山県</t>
    <phoneticPr fontId="4"/>
  </si>
  <si>
    <t>川俣町</t>
    <rPh sb="0" eb="3">
      <t>カワマタマチ</t>
    </rPh>
    <phoneticPr fontId="4"/>
  </si>
  <si>
    <t>石川県</t>
    <phoneticPr fontId="4"/>
  </si>
  <si>
    <t>安達郡</t>
    <rPh sb="0" eb="3">
      <t>アダチグン</t>
    </rPh>
    <phoneticPr fontId="4"/>
  </si>
  <si>
    <t>福井県</t>
    <phoneticPr fontId="4"/>
  </si>
  <si>
    <t>大玉村</t>
    <rPh sb="0" eb="3">
      <t>オオタマムラ</t>
    </rPh>
    <phoneticPr fontId="4"/>
  </si>
  <si>
    <t>山梨県</t>
    <phoneticPr fontId="4"/>
  </si>
  <si>
    <t>岩瀬郡</t>
    <rPh sb="0" eb="3">
      <t>イワセグン</t>
    </rPh>
    <phoneticPr fontId="4"/>
  </si>
  <si>
    <t>長野県</t>
    <phoneticPr fontId="4"/>
  </si>
  <si>
    <t>鏡石町</t>
    <phoneticPr fontId="4"/>
  </si>
  <si>
    <t>岐阜県</t>
    <phoneticPr fontId="4"/>
  </si>
  <si>
    <t>天栄村</t>
    <rPh sb="0" eb="3">
      <t>テンエイムラ</t>
    </rPh>
    <phoneticPr fontId="4"/>
  </si>
  <si>
    <t>静岡県</t>
    <phoneticPr fontId="4"/>
  </si>
  <si>
    <t>南会津郡</t>
    <rPh sb="0" eb="1">
      <t>ミナミ</t>
    </rPh>
    <rPh sb="1" eb="3">
      <t>アイヅ</t>
    </rPh>
    <rPh sb="3" eb="4">
      <t>グン</t>
    </rPh>
    <phoneticPr fontId="4"/>
  </si>
  <si>
    <t>愛知県</t>
    <phoneticPr fontId="4"/>
  </si>
  <si>
    <t>下郷町</t>
    <rPh sb="0" eb="3">
      <t>シモゴウマチ</t>
    </rPh>
    <phoneticPr fontId="4"/>
  </si>
  <si>
    <t>三重県</t>
    <phoneticPr fontId="4"/>
  </si>
  <si>
    <t>檜枝岐村</t>
    <rPh sb="0" eb="4">
      <t>ヒノエマタムラ</t>
    </rPh>
    <phoneticPr fontId="4"/>
  </si>
  <si>
    <t>滋賀県</t>
    <phoneticPr fontId="4"/>
  </si>
  <si>
    <t>只見町</t>
    <phoneticPr fontId="4"/>
  </si>
  <si>
    <t>京都府</t>
    <rPh sb="0" eb="3">
      <t>キョウトフ</t>
    </rPh>
    <phoneticPr fontId="4"/>
  </si>
  <si>
    <t>南会津町</t>
    <rPh sb="0" eb="1">
      <t>ミナミ</t>
    </rPh>
    <rPh sb="1" eb="4">
      <t>アイヅマチ</t>
    </rPh>
    <phoneticPr fontId="4"/>
  </si>
  <si>
    <t>大阪府</t>
    <phoneticPr fontId="4"/>
  </si>
  <si>
    <t>耶麻郡</t>
    <rPh sb="0" eb="2">
      <t>ヤマ</t>
    </rPh>
    <rPh sb="2" eb="3">
      <t>グン</t>
    </rPh>
    <phoneticPr fontId="4"/>
  </si>
  <si>
    <t>兵庫県</t>
    <rPh sb="0" eb="1">
      <t>ヘイ</t>
    </rPh>
    <rPh sb="1" eb="2">
      <t>コ</t>
    </rPh>
    <rPh sb="2" eb="3">
      <t>ケン</t>
    </rPh>
    <phoneticPr fontId="4"/>
  </si>
  <si>
    <t>北塩原村</t>
    <rPh sb="0" eb="1">
      <t>キタ</t>
    </rPh>
    <rPh sb="1" eb="2">
      <t>シオ</t>
    </rPh>
    <rPh sb="2" eb="4">
      <t>ハラムラ</t>
    </rPh>
    <phoneticPr fontId="4"/>
  </si>
  <si>
    <t>奈良県</t>
    <rPh sb="0" eb="2">
      <t>ナラ</t>
    </rPh>
    <rPh sb="2" eb="3">
      <t>ケン</t>
    </rPh>
    <phoneticPr fontId="4"/>
  </si>
  <si>
    <t>西会津町</t>
    <rPh sb="0" eb="4">
      <t>ニシアイヅマチ</t>
    </rPh>
    <phoneticPr fontId="4"/>
  </si>
  <si>
    <t>和歌山県</t>
    <phoneticPr fontId="4"/>
  </si>
  <si>
    <t>磐梯町</t>
    <rPh sb="0" eb="2">
      <t>バンダイ</t>
    </rPh>
    <rPh sb="2" eb="3">
      <t>マチ</t>
    </rPh>
    <phoneticPr fontId="4"/>
  </si>
  <si>
    <t>鳥取県</t>
    <phoneticPr fontId="4"/>
  </si>
  <si>
    <t>猪苗代町</t>
    <rPh sb="0" eb="4">
      <t>イナワシロマチ</t>
    </rPh>
    <phoneticPr fontId="4"/>
  </si>
  <si>
    <t>島根県</t>
    <phoneticPr fontId="4"/>
  </si>
  <si>
    <t>河沼郡</t>
    <rPh sb="0" eb="3">
      <t>カワヌマグン</t>
    </rPh>
    <phoneticPr fontId="4"/>
  </si>
  <si>
    <t>岡山県</t>
    <phoneticPr fontId="4"/>
  </si>
  <si>
    <t>会津坂下町</t>
    <rPh sb="0" eb="5">
      <t>アイヅバンゲマチ</t>
    </rPh>
    <phoneticPr fontId="4"/>
  </si>
  <si>
    <t>広島県</t>
    <phoneticPr fontId="4"/>
  </si>
  <si>
    <t>湯川村</t>
    <rPh sb="0" eb="2">
      <t>ユカワ</t>
    </rPh>
    <rPh sb="2" eb="3">
      <t>ムラ</t>
    </rPh>
    <phoneticPr fontId="4"/>
  </si>
  <si>
    <t>山口県</t>
    <phoneticPr fontId="4"/>
  </si>
  <si>
    <t>柳津町</t>
    <rPh sb="0" eb="2">
      <t>ヤナイヅ</t>
    </rPh>
    <rPh sb="2" eb="3">
      <t>マチ</t>
    </rPh>
    <phoneticPr fontId="4"/>
  </si>
  <si>
    <t>徳島県</t>
    <phoneticPr fontId="4"/>
  </si>
  <si>
    <t>大沼郡</t>
    <rPh sb="0" eb="3">
      <t>オオヌマグン</t>
    </rPh>
    <phoneticPr fontId="4"/>
  </si>
  <si>
    <t>香川県</t>
    <phoneticPr fontId="4"/>
  </si>
  <si>
    <t>三島町</t>
    <rPh sb="0" eb="3">
      <t>ミシママチ</t>
    </rPh>
    <phoneticPr fontId="4"/>
  </si>
  <si>
    <t>愛媛県</t>
    <phoneticPr fontId="4"/>
  </si>
  <si>
    <t>金山町</t>
    <phoneticPr fontId="4"/>
  </si>
  <si>
    <t>高知県</t>
    <rPh sb="0" eb="2">
      <t>コウチ</t>
    </rPh>
    <rPh sb="2" eb="3">
      <t>ケン</t>
    </rPh>
    <phoneticPr fontId="4"/>
  </si>
  <si>
    <t>昭和村</t>
    <phoneticPr fontId="4"/>
  </si>
  <si>
    <t>福岡県</t>
    <phoneticPr fontId="4"/>
  </si>
  <si>
    <t>会津美里町</t>
    <rPh sb="0" eb="2">
      <t>アイヅ</t>
    </rPh>
    <rPh sb="2" eb="4">
      <t>ミサト</t>
    </rPh>
    <rPh sb="4" eb="5">
      <t>マチ</t>
    </rPh>
    <phoneticPr fontId="4"/>
  </si>
  <si>
    <t>佐賀県</t>
    <phoneticPr fontId="4"/>
  </si>
  <si>
    <t>西白河郡</t>
    <phoneticPr fontId="4"/>
  </si>
  <si>
    <t>長崎県</t>
    <phoneticPr fontId="4"/>
  </si>
  <si>
    <t>西郷村</t>
    <rPh sb="0" eb="3">
      <t>ニシゴウムラ</t>
    </rPh>
    <phoneticPr fontId="4"/>
  </si>
  <si>
    <t>熊本県</t>
    <phoneticPr fontId="4"/>
  </si>
  <si>
    <t>泉崎村</t>
    <rPh sb="0" eb="1">
      <t>イズミ</t>
    </rPh>
    <rPh sb="1" eb="2">
      <t>サキ</t>
    </rPh>
    <rPh sb="2" eb="3">
      <t>ムラ</t>
    </rPh>
    <phoneticPr fontId="4"/>
  </si>
  <si>
    <t>大分県</t>
    <rPh sb="0" eb="2">
      <t>オオイタ</t>
    </rPh>
    <rPh sb="2" eb="3">
      <t>ケン</t>
    </rPh>
    <phoneticPr fontId="4"/>
  </si>
  <si>
    <t>中島村</t>
    <rPh sb="0" eb="2">
      <t>ナカジマ</t>
    </rPh>
    <rPh sb="2" eb="3">
      <t>ムラ</t>
    </rPh>
    <phoneticPr fontId="4"/>
  </si>
  <si>
    <t>宮崎県</t>
    <phoneticPr fontId="4"/>
  </si>
  <si>
    <t>矢吹町</t>
    <rPh sb="0" eb="3">
      <t>ヤブキマチ</t>
    </rPh>
    <phoneticPr fontId="4"/>
  </si>
  <si>
    <t>鹿児島県</t>
    <phoneticPr fontId="4"/>
  </si>
  <si>
    <t>東白川郡</t>
    <rPh sb="0" eb="4">
      <t>ヒガシシラカワグン</t>
    </rPh>
    <phoneticPr fontId="4"/>
  </si>
  <si>
    <t>沖縄県</t>
    <phoneticPr fontId="4"/>
  </si>
  <si>
    <t>棚倉町</t>
    <rPh sb="0" eb="3">
      <t>タナグラマチ</t>
    </rPh>
    <phoneticPr fontId="4"/>
  </si>
  <si>
    <t>国外</t>
    <rPh sb="0" eb="2">
      <t>コクガイ</t>
    </rPh>
    <phoneticPr fontId="4"/>
  </si>
  <si>
    <t>矢祭町</t>
    <rPh sb="0" eb="3">
      <t>ヤマツリマチ</t>
    </rPh>
    <phoneticPr fontId="4"/>
  </si>
  <si>
    <t>従前の住所地不明</t>
    <rPh sb="0" eb="2">
      <t>ジュウゼン</t>
    </rPh>
    <rPh sb="3" eb="5">
      <t>ジュウショ</t>
    </rPh>
    <rPh sb="5" eb="6">
      <t>チ</t>
    </rPh>
    <rPh sb="6" eb="8">
      <t>フメイ</t>
    </rPh>
    <phoneticPr fontId="4"/>
  </si>
  <si>
    <t>塙町</t>
    <rPh sb="0" eb="2">
      <t>ハナワマチ</t>
    </rPh>
    <phoneticPr fontId="4"/>
  </si>
  <si>
    <t>県外計</t>
    <rPh sb="0" eb="2">
      <t>ケンガイ</t>
    </rPh>
    <rPh sb="2" eb="3">
      <t>ケイ</t>
    </rPh>
    <phoneticPr fontId="4"/>
  </si>
  <si>
    <t>鮫川村</t>
    <rPh sb="0" eb="2">
      <t>サメガワ</t>
    </rPh>
    <rPh sb="2" eb="3">
      <t>ムラ</t>
    </rPh>
    <phoneticPr fontId="4"/>
  </si>
  <si>
    <t>石川郡</t>
    <rPh sb="0" eb="3">
      <t>イシカワグン</t>
    </rPh>
    <phoneticPr fontId="4"/>
  </si>
  <si>
    <t>石川町</t>
    <rPh sb="0" eb="3">
      <t>イシカワマチ</t>
    </rPh>
    <phoneticPr fontId="4"/>
  </si>
  <si>
    <t>玉川村</t>
    <rPh sb="0" eb="3">
      <t>タマガワムラ</t>
    </rPh>
    <phoneticPr fontId="4"/>
  </si>
  <si>
    <t>平田村</t>
    <rPh sb="0" eb="3">
      <t>ヒラタムラ</t>
    </rPh>
    <phoneticPr fontId="4"/>
  </si>
  <si>
    <t>浅川町</t>
    <rPh sb="0" eb="1">
      <t>アサ</t>
    </rPh>
    <rPh sb="1" eb="3">
      <t>カワマチ</t>
    </rPh>
    <phoneticPr fontId="4"/>
  </si>
  <si>
    <t>古殿町</t>
    <rPh sb="0" eb="2">
      <t>フルドノ</t>
    </rPh>
    <rPh sb="2" eb="3">
      <t>マチ</t>
    </rPh>
    <phoneticPr fontId="4"/>
  </si>
  <si>
    <t>田村郡</t>
    <rPh sb="0" eb="3">
      <t>タムラグン</t>
    </rPh>
    <phoneticPr fontId="4"/>
  </si>
  <si>
    <t>三春町</t>
    <rPh sb="0" eb="3">
      <t>ミハルチョウ</t>
    </rPh>
    <phoneticPr fontId="4"/>
  </si>
  <si>
    <t>小野町</t>
    <phoneticPr fontId="4"/>
  </si>
  <si>
    <t>双葉郡</t>
    <phoneticPr fontId="4"/>
  </si>
  <si>
    <t>広野町</t>
    <phoneticPr fontId="4"/>
  </si>
  <si>
    <t>楢葉町</t>
    <phoneticPr fontId="4"/>
  </si>
  <si>
    <t>富岡町</t>
    <phoneticPr fontId="4"/>
  </si>
  <si>
    <t>川内村</t>
    <phoneticPr fontId="4"/>
  </si>
  <si>
    <t>大熊町</t>
    <phoneticPr fontId="4"/>
  </si>
  <si>
    <t>双葉町</t>
    <phoneticPr fontId="4"/>
  </si>
  <si>
    <t>浪江町</t>
    <phoneticPr fontId="4"/>
  </si>
  <si>
    <t>葛尾村</t>
    <phoneticPr fontId="4"/>
  </si>
  <si>
    <t>相馬郡</t>
    <phoneticPr fontId="4"/>
  </si>
  <si>
    <t>新地町</t>
    <phoneticPr fontId="4"/>
  </si>
  <si>
    <t>飯舘村</t>
    <rPh sb="1" eb="2">
      <t>タテ</t>
    </rPh>
    <phoneticPr fontId="4"/>
  </si>
  <si>
    <t>市計</t>
    <rPh sb="0" eb="1">
      <t>シ</t>
    </rPh>
    <rPh sb="1" eb="2">
      <t>ケイ</t>
    </rPh>
    <phoneticPr fontId="4"/>
  </si>
  <si>
    <t>郡計</t>
    <rPh sb="0" eb="1">
      <t>グン</t>
    </rPh>
    <phoneticPr fontId="4"/>
  </si>
  <si>
    <t>従前の住所地なし</t>
    <rPh sb="0" eb="1">
      <t>ジュウ</t>
    </rPh>
    <rPh sb="1" eb="2">
      <t>マエ</t>
    </rPh>
    <rPh sb="3" eb="5">
      <t>ジュウショ</t>
    </rPh>
    <rPh sb="5" eb="6">
      <t>チ</t>
    </rPh>
    <phoneticPr fontId="4"/>
  </si>
  <si>
    <t>県内計</t>
    <rPh sb="0" eb="1">
      <t>ケン</t>
    </rPh>
    <rPh sb="1" eb="2">
      <t>ナイ</t>
    </rPh>
    <rPh sb="2" eb="3">
      <t>ケイ</t>
    </rPh>
    <phoneticPr fontId="4"/>
  </si>
  <si>
    <t>「従前の住所地なし」については、すべて県内にて計上。</t>
    <rPh sb="1" eb="3">
      <t>ジュウゼン</t>
    </rPh>
    <rPh sb="4" eb="6">
      <t>ジュウショ</t>
    </rPh>
    <rPh sb="6" eb="7">
      <t>チ</t>
    </rPh>
    <rPh sb="19" eb="21">
      <t>ケンナイ</t>
    </rPh>
    <rPh sb="23" eb="25">
      <t>ケイジョウ</t>
    </rPh>
    <phoneticPr fontId="4"/>
  </si>
  <si>
    <t>転出先</t>
    <rPh sb="0" eb="2">
      <t>テンシュツ</t>
    </rPh>
    <rPh sb="2" eb="3">
      <t>サキ</t>
    </rPh>
    <phoneticPr fontId="4"/>
  </si>
  <si>
    <t>転出者数</t>
    <rPh sb="0" eb="3">
      <t>テンシュツシャ</t>
    </rPh>
    <rPh sb="3" eb="4">
      <t>スウ</t>
    </rPh>
    <phoneticPr fontId="4"/>
  </si>
  <si>
    <t>転出先不明等</t>
    <rPh sb="0" eb="2">
      <t>テンシュツ</t>
    </rPh>
    <rPh sb="2" eb="3">
      <t>サキ</t>
    </rPh>
    <rPh sb="3" eb="5">
      <t>フメイ</t>
    </rPh>
    <rPh sb="5" eb="6">
      <t>トウ</t>
    </rPh>
    <phoneticPr fontId="4"/>
  </si>
  <si>
    <t>-</t>
    <phoneticPr fontId="2"/>
  </si>
  <si>
    <t>転出先不明等</t>
    <phoneticPr fontId="2"/>
  </si>
  <si>
    <t>各年10月１日現在</t>
    <phoneticPr fontId="2"/>
  </si>
  <si>
    <t>年次</t>
    <rPh sb="0" eb="2">
      <t>ネンジ</t>
    </rPh>
    <phoneticPr fontId="2"/>
  </si>
  <si>
    <t>年次（和暦）</t>
    <rPh sb="0" eb="2">
      <t>ネンジ</t>
    </rPh>
    <rPh sb="3" eb="5">
      <t>ワレキ</t>
    </rPh>
    <phoneticPr fontId="2"/>
  </si>
  <si>
    <t>郡山</t>
    <rPh sb="0" eb="2">
      <t>コオリヤマ</t>
    </rPh>
    <phoneticPr fontId="4"/>
  </si>
  <si>
    <t>安積</t>
    <rPh sb="0" eb="1">
      <t>アン</t>
    </rPh>
    <rPh sb="1" eb="2">
      <t>セキ</t>
    </rPh>
    <phoneticPr fontId="4"/>
  </si>
  <si>
    <t>三穂田</t>
    <rPh sb="0" eb="1">
      <t>サン</t>
    </rPh>
    <rPh sb="1" eb="2">
      <t>ホ</t>
    </rPh>
    <rPh sb="2" eb="3">
      <t>タ</t>
    </rPh>
    <phoneticPr fontId="4"/>
  </si>
  <si>
    <r>
      <rPr>
        <sz val="11"/>
        <color indexed="8"/>
        <rFont val="ＭＳ Ｐ明朝"/>
        <family val="1"/>
        <charset val="128"/>
      </rPr>
      <t>逢瀬</t>
    </r>
    <rPh sb="0" eb="2">
      <t>オウセ</t>
    </rPh>
    <phoneticPr fontId="4"/>
  </si>
  <si>
    <t>片平</t>
    <rPh sb="0" eb="2">
      <t>カタヒラ</t>
    </rPh>
    <phoneticPr fontId="4"/>
  </si>
  <si>
    <t>喜久田</t>
    <rPh sb="0" eb="3">
      <t>キクタ</t>
    </rPh>
    <phoneticPr fontId="4"/>
  </si>
  <si>
    <t>日和田</t>
    <rPh sb="0" eb="3">
      <t>ヒワダ</t>
    </rPh>
    <phoneticPr fontId="4"/>
  </si>
  <si>
    <t>富久山</t>
    <rPh sb="0" eb="1">
      <t>トミ</t>
    </rPh>
    <rPh sb="1" eb="2">
      <t>ヒサ</t>
    </rPh>
    <rPh sb="2" eb="3">
      <t>ヤマ</t>
    </rPh>
    <phoneticPr fontId="4"/>
  </si>
  <si>
    <t>湖南</t>
    <rPh sb="0" eb="2">
      <t>コナン</t>
    </rPh>
    <phoneticPr fontId="4"/>
  </si>
  <si>
    <t>熱海</t>
    <rPh sb="0" eb="2">
      <t>アタミ</t>
    </rPh>
    <phoneticPr fontId="4"/>
  </si>
  <si>
    <t>田村</t>
    <rPh sb="0" eb="2">
      <t>タムラ</t>
    </rPh>
    <phoneticPr fontId="4"/>
  </si>
  <si>
    <t>西田</t>
    <rPh sb="0" eb="2">
      <t>ニシダ</t>
    </rPh>
    <phoneticPr fontId="4"/>
  </si>
  <si>
    <t>中田</t>
    <rPh sb="0" eb="2">
      <t>ナカタ</t>
    </rPh>
    <phoneticPr fontId="4"/>
  </si>
  <si>
    <t>昭和60年</t>
    <rPh sb="0" eb="2">
      <t>ショウワ</t>
    </rPh>
    <rPh sb="4" eb="5">
      <t>ネン</t>
    </rPh>
    <phoneticPr fontId="2"/>
  </si>
  <si>
    <t>昭和61年</t>
    <rPh sb="0" eb="2">
      <t>ショウワ</t>
    </rPh>
    <rPh sb="4" eb="5">
      <t>ネン</t>
    </rPh>
    <phoneticPr fontId="2"/>
  </si>
  <si>
    <t>昭和62年</t>
    <rPh sb="0" eb="2">
      <t>ショウワ</t>
    </rPh>
    <rPh sb="4" eb="5">
      <t>ネン</t>
    </rPh>
    <phoneticPr fontId="2"/>
  </si>
  <si>
    <t>昭和63年</t>
    <rPh sb="0" eb="2">
      <t>ショウワ</t>
    </rPh>
    <rPh sb="4" eb="5">
      <t>ネン</t>
    </rPh>
    <phoneticPr fontId="2"/>
  </si>
  <si>
    <t>平成元年</t>
    <rPh sb="0" eb="2">
      <t>ヘイセイ</t>
    </rPh>
    <rPh sb="2" eb="4">
      <t>ガンネン</t>
    </rPh>
    <phoneticPr fontId="2"/>
  </si>
  <si>
    <t>平成2年</t>
    <rPh sb="0" eb="2">
      <t>ヘイセイ</t>
    </rPh>
    <rPh sb="3" eb="4">
      <t>ネン</t>
    </rPh>
    <phoneticPr fontId="2"/>
  </si>
  <si>
    <t>平成3年</t>
    <rPh sb="0" eb="2">
      <t>ヘイセイ</t>
    </rPh>
    <rPh sb="3" eb="4">
      <t>ネン</t>
    </rPh>
    <phoneticPr fontId="2"/>
  </si>
  <si>
    <t>平成4年</t>
    <rPh sb="0" eb="2">
      <t>ヘイセイ</t>
    </rPh>
    <rPh sb="3" eb="4">
      <t>ネン</t>
    </rPh>
    <phoneticPr fontId="2"/>
  </si>
  <si>
    <t>平成5年</t>
    <rPh sb="0" eb="2">
      <t>ヘイセイ</t>
    </rPh>
    <rPh sb="3" eb="4">
      <t>ネン</t>
    </rPh>
    <phoneticPr fontId="2"/>
  </si>
  <si>
    <t>平成6年</t>
    <rPh sb="0" eb="2">
      <t>ヘイセイ</t>
    </rPh>
    <rPh sb="3" eb="4">
      <t>ネン</t>
    </rPh>
    <phoneticPr fontId="2"/>
  </si>
  <si>
    <t>平成7年</t>
    <rPh sb="0" eb="2">
      <t>ヘイセイ</t>
    </rPh>
    <rPh sb="3" eb="4">
      <t>ネン</t>
    </rPh>
    <phoneticPr fontId="2"/>
  </si>
  <si>
    <t>平成8年</t>
    <rPh sb="0" eb="2">
      <t>ヘイセイ</t>
    </rPh>
    <rPh sb="3" eb="4">
      <t>ネン</t>
    </rPh>
    <phoneticPr fontId="2"/>
  </si>
  <si>
    <t>平成9年</t>
    <rPh sb="0" eb="2">
      <t>ヘイセイ</t>
    </rPh>
    <rPh sb="3" eb="4">
      <t>ネン</t>
    </rPh>
    <phoneticPr fontId="2"/>
  </si>
  <si>
    <t>平成10年</t>
    <rPh sb="0" eb="2">
      <t>ヘイセイ</t>
    </rPh>
    <rPh sb="4" eb="5">
      <t>ネン</t>
    </rPh>
    <phoneticPr fontId="2"/>
  </si>
  <si>
    <t>平成11年</t>
    <rPh sb="0" eb="2">
      <t>ヘイセイ</t>
    </rPh>
    <rPh sb="4" eb="5">
      <t>ネン</t>
    </rPh>
    <phoneticPr fontId="2"/>
  </si>
  <si>
    <t>平成12年</t>
    <rPh sb="0" eb="2">
      <t>ヘイセイ</t>
    </rPh>
    <rPh sb="4" eb="5">
      <t>ネン</t>
    </rPh>
    <phoneticPr fontId="2"/>
  </si>
  <si>
    <t>平成13年</t>
    <rPh sb="0" eb="2">
      <t>ヘイセイ</t>
    </rPh>
    <rPh sb="4" eb="5">
      <t>ネン</t>
    </rPh>
    <phoneticPr fontId="2"/>
  </si>
  <si>
    <t>平成14年</t>
    <rPh sb="0" eb="2">
      <t>ヘイセイ</t>
    </rPh>
    <rPh sb="4" eb="5">
      <t>ネン</t>
    </rPh>
    <phoneticPr fontId="2"/>
  </si>
  <si>
    <t>平成15年</t>
    <rPh sb="0" eb="2">
      <t>ヘイセイ</t>
    </rPh>
    <rPh sb="4" eb="5">
      <t>ネン</t>
    </rPh>
    <phoneticPr fontId="2"/>
  </si>
  <si>
    <t>平成16年</t>
    <rPh sb="0" eb="2">
      <t>ヘイセイ</t>
    </rPh>
    <rPh sb="4" eb="5">
      <t>ネン</t>
    </rPh>
    <phoneticPr fontId="2"/>
  </si>
  <si>
    <t>平成17年</t>
    <rPh sb="0" eb="2">
      <t>ヘイセイ</t>
    </rPh>
    <rPh sb="4" eb="5">
      <t>ネン</t>
    </rPh>
    <phoneticPr fontId="2"/>
  </si>
  <si>
    <t>平成18年</t>
    <rPh sb="0" eb="2">
      <t>ヘイセイ</t>
    </rPh>
    <rPh sb="4" eb="5">
      <t>ネン</t>
    </rPh>
    <phoneticPr fontId="2"/>
  </si>
  <si>
    <t>平成19年</t>
    <rPh sb="0" eb="2">
      <t>ヘイセイ</t>
    </rPh>
    <rPh sb="4" eb="5">
      <t>ネン</t>
    </rPh>
    <phoneticPr fontId="2"/>
  </si>
  <si>
    <t>平成20年</t>
    <rPh sb="0" eb="2">
      <t>ヘイセイ</t>
    </rPh>
    <rPh sb="4" eb="5">
      <t>ネン</t>
    </rPh>
    <phoneticPr fontId="2"/>
  </si>
  <si>
    <t>平成21年</t>
    <rPh sb="0" eb="2">
      <t>ヘイセイ</t>
    </rPh>
    <rPh sb="4" eb="5">
      <t>ネン</t>
    </rPh>
    <phoneticPr fontId="2"/>
  </si>
  <si>
    <t>平成22年</t>
    <rPh sb="0" eb="2">
      <t>ヘイセイ</t>
    </rPh>
    <rPh sb="4" eb="5">
      <t>ネン</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</si>
  <si>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</si>
  <si>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</si>
  <si>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</si>
  <si>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平成26年</t>
    <rPh sb="0" eb="2">
      <t>ヘイセイ</t>
    </rPh>
    <rPh sb="4" eb="5">
      <t>ネン</t>
    </rPh>
    <phoneticPr fontId="2"/>
  </si>
  <si>
    <t>平成28年</t>
    <rPh sb="0" eb="2">
      <t>ヘイセイ</t>
    </rPh>
    <rPh sb="4" eb="5">
      <t>ネン</t>
    </rPh>
    <phoneticPr fontId="2"/>
  </si>
  <si>
    <t>平成29年</t>
    <rPh sb="0" eb="2">
      <t>ヘイセイ</t>
    </rPh>
    <rPh sb="4" eb="5">
      <t>ネン</t>
    </rPh>
    <phoneticPr fontId="2"/>
  </si>
  <si>
    <t>平成30年</t>
    <rPh sb="0" eb="2">
      <t>ヘイセイ</t>
    </rPh>
    <rPh sb="4" eb="5">
      <t>ネン</t>
    </rPh>
    <phoneticPr fontId="2"/>
  </si>
  <si>
    <r>
      <t>面積(</t>
    </r>
    <r>
      <rPr>
        <sz val="11"/>
        <color indexed="8"/>
        <rFont val="ＭＳ Ｐ明朝"/>
        <family val="1"/>
        <charset val="128"/>
      </rPr>
      <t>㎢)</t>
    </r>
    <rPh sb="0" eb="1">
      <t>メン</t>
    </rPh>
    <rPh sb="1" eb="2">
      <t>セキ</t>
    </rPh>
    <phoneticPr fontId="4"/>
  </si>
  <si>
    <r>
      <t>人口密度(人/</t>
    </r>
    <r>
      <rPr>
        <sz val="11"/>
        <color indexed="8"/>
        <rFont val="ＭＳ Ｐ明朝"/>
        <family val="1"/>
        <charset val="128"/>
      </rPr>
      <t>㎢)</t>
    </r>
    <rPh sb="0" eb="2">
      <t>ジンコウ</t>
    </rPh>
    <rPh sb="2" eb="4">
      <t>ミツド</t>
    </rPh>
    <rPh sb="5" eb="6">
      <t>ヒト</t>
    </rPh>
    <phoneticPr fontId="4"/>
  </si>
  <si>
    <t>2020(令和2)年10月1日現在</t>
    <rPh sb="5" eb="7">
      <t>トシカズ</t>
    </rPh>
    <rPh sb="9" eb="10">
      <t>ネン</t>
    </rPh>
    <rPh sb="12" eb="13">
      <t>ガツ</t>
    </rPh>
    <rPh sb="14" eb="15">
      <t>ニチ</t>
    </rPh>
    <rPh sb="15" eb="17">
      <t>ゲンザイ</t>
    </rPh>
    <phoneticPr fontId="4"/>
  </si>
  <si>
    <t>年齢</t>
    <rPh sb="0" eb="2">
      <t>ネンレイ</t>
    </rPh>
    <phoneticPr fontId="4"/>
  </si>
  <si>
    <t>0～4</t>
  </si>
  <si>
    <t>5～9</t>
  </si>
  <si>
    <t>10～14</t>
  </si>
  <si>
    <t>15～19</t>
  </si>
  <si>
    <t>20～24</t>
  </si>
  <si>
    <t>25～29</t>
  </si>
  <si>
    <t>30～34</t>
  </si>
  <si>
    <t>35～39</t>
  </si>
  <si>
    <t>40～44</t>
  </si>
  <si>
    <t>45～49</t>
  </si>
  <si>
    <t>50～54</t>
  </si>
  <si>
    <t>55～59</t>
  </si>
  <si>
    <t>60～64</t>
  </si>
  <si>
    <t>65～69</t>
  </si>
  <si>
    <t>70～74</t>
  </si>
  <si>
    <t>75～79</t>
  </si>
  <si>
    <t>80～84</t>
  </si>
  <si>
    <t>85～89</t>
  </si>
  <si>
    <t>90～94</t>
  </si>
  <si>
    <t>95～99</t>
  </si>
  <si>
    <t>100～</t>
    <phoneticPr fontId="4"/>
  </si>
  <si>
    <t>（年齢不詳）</t>
    <rPh sb="1" eb="3">
      <t>ネンレイ</t>
    </rPh>
    <rPh sb="3" eb="5">
      <t>フショウ</t>
    </rPh>
    <phoneticPr fontId="2"/>
  </si>
  <si>
    <t>出典：国勢調査（政府統計ポータルサイト）</t>
    <phoneticPr fontId="4"/>
  </si>
  <si>
    <t>（単位＝人,％）</t>
    <rPh sb="1" eb="3">
      <t>タンイ</t>
    </rPh>
    <rPh sb="4" eb="5">
      <t>ヒト</t>
    </rPh>
    <phoneticPr fontId="4"/>
  </si>
  <si>
    <t>年齢別</t>
    <rPh sb="0" eb="2">
      <t>ネンレイ</t>
    </rPh>
    <rPh sb="2" eb="3">
      <t>ベツ</t>
    </rPh>
    <phoneticPr fontId="4"/>
  </si>
  <si>
    <t>1990(平成2)年</t>
    <rPh sb="5" eb="7">
      <t>ヘイセイ</t>
    </rPh>
    <rPh sb="9" eb="10">
      <t>ネン</t>
    </rPh>
    <phoneticPr fontId="4"/>
  </si>
  <si>
    <t>1995(平成7)年</t>
    <rPh sb="5" eb="7">
      <t>ヘイセイ</t>
    </rPh>
    <rPh sb="9" eb="10">
      <t>トシ</t>
    </rPh>
    <phoneticPr fontId="4"/>
  </si>
  <si>
    <t>2000(平成12)年</t>
    <rPh sb="5" eb="7">
      <t>ヘイセイ</t>
    </rPh>
    <rPh sb="10" eb="11">
      <t>トシ</t>
    </rPh>
    <phoneticPr fontId="4"/>
  </si>
  <si>
    <t>2005(平成17)年</t>
    <rPh sb="5" eb="7">
      <t>ヘイセイ</t>
    </rPh>
    <rPh sb="10" eb="11">
      <t>トシ</t>
    </rPh>
    <phoneticPr fontId="4"/>
  </si>
  <si>
    <t>2010(平成22)年</t>
    <rPh sb="5" eb="7">
      <t>ヘイセイ</t>
    </rPh>
    <rPh sb="10" eb="11">
      <t>ネン</t>
    </rPh>
    <phoneticPr fontId="4"/>
  </si>
  <si>
    <t>2015(平成27)年</t>
    <rPh sb="5" eb="7">
      <t>ヘイセイ</t>
    </rPh>
    <rPh sb="10" eb="11">
      <t>ネン</t>
    </rPh>
    <phoneticPr fontId="4"/>
  </si>
  <si>
    <t>2020(令和2)年</t>
    <rPh sb="5" eb="7">
      <t>レイワ</t>
    </rPh>
    <rPh sb="9" eb="10">
      <t>ネン</t>
    </rPh>
    <phoneticPr fontId="4"/>
  </si>
  <si>
    <t>直近5年間の増減</t>
    <rPh sb="0" eb="2">
      <t>チョッキン</t>
    </rPh>
    <rPh sb="3" eb="5">
      <t>ネンカン</t>
    </rPh>
    <rPh sb="6" eb="8">
      <t>ゾウゲン</t>
    </rPh>
    <phoneticPr fontId="4"/>
  </si>
  <si>
    <t>増減数</t>
    <rPh sb="0" eb="2">
      <t>ゾウゲン</t>
    </rPh>
    <rPh sb="2" eb="3">
      <t>スウ</t>
    </rPh>
    <phoneticPr fontId="4"/>
  </si>
  <si>
    <t>増減率</t>
    <rPh sb="0" eb="2">
      <t>ゾウゲン</t>
    </rPh>
    <rPh sb="2" eb="3">
      <t>リツ</t>
    </rPh>
    <phoneticPr fontId="4"/>
  </si>
  <si>
    <t>総合計</t>
    <rPh sb="0" eb="1">
      <t>ソウ</t>
    </rPh>
    <rPh sb="1" eb="3">
      <t>ゴウケイ</t>
    </rPh>
    <phoneticPr fontId="4"/>
  </si>
  <si>
    <t>年少人口</t>
    <rPh sb="0" eb="2">
      <t>ネンショウ</t>
    </rPh>
    <rPh sb="2" eb="4">
      <t>ジンコウ</t>
    </rPh>
    <phoneticPr fontId="4"/>
  </si>
  <si>
    <t>生産年齢人口</t>
    <phoneticPr fontId="4"/>
  </si>
  <si>
    <t>老年人口</t>
    <phoneticPr fontId="4"/>
  </si>
  <si>
    <t>90～</t>
  </si>
  <si>
    <t>（年齢不詳）</t>
    <rPh sb="1" eb="3">
      <t>ネンレイ</t>
    </rPh>
    <rPh sb="3" eb="5">
      <t>フショウ</t>
    </rPh>
    <phoneticPr fontId="4"/>
  </si>
  <si>
    <t>出典：国勢調査（政府統計ポータルサイト）</t>
    <rPh sb="0" eb="2">
      <t>シュッテン</t>
    </rPh>
    <rPh sb="3" eb="5">
      <t>コクセイ</t>
    </rPh>
    <rPh sb="5" eb="7">
      <t>チョウサ</t>
    </rPh>
    <rPh sb="8" eb="10">
      <t>セイフ</t>
    </rPh>
    <rPh sb="10" eb="12">
      <t>トウケイ</t>
    </rPh>
    <phoneticPr fontId="4"/>
  </si>
  <si>
    <t>2020（令和2）年10月１日現在</t>
    <rPh sb="5" eb="7">
      <t>レイワ</t>
    </rPh>
    <rPh sb="9" eb="10">
      <t>ネン</t>
    </rPh>
    <phoneticPr fontId="2"/>
  </si>
  <si>
    <t>総人口</t>
    <rPh sb="0" eb="1">
      <t>フサ</t>
    </rPh>
    <rPh sb="1" eb="2">
      <t>ヒト</t>
    </rPh>
    <rPh sb="2" eb="3">
      <t>クチ</t>
    </rPh>
    <phoneticPr fontId="4"/>
  </si>
  <si>
    <t>生産年齢人口</t>
    <rPh sb="0" eb="2">
      <t>セイサン</t>
    </rPh>
    <rPh sb="2" eb="4">
      <t>ネンレイ</t>
    </rPh>
    <rPh sb="4" eb="6">
      <t>ジンコウ</t>
    </rPh>
    <phoneticPr fontId="4"/>
  </si>
  <si>
    <t>非生産年齢人口</t>
    <rPh sb="0" eb="1">
      <t>ヒ</t>
    </rPh>
    <rPh sb="1" eb="3">
      <t>セイサン</t>
    </rPh>
    <rPh sb="3" eb="5">
      <t>ネンレイ</t>
    </rPh>
    <rPh sb="5" eb="7">
      <t>ジンコウ</t>
    </rPh>
    <phoneticPr fontId="4"/>
  </si>
  <si>
    <t xml:space="preserve"> 生産年齢人口/総人口</t>
    <rPh sb="1" eb="3">
      <t>セイサン</t>
    </rPh>
    <rPh sb="3" eb="5">
      <t>ネンレイ</t>
    </rPh>
    <rPh sb="5" eb="6">
      <t>ニン</t>
    </rPh>
    <rPh sb="6" eb="7">
      <t>クチ</t>
    </rPh>
    <phoneticPr fontId="4"/>
  </si>
  <si>
    <t>郡山</t>
    <phoneticPr fontId="4"/>
  </si>
  <si>
    <t>安積</t>
    <phoneticPr fontId="4"/>
  </si>
  <si>
    <t>三穂田</t>
    <phoneticPr fontId="4"/>
  </si>
  <si>
    <t>逢瀬</t>
    <phoneticPr fontId="4"/>
  </si>
  <si>
    <t>片平</t>
    <phoneticPr fontId="4"/>
  </si>
  <si>
    <t>喜久田</t>
    <phoneticPr fontId="4"/>
  </si>
  <si>
    <t>日和田</t>
    <phoneticPr fontId="4"/>
  </si>
  <si>
    <t>富久山</t>
    <phoneticPr fontId="4"/>
  </si>
  <si>
    <t>湖南</t>
    <phoneticPr fontId="4"/>
  </si>
  <si>
    <t>熱海</t>
    <phoneticPr fontId="4"/>
  </si>
  <si>
    <t>田村</t>
    <phoneticPr fontId="4"/>
  </si>
  <si>
    <t>西田</t>
    <phoneticPr fontId="4"/>
  </si>
  <si>
    <t>中田</t>
    <rPh sb="0" eb="1">
      <t>ナカ</t>
    </rPh>
    <phoneticPr fontId="4"/>
  </si>
  <si>
    <t>（注）生産年齢人口＝15歳～64歳</t>
    <rPh sb="1" eb="2">
      <t>チュウ</t>
    </rPh>
    <rPh sb="3" eb="5">
      <t>セイサン</t>
    </rPh>
    <rPh sb="5" eb="7">
      <t>ネンレイ</t>
    </rPh>
    <rPh sb="7" eb="9">
      <t>ジンコウ</t>
    </rPh>
    <rPh sb="12" eb="13">
      <t>サイ</t>
    </rPh>
    <rPh sb="16" eb="17">
      <t>サイ</t>
    </rPh>
    <phoneticPr fontId="4"/>
  </si>
  <si>
    <t>出典：令和2年国勢調査（政府統計ポータルサイト）</t>
    <rPh sb="0" eb="2">
      <t>シュッテン</t>
    </rPh>
    <rPh sb="3" eb="5">
      <t>レイワ</t>
    </rPh>
    <rPh sb="6" eb="7">
      <t>ネン</t>
    </rPh>
    <rPh sb="7" eb="9">
      <t>コクセイ</t>
    </rPh>
    <rPh sb="9" eb="11">
      <t>チョウサ</t>
    </rPh>
    <rPh sb="12" eb="14">
      <t>セイフ</t>
    </rPh>
    <rPh sb="14" eb="16">
      <t>トウケイ</t>
    </rPh>
    <phoneticPr fontId="4"/>
  </si>
  <si>
    <t>区分</t>
    <rPh sb="0" eb="1">
      <t>ク</t>
    </rPh>
    <rPh sb="1" eb="2">
      <t>ブン</t>
    </rPh>
    <phoneticPr fontId="4"/>
  </si>
  <si>
    <t>労働力状態別人口</t>
    <rPh sb="0" eb="3">
      <t>ロウドウリョク</t>
    </rPh>
    <rPh sb="2" eb="3">
      <t>リョク</t>
    </rPh>
    <rPh sb="3" eb="5">
      <t>ジョウタイ</t>
    </rPh>
    <rPh sb="5" eb="6">
      <t>ベツ</t>
    </rPh>
    <rPh sb="6" eb="8">
      <t>ジンコウ</t>
    </rPh>
    <phoneticPr fontId="4"/>
  </si>
  <si>
    <t>男女別割合</t>
    <rPh sb="0" eb="2">
      <t>ダンジョ</t>
    </rPh>
    <rPh sb="2" eb="3">
      <t>ベツ</t>
    </rPh>
    <rPh sb="3" eb="5">
      <t>ワリアイ</t>
    </rPh>
    <phoneticPr fontId="4"/>
  </si>
  <si>
    <t>15歳以上人口</t>
    <rPh sb="2" eb="3">
      <t>サイ</t>
    </rPh>
    <rPh sb="3" eb="5">
      <t>イジョウ</t>
    </rPh>
    <phoneticPr fontId="4"/>
  </si>
  <si>
    <t>労働力人口</t>
    <rPh sb="0" eb="1">
      <t>ロウ</t>
    </rPh>
    <rPh sb="1" eb="2">
      <t>ハタラキ</t>
    </rPh>
    <rPh sb="2" eb="3">
      <t>チカラ</t>
    </rPh>
    <phoneticPr fontId="4"/>
  </si>
  <si>
    <t>就業者　</t>
    <phoneticPr fontId="4"/>
  </si>
  <si>
    <t>完全失業者　</t>
    <rPh sb="0" eb="1">
      <t>カン</t>
    </rPh>
    <rPh sb="1" eb="2">
      <t>ゼン</t>
    </rPh>
    <rPh sb="2" eb="5">
      <t>シツギョウシャ</t>
    </rPh>
    <phoneticPr fontId="4"/>
  </si>
  <si>
    <t>非労働力人口</t>
    <rPh sb="0" eb="1">
      <t>ヒ</t>
    </rPh>
    <rPh sb="1" eb="4">
      <t>ロウドウリョク</t>
    </rPh>
    <rPh sb="4" eb="5">
      <t>ニン</t>
    </rPh>
    <rPh sb="5" eb="6">
      <t>クチ</t>
    </rPh>
    <phoneticPr fontId="4"/>
  </si>
  <si>
    <t>不詳</t>
    <rPh sb="0" eb="1">
      <t>フ</t>
    </rPh>
    <rPh sb="1" eb="2">
      <t>ショウ</t>
    </rPh>
    <phoneticPr fontId="4"/>
  </si>
  <si>
    <t>（注）（　）内は労働力状態別割合</t>
    <rPh sb="1" eb="2">
      <t>チュウ</t>
    </rPh>
    <rPh sb="6" eb="7">
      <t>ナイ</t>
    </rPh>
    <rPh sb="8" eb="10">
      <t>ロウドウ</t>
    </rPh>
    <rPh sb="10" eb="11">
      <t>リョク</t>
    </rPh>
    <rPh sb="11" eb="13">
      <t>ジョウタイ</t>
    </rPh>
    <rPh sb="13" eb="14">
      <t>ベツ</t>
    </rPh>
    <rPh sb="14" eb="16">
      <t>ワリアイ</t>
    </rPh>
    <phoneticPr fontId="4"/>
  </si>
  <si>
    <t>労働力人口：15歳以上人口のうち、就業者と求職中の完全失業者を合わせたもの</t>
    <rPh sb="0" eb="3">
      <t>ロウドウリョク</t>
    </rPh>
    <rPh sb="3" eb="5">
      <t>ジンコウ</t>
    </rPh>
    <rPh sb="21" eb="23">
      <t>キュウショク</t>
    </rPh>
    <rPh sb="23" eb="24">
      <t>チュウ</t>
    </rPh>
    <rPh sb="25" eb="27">
      <t>カンゼン</t>
    </rPh>
    <rPh sb="31" eb="32">
      <t>ア</t>
    </rPh>
    <phoneticPr fontId="4"/>
  </si>
  <si>
    <t>区別</t>
    <rPh sb="0" eb="1">
      <t>ク</t>
    </rPh>
    <rPh sb="1" eb="2">
      <t>ベツ</t>
    </rPh>
    <phoneticPr fontId="4"/>
  </si>
  <si>
    <t>2010年
（平成22）</t>
    <rPh sb="4" eb="5">
      <t>ネン</t>
    </rPh>
    <rPh sb="7" eb="9">
      <t>ヘイセイ</t>
    </rPh>
    <phoneticPr fontId="4"/>
  </si>
  <si>
    <t>2015年
（平成27）</t>
    <rPh sb="4" eb="5">
      <t>ネン</t>
    </rPh>
    <rPh sb="7" eb="9">
      <t>ヘイセイ</t>
    </rPh>
    <phoneticPr fontId="4"/>
  </si>
  <si>
    <t>2020年
（令和2）</t>
    <rPh sb="4" eb="5">
      <t>ネン</t>
    </rPh>
    <rPh sb="7" eb="9">
      <t>レイワ</t>
    </rPh>
    <phoneticPr fontId="4"/>
  </si>
  <si>
    <t>増減（2015年～2020年）</t>
    <rPh sb="0" eb="1">
      <t>ゾウ</t>
    </rPh>
    <rPh sb="1" eb="2">
      <t>ゲン</t>
    </rPh>
    <rPh sb="7" eb="8">
      <t>ネン</t>
    </rPh>
    <rPh sb="13" eb="14">
      <t>ネン</t>
    </rPh>
    <phoneticPr fontId="4"/>
  </si>
  <si>
    <t>増減数</t>
    <rPh sb="0" eb="1">
      <t>ゾウ</t>
    </rPh>
    <rPh sb="1" eb="2">
      <t>ゲン</t>
    </rPh>
    <rPh sb="2" eb="3">
      <t>スウ</t>
    </rPh>
    <phoneticPr fontId="4"/>
  </si>
  <si>
    <t>増減率(%)</t>
    <phoneticPr fontId="4"/>
  </si>
  <si>
    <t>世帯人員</t>
    <rPh sb="0" eb="2">
      <t>セタイ</t>
    </rPh>
    <rPh sb="2" eb="4">
      <t>ジンイン</t>
    </rPh>
    <phoneticPr fontId="4"/>
  </si>
  <si>
    <t>一般世帯</t>
    <rPh sb="0" eb="1">
      <t>１</t>
    </rPh>
    <rPh sb="1" eb="2">
      <t>バン</t>
    </rPh>
    <rPh sb="2" eb="3">
      <t>ヨ</t>
    </rPh>
    <rPh sb="3" eb="4">
      <t>オビ</t>
    </rPh>
    <phoneticPr fontId="4"/>
  </si>
  <si>
    <t>１世帯当たり人員</t>
    <rPh sb="1" eb="3">
      <t>セタイ</t>
    </rPh>
    <rPh sb="3" eb="4">
      <t>ア</t>
    </rPh>
    <rPh sb="6" eb="8">
      <t>ジンイン</t>
    </rPh>
    <phoneticPr fontId="4"/>
  </si>
  <si>
    <t>うち母子世帯</t>
    <rPh sb="2" eb="4">
      <t>ボシ</t>
    </rPh>
    <rPh sb="4" eb="6">
      <t>セタイ</t>
    </rPh>
    <phoneticPr fontId="2"/>
  </si>
  <si>
    <t>うち父子世帯</t>
    <rPh sb="2" eb="4">
      <t>フシ</t>
    </rPh>
    <rPh sb="4" eb="6">
      <t>セタイ</t>
    </rPh>
    <phoneticPr fontId="2"/>
  </si>
  <si>
    <t>うち65歳以上高齢単身世帯</t>
    <rPh sb="4" eb="7">
      <t>サイイジョウ</t>
    </rPh>
    <rPh sb="7" eb="9">
      <t>コウレイ</t>
    </rPh>
    <rPh sb="9" eb="11">
      <t>タンシン</t>
    </rPh>
    <rPh sb="11" eb="13">
      <t>セタイ</t>
    </rPh>
    <phoneticPr fontId="2"/>
  </si>
  <si>
    <t>施設等の世帯</t>
    <rPh sb="0" eb="1">
      <t>シ</t>
    </rPh>
    <rPh sb="1" eb="2">
      <t>セツ</t>
    </rPh>
    <rPh sb="2" eb="3">
      <t>トウ</t>
    </rPh>
    <rPh sb="4" eb="5">
      <t>ヨ</t>
    </rPh>
    <rPh sb="5" eb="6">
      <t>オビ</t>
    </rPh>
    <phoneticPr fontId="4"/>
  </si>
  <si>
    <t>住居の所有関係</t>
    <rPh sb="0" eb="2">
      <t>ジュウキョ</t>
    </rPh>
    <rPh sb="3" eb="5">
      <t>ショユウ</t>
    </rPh>
    <rPh sb="5" eb="7">
      <t>カンケイ</t>
    </rPh>
    <phoneticPr fontId="4"/>
  </si>
  <si>
    <t>世帯数</t>
    <rPh sb="0" eb="1">
      <t>ヨ</t>
    </rPh>
    <rPh sb="1" eb="2">
      <t>オビ</t>
    </rPh>
    <rPh sb="2" eb="3">
      <t>カズ</t>
    </rPh>
    <phoneticPr fontId="4"/>
  </si>
  <si>
    <t>増減 (2015年～2020年)</t>
    <rPh sb="0" eb="1">
      <t>ゾウ</t>
    </rPh>
    <rPh sb="1" eb="2">
      <t>ゲン</t>
    </rPh>
    <rPh sb="8" eb="9">
      <t>ネン</t>
    </rPh>
    <rPh sb="14" eb="15">
      <t>ネン</t>
    </rPh>
    <phoneticPr fontId="4"/>
  </si>
  <si>
    <t>世帯数割合（％）</t>
    <rPh sb="0" eb="3">
      <t>セタイスウ</t>
    </rPh>
    <rPh sb="3" eb="5">
      <t>ワリアイ</t>
    </rPh>
    <phoneticPr fontId="4"/>
  </si>
  <si>
    <t>増減率(%)</t>
    <rPh sb="0" eb="2">
      <t>ゾウゲン</t>
    </rPh>
    <rPh sb="2" eb="3">
      <t>リツ</t>
    </rPh>
    <phoneticPr fontId="4"/>
  </si>
  <si>
    <t>一般世帯</t>
    <rPh sb="0" eb="2">
      <t>イッパン</t>
    </rPh>
    <rPh sb="2" eb="4">
      <t>セタイ</t>
    </rPh>
    <phoneticPr fontId="4"/>
  </si>
  <si>
    <t>住宅に住む一般世帯</t>
    <rPh sb="0" eb="2">
      <t>ジュウタク</t>
    </rPh>
    <rPh sb="3" eb="4">
      <t>ス</t>
    </rPh>
    <rPh sb="5" eb="7">
      <t>イッパン</t>
    </rPh>
    <rPh sb="7" eb="9">
      <t>セタイ</t>
    </rPh>
    <phoneticPr fontId="4"/>
  </si>
  <si>
    <t>主世帯</t>
    <rPh sb="0" eb="1">
      <t>シュ</t>
    </rPh>
    <rPh sb="1" eb="3">
      <t>セタイ</t>
    </rPh>
    <phoneticPr fontId="4"/>
  </si>
  <si>
    <t>持ち家</t>
    <rPh sb="0" eb="3">
      <t>モチイエ</t>
    </rPh>
    <phoneticPr fontId="4"/>
  </si>
  <si>
    <t>公営・都市機構・公社の借家</t>
    <rPh sb="0" eb="2">
      <t>コウエイ</t>
    </rPh>
    <rPh sb="3" eb="5">
      <t>トシ</t>
    </rPh>
    <rPh sb="5" eb="7">
      <t>キコウ</t>
    </rPh>
    <rPh sb="8" eb="10">
      <t>コウシャ</t>
    </rPh>
    <rPh sb="11" eb="13">
      <t>シャクヤ</t>
    </rPh>
    <phoneticPr fontId="4"/>
  </si>
  <si>
    <t>民営の借家</t>
    <rPh sb="0" eb="2">
      <t>ミンエイ</t>
    </rPh>
    <rPh sb="3" eb="5">
      <t>シャクヤ</t>
    </rPh>
    <phoneticPr fontId="4"/>
  </si>
  <si>
    <t>給与住宅</t>
    <rPh sb="0" eb="2">
      <t>キュウヨ</t>
    </rPh>
    <rPh sb="2" eb="4">
      <t>ジュウタク</t>
    </rPh>
    <phoneticPr fontId="4"/>
  </si>
  <si>
    <t>間借り</t>
    <rPh sb="0" eb="2">
      <t>マガ</t>
    </rPh>
    <phoneticPr fontId="4"/>
  </si>
  <si>
    <t>住宅以外に住む一般世帯</t>
    <rPh sb="0" eb="2">
      <t>ジュウタク</t>
    </rPh>
    <rPh sb="2" eb="4">
      <t>イガイ</t>
    </rPh>
    <rPh sb="5" eb="6">
      <t>ス</t>
    </rPh>
    <rPh sb="7" eb="9">
      <t>イッパン</t>
    </rPh>
    <rPh sb="9" eb="11">
      <t>セタイ</t>
    </rPh>
    <phoneticPr fontId="4"/>
  </si>
  <si>
    <t>面積</t>
    <rPh sb="0" eb="1">
      <t>メン</t>
    </rPh>
    <rPh sb="1" eb="2">
      <t>セキ</t>
    </rPh>
    <phoneticPr fontId="4"/>
  </si>
  <si>
    <t>人口密度</t>
    <rPh sb="0" eb="1">
      <t>ヒト</t>
    </rPh>
    <rPh sb="1" eb="2">
      <t>クチ</t>
    </rPh>
    <rPh sb="2" eb="3">
      <t>ミツ</t>
    </rPh>
    <rPh sb="3" eb="4">
      <t>タビ</t>
    </rPh>
    <phoneticPr fontId="4"/>
  </si>
  <si>
    <t>人口集中地区（人）</t>
    <rPh sb="0" eb="2">
      <t>ジンコウ</t>
    </rPh>
    <rPh sb="2" eb="4">
      <t>シュウチュウ</t>
    </rPh>
    <rPh sb="4" eb="5">
      <t>チ</t>
    </rPh>
    <rPh sb="5" eb="6">
      <t>ク</t>
    </rPh>
    <rPh sb="7" eb="8">
      <t>ニン</t>
    </rPh>
    <phoneticPr fontId="4"/>
  </si>
  <si>
    <t>市全域（人）</t>
    <rPh sb="0" eb="1">
      <t>シ</t>
    </rPh>
    <rPh sb="1" eb="2">
      <t>ゼン</t>
    </rPh>
    <rPh sb="2" eb="3">
      <t>イキ</t>
    </rPh>
    <rPh sb="4" eb="5">
      <t>ニン</t>
    </rPh>
    <phoneticPr fontId="4"/>
  </si>
  <si>
    <t>全域に対する人口集中地区の割合(％)</t>
    <rPh sb="0" eb="2">
      <t>ゼンイキ</t>
    </rPh>
    <rPh sb="3" eb="4">
      <t>タイ</t>
    </rPh>
    <rPh sb="6" eb="8">
      <t>ジンコウ</t>
    </rPh>
    <rPh sb="8" eb="10">
      <t>シュウチュウ</t>
    </rPh>
    <rPh sb="10" eb="12">
      <t>チク</t>
    </rPh>
    <rPh sb="13" eb="14">
      <t>ワリ</t>
    </rPh>
    <rPh sb="14" eb="15">
      <t>ゴウ</t>
    </rPh>
    <phoneticPr fontId="4"/>
  </si>
  <si>
    <t>人口集中地区（k㎡）</t>
    <rPh sb="0" eb="2">
      <t>ジンコウ</t>
    </rPh>
    <rPh sb="2" eb="4">
      <t>シュウチュウ</t>
    </rPh>
    <rPh sb="4" eb="5">
      <t>チ</t>
    </rPh>
    <rPh sb="5" eb="6">
      <t>ク</t>
    </rPh>
    <phoneticPr fontId="4"/>
  </si>
  <si>
    <t>市全域（k㎡）</t>
    <rPh sb="0" eb="1">
      <t>シ</t>
    </rPh>
    <rPh sb="1" eb="2">
      <t>ゼン</t>
    </rPh>
    <rPh sb="2" eb="3">
      <t>イキ</t>
    </rPh>
    <phoneticPr fontId="4"/>
  </si>
  <si>
    <t>人口集中地区(人/k㎡)</t>
    <rPh sb="0" eb="2">
      <t>ジンコウ</t>
    </rPh>
    <rPh sb="2" eb="4">
      <t>シュウチュウ</t>
    </rPh>
    <rPh sb="4" eb="5">
      <t>チ</t>
    </rPh>
    <rPh sb="5" eb="6">
      <t>ク</t>
    </rPh>
    <rPh sb="7" eb="8">
      <t>ニン</t>
    </rPh>
    <phoneticPr fontId="4"/>
  </si>
  <si>
    <t>市全域(人/k㎡)</t>
    <rPh sb="0" eb="1">
      <t>シ</t>
    </rPh>
    <rPh sb="1" eb="2">
      <t>ゼン</t>
    </rPh>
    <rPh sb="2" eb="3">
      <t>イキ</t>
    </rPh>
    <phoneticPr fontId="4"/>
  </si>
  <si>
    <t>2010</t>
    <phoneticPr fontId="4"/>
  </si>
  <si>
    <t>平成22年</t>
    <phoneticPr fontId="2"/>
  </si>
  <si>
    <t>2015</t>
    <phoneticPr fontId="4"/>
  </si>
  <si>
    <t>令和2年</t>
    <rPh sb="0" eb="2">
      <t>レイワ</t>
    </rPh>
    <phoneticPr fontId="2"/>
  </si>
  <si>
    <t>15歳未満</t>
    <rPh sb="2" eb="3">
      <t>サイ</t>
    </rPh>
    <rPh sb="3" eb="4">
      <t>ミ</t>
    </rPh>
    <rPh sb="4" eb="5">
      <t>マン</t>
    </rPh>
    <phoneticPr fontId="4"/>
  </si>
  <si>
    <t>15～64 歳</t>
    <rPh sb="6" eb="7">
      <t>サイ</t>
    </rPh>
    <phoneticPr fontId="4"/>
  </si>
  <si>
    <t>65歳以上</t>
    <rPh sb="2" eb="3">
      <t>サイ</t>
    </rPh>
    <rPh sb="3" eb="4">
      <t>イ</t>
    </rPh>
    <rPh sb="4" eb="5">
      <t>ウエ</t>
    </rPh>
    <phoneticPr fontId="4"/>
  </si>
  <si>
    <t>現住人口</t>
    <rPh sb="0" eb="2">
      <t>ゲンジュウ</t>
    </rPh>
    <rPh sb="2" eb="4">
      <t>ジンコウ</t>
    </rPh>
    <phoneticPr fontId="4"/>
  </si>
  <si>
    <t>従業地・通学地による人口(昼間人口)</t>
    <rPh sb="0" eb="1">
      <t>ジュウ</t>
    </rPh>
    <rPh sb="1" eb="2">
      <t>ギョウ</t>
    </rPh>
    <rPh sb="2" eb="3">
      <t>チ</t>
    </rPh>
    <rPh sb="4" eb="5">
      <t>ツウ</t>
    </rPh>
    <rPh sb="5" eb="6">
      <t>ガク</t>
    </rPh>
    <rPh sb="6" eb="7">
      <t>チ</t>
    </rPh>
    <rPh sb="10" eb="11">
      <t>ジン</t>
    </rPh>
    <rPh sb="11" eb="12">
      <t>クチ</t>
    </rPh>
    <phoneticPr fontId="4"/>
  </si>
  <si>
    <t>ａ他市町村から従業・通学(入)</t>
    <phoneticPr fontId="4"/>
  </si>
  <si>
    <t>ｂ他市町村へ従業　・通学(出)</t>
    <phoneticPr fontId="4"/>
  </si>
  <si>
    <t>ａ－ｂ</t>
    <phoneticPr fontId="4"/>
  </si>
  <si>
    <t>第1次産業</t>
    <rPh sb="0" eb="1">
      <t>ダイ</t>
    </rPh>
    <rPh sb="2" eb="3">
      <t>ツギ</t>
    </rPh>
    <rPh sb="3" eb="4">
      <t>サン</t>
    </rPh>
    <rPh sb="4" eb="5">
      <t>ギョウ</t>
    </rPh>
    <phoneticPr fontId="4"/>
  </si>
  <si>
    <t>第2次産業</t>
    <rPh sb="0" eb="1">
      <t>ダイ</t>
    </rPh>
    <rPh sb="2" eb="3">
      <t>イチジ</t>
    </rPh>
    <rPh sb="3" eb="4">
      <t>サン</t>
    </rPh>
    <rPh sb="4" eb="5">
      <t>ギョウ</t>
    </rPh>
    <phoneticPr fontId="4"/>
  </si>
  <si>
    <t>第3次産業</t>
    <rPh sb="0" eb="1">
      <t>ダイ</t>
    </rPh>
    <rPh sb="2" eb="3">
      <t>イチジ</t>
    </rPh>
    <rPh sb="3" eb="4">
      <t>サン</t>
    </rPh>
    <rPh sb="4" eb="5">
      <t>ギョウ</t>
    </rPh>
    <phoneticPr fontId="4"/>
  </si>
  <si>
    <t>（分類不能）</t>
    <rPh sb="1" eb="3">
      <t>ブンルイ</t>
    </rPh>
    <rPh sb="3" eb="5">
      <t>フノウ</t>
    </rPh>
    <phoneticPr fontId="4"/>
  </si>
  <si>
    <t>本市に常住する就業者数</t>
    <rPh sb="0" eb="1">
      <t>ホン</t>
    </rPh>
    <rPh sb="1" eb="2">
      <t>シ</t>
    </rPh>
    <rPh sb="3" eb="5">
      <t>ジョウジュウ</t>
    </rPh>
    <rPh sb="7" eb="10">
      <t>シュウギョウシャ</t>
    </rPh>
    <rPh sb="10" eb="11">
      <t>スウ</t>
    </rPh>
    <phoneticPr fontId="4"/>
  </si>
  <si>
    <t>本市で従業</t>
    <phoneticPr fontId="2"/>
  </si>
  <si>
    <t>自宅</t>
    <rPh sb="0" eb="1">
      <t>ジ</t>
    </rPh>
    <rPh sb="1" eb="2">
      <t>タク</t>
    </rPh>
    <phoneticPr fontId="4"/>
  </si>
  <si>
    <t>自宅外</t>
    <rPh sb="0" eb="1">
      <t>ジ</t>
    </rPh>
    <rPh sb="1" eb="2">
      <t>タク</t>
    </rPh>
    <rPh sb="2" eb="3">
      <t>ソト</t>
    </rPh>
    <phoneticPr fontId="4"/>
  </si>
  <si>
    <t>他市町村で従業 (出)</t>
    <rPh sb="0" eb="1">
      <t>ホカ</t>
    </rPh>
    <rPh sb="1" eb="4">
      <t>シチョウソン</t>
    </rPh>
    <rPh sb="5" eb="7">
      <t>ジュウギョウ</t>
    </rPh>
    <phoneticPr fontId="4"/>
  </si>
  <si>
    <t>県内</t>
    <phoneticPr fontId="4"/>
  </si>
  <si>
    <t>他県</t>
    <phoneticPr fontId="4"/>
  </si>
  <si>
    <t>従業市区町村「不詳・外国」</t>
    <rPh sb="0" eb="2">
      <t>ジュウギョウ</t>
    </rPh>
    <rPh sb="2" eb="4">
      <t>シク</t>
    </rPh>
    <rPh sb="4" eb="6">
      <t>チョウソン</t>
    </rPh>
    <rPh sb="7" eb="9">
      <t>フショウ</t>
    </rPh>
    <rPh sb="10" eb="12">
      <t>ガイコク</t>
    </rPh>
    <phoneticPr fontId="4"/>
  </si>
  <si>
    <t>従業地「不詳」</t>
    <rPh sb="0" eb="2">
      <t>ジュウギョウ</t>
    </rPh>
    <rPh sb="2" eb="3">
      <t>チ</t>
    </rPh>
    <rPh sb="4" eb="6">
      <t>フショウ</t>
    </rPh>
    <phoneticPr fontId="4"/>
  </si>
  <si>
    <t>本市で従業する就業者数</t>
    <rPh sb="0" eb="1">
      <t>ホンシ</t>
    </rPh>
    <rPh sb="1" eb="2">
      <t>シ</t>
    </rPh>
    <rPh sb="3" eb="5">
      <t>ジュウギョウ</t>
    </rPh>
    <rPh sb="7" eb="10">
      <t>シュウギョウシャ</t>
    </rPh>
    <rPh sb="10" eb="11">
      <t>スウ</t>
    </rPh>
    <phoneticPr fontId="4"/>
  </si>
  <si>
    <t>本市に常住</t>
    <rPh sb="0" eb="1">
      <t>ホン</t>
    </rPh>
    <rPh sb="1" eb="2">
      <t>シ</t>
    </rPh>
    <rPh sb="3" eb="5">
      <t>ジョウジュウ</t>
    </rPh>
    <phoneticPr fontId="4"/>
  </si>
  <si>
    <t>他市町村に常住 (入)</t>
    <rPh sb="0" eb="1">
      <t>タ</t>
    </rPh>
    <rPh sb="1" eb="4">
      <t>シチョウソン</t>
    </rPh>
    <rPh sb="5" eb="7">
      <t>ジョウジュウ</t>
    </rPh>
    <phoneticPr fontId="4"/>
  </si>
  <si>
    <t xml:space="preserve">３．事　業　所 </t>
    <phoneticPr fontId="4"/>
  </si>
  <si>
    <t>目次へ戻る</t>
    <rPh sb="0" eb="2">
      <t>モクジ</t>
    </rPh>
    <rPh sb="3" eb="4">
      <t>モド</t>
    </rPh>
    <phoneticPr fontId="2"/>
  </si>
  <si>
    <t>2012(平成24)年2月1日現在</t>
    <phoneticPr fontId="4"/>
  </si>
  <si>
    <t>2014(平成26)年7月1日現在</t>
    <phoneticPr fontId="4"/>
  </si>
  <si>
    <t>2016(平成28)年6月1日現在</t>
    <phoneticPr fontId="4"/>
  </si>
  <si>
    <t>区分</t>
    <rPh sb="0" eb="2">
      <t>クブン</t>
    </rPh>
    <phoneticPr fontId="4"/>
  </si>
  <si>
    <t>2012（平成24）年</t>
    <rPh sb="5" eb="7">
      <t>ヘイセイ</t>
    </rPh>
    <rPh sb="10" eb="11">
      <t>ネン</t>
    </rPh>
    <phoneticPr fontId="4"/>
  </si>
  <si>
    <t>2014（平成26）年</t>
    <rPh sb="5" eb="7">
      <t>ヘイセイ</t>
    </rPh>
    <rPh sb="10" eb="11">
      <t>ネン</t>
    </rPh>
    <phoneticPr fontId="4"/>
  </si>
  <si>
    <t>2016（平成28）年</t>
    <rPh sb="5" eb="7">
      <t>ヘイセイ</t>
    </rPh>
    <rPh sb="10" eb="11">
      <t>ネン</t>
    </rPh>
    <phoneticPr fontId="4"/>
  </si>
  <si>
    <t>民営</t>
    <rPh sb="0" eb="2">
      <t>ミンエイ</t>
    </rPh>
    <phoneticPr fontId="4"/>
  </si>
  <si>
    <t>構成比（％）</t>
    <rPh sb="0" eb="3">
      <t>コウセイヒ</t>
    </rPh>
    <phoneticPr fontId="4"/>
  </si>
  <si>
    <t>公営</t>
    <rPh sb="0" eb="2">
      <t>コウエイ</t>
    </rPh>
    <phoneticPr fontId="4"/>
  </si>
  <si>
    <t>総数の構成比（％）</t>
    <rPh sb="0" eb="2">
      <t>ソウスウ</t>
    </rPh>
    <rPh sb="3" eb="6">
      <t>コウセイヒ</t>
    </rPh>
    <phoneticPr fontId="4"/>
  </si>
  <si>
    <t>事業所数</t>
    <rPh sb="0" eb="3">
      <t>ジギョウショ</t>
    </rPh>
    <rPh sb="3" eb="4">
      <t>スウ</t>
    </rPh>
    <phoneticPr fontId="4"/>
  </si>
  <si>
    <t>従業者数</t>
    <rPh sb="0" eb="1">
      <t>ジュウ</t>
    </rPh>
    <rPh sb="1" eb="4">
      <t>ギョウシャスウ</t>
    </rPh>
    <phoneticPr fontId="4"/>
  </si>
  <si>
    <t>農林漁業</t>
    <rPh sb="0" eb="2">
      <t>ノウリン</t>
    </rPh>
    <rPh sb="2" eb="4">
      <t>ギョギョウ</t>
    </rPh>
    <phoneticPr fontId="4"/>
  </si>
  <si>
    <t>非農林漁業</t>
    <phoneticPr fontId="4"/>
  </si>
  <si>
    <t>非農林漁業（公務を除く）</t>
    <rPh sb="0" eb="1">
      <t>ヒ</t>
    </rPh>
    <rPh sb="1" eb="3">
      <t>ノウリン</t>
    </rPh>
    <rPh sb="3" eb="5">
      <t>ギョギョウ</t>
    </rPh>
    <rPh sb="6" eb="8">
      <t>コウム</t>
    </rPh>
    <rPh sb="9" eb="10">
      <t>ノゾ</t>
    </rPh>
    <phoneticPr fontId="4"/>
  </si>
  <si>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</si>
  <si>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</si>
  <si>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</si>
  <si>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</si>
  <si>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</si>
  <si>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</si>
  <si>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</si>
  <si>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</si>
  <si>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</si>
  <si>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</si>
  <si>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</si>
  <si>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</si>
  <si>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</si>
  <si>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</si>
  <si>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</si>
  <si>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</si>
  <si>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phoneticPr fontId="4"/>
  </si>
  <si>
    <t>（注）産業分類は、日本標準産業分類（2013(平成25)年10月改定)の大分類による。</t>
    <phoneticPr fontId="4"/>
  </si>
  <si>
    <t>事業所数及び従業者数は、事業内容不詳の事業所を除いた数値で表記。</t>
    <phoneticPr fontId="4"/>
  </si>
  <si>
    <t>平成24年経済センサス-活動調査及び平成28年経済センサス-活動調査では、公営事業所の調査を行っていない。</t>
    <phoneticPr fontId="4"/>
  </si>
  <si>
    <t>2012（平成24）年</t>
    <phoneticPr fontId="4"/>
  </si>
  <si>
    <t>総数</t>
    <phoneticPr fontId="4"/>
  </si>
  <si>
    <t>構成比（％）</t>
    <phoneticPr fontId="4"/>
  </si>
  <si>
    <t>事業所数</t>
    <rPh sb="0" eb="3">
      <t>ジギョウショ</t>
    </rPh>
    <phoneticPr fontId="4"/>
  </si>
  <si>
    <t>従業者数</t>
  </si>
  <si>
    <t>個人</t>
    <rPh sb="0" eb="2">
      <t>コジン</t>
    </rPh>
    <phoneticPr fontId="4"/>
  </si>
  <si>
    <t>会社</t>
    <rPh sb="0" eb="2">
      <t>カイシャ</t>
    </rPh>
    <phoneticPr fontId="4"/>
  </si>
  <si>
    <t>会社以外の法人</t>
    <rPh sb="0" eb="2">
      <t>カイシャ</t>
    </rPh>
    <rPh sb="2" eb="4">
      <t>イガイ</t>
    </rPh>
    <rPh sb="5" eb="7">
      <t>ホウジン</t>
    </rPh>
    <phoneticPr fontId="4"/>
  </si>
  <si>
    <t>法人でない団体</t>
    <rPh sb="0" eb="2">
      <t>ホウジン</t>
    </rPh>
    <rPh sb="5" eb="7">
      <t>ダンタイ</t>
    </rPh>
    <phoneticPr fontId="4"/>
  </si>
  <si>
    <t>公営（国・地方公共団体）</t>
    <rPh sb="0" eb="2">
      <t>コウエイ</t>
    </rPh>
    <rPh sb="3" eb="4">
      <t>クニ</t>
    </rPh>
    <rPh sb="5" eb="7">
      <t>チホウ</t>
    </rPh>
    <rPh sb="7" eb="9">
      <t>コウキョウ</t>
    </rPh>
    <rPh sb="9" eb="11">
      <t>ダンタイ</t>
    </rPh>
    <phoneticPr fontId="4"/>
  </si>
  <si>
    <t>産業大分類</t>
    <rPh sb="0" eb="2">
      <t>サンギョウ</t>
    </rPh>
    <rPh sb="2" eb="5">
      <t>ダイブンルイ</t>
    </rPh>
    <phoneticPr fontId="4"/>
  </si>
  <si>
    <t>民営</t>
    <rPh sb="0" eb="1">
      <t>ミン</t>
    </rPh>
    <rPh sb="1" eb="2">
      <t>エイ</t>
    </rPh>
    <phoneticPr fontId="4"/>
  </si>
  <si>
    <t>1～4人</t>
    <rPh sb="3" eb="4">
      <t>ニン</t>
    </rPh>
    <phoneticPr fontId="4"/>
  </si>
  <si>
    <t>5～9人</t>
    <rPh sb="3" eb="4">
      <t>ニン</t>
    </rPh>
    <phoneticPr fontId="4"/>
  </si>
  <si>
    <t>10～19人</t>
    <phoneticPr fontId="4"/>
  </si>
  <si>
    <t>20～29人</t>
    <rPh sb="5" eb="6">
      <t>ニン</t>
    </rPh>
    <phoneticPr fontId="4"/>
  </si>
  <si>
    <t>30～49人</t>
    <rPh sb="5" eb="6">
      <t>ニン</t>
    </rPh>
    <phoneticPr fontId="4"/>
  </si>
  <si>
    <t>50～99人</t>
    <rPh sb="5" eb="6">
      <t>ニン</t>
    </rPh>
    <phoneticPr fontId="4"/>
  </si>
  <si>
    <t>出向・派遣従業者のみ
事業所数</t>
    <rPh sb="0" eb="2">
      <t>シュッコウ</t>
    </rPh>
    <rPh sb="3" eb="5">
      <t>ハケン</t>
    </rPh>
    <rPh sb="5" eb="8">
      <t>ジュウギョウシャ</t>
    </rPh>
    <rPh sb="11" eb="14">
      <t>ジギョウショ</t>
    </rPh>
    <rPh sb="14" eb="15">
      <t>スウ</t>
    </rPh>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</si>
  <si>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</si>
  <si>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</si>
  <si>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</si>
  <si>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</si>
  <si>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</si>
  <si>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</si>
  <si>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</si>
  <si>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サービス業（他に分類されないもの）</t>
    <phoneticPr fontId="4"/>
  </si>
  <si>
    <t>公務（他に分類されるものを除く）</t>
    <rPh sb="0" eb="2">
      <t>コウム</t>
    </rPh>
    <phoneticPr fontId="4"/>
  </si>
  <si>
    <t>産業大分類-中分類</t>
    <phoneticPr fontId="2"/>
  </si>
  <si>
    <t>10～19人</t>
    <rPh sb="5" eb="6">
      <t>ニン</t>
    </rPh>
    <phoneticPr fontId="4"/>
  </si>
  <si>
    <t>出向・派遣従業者のみ事業所数</t>
    <rPh sb="0" eb="2">
      <t>シュッコウ</t>
    </rPh>
    <rPh sb="3" eb="5">
      <t>ハケン</t>
    </rPh>
    <rPh sb="5" eb="8">
      <t>ジュウギョウシャ</t>
    </rPh>
    <rPh sb="10" eb="13">
      <t>ジギョウショ</t>
    </rPh>
    <rPh sb="13" eb="14">
      <t>スウ</t>
    </rPh>
    <phoneticPr fontId="4"/>
  </si>
  <si>
    <t>大分類の数値には中分類に分類不能のものも含まれるため、合計が一致しない場合がある。</t>
    <rPh sb="0" eb="1">
      <t>ダイ</t>
    </rPh>
    <rPh sb="1" eb="3">
      <t>ブンルイ</t>
    </rPh>
    <rPh sb="4" eb="6">
      <t>スウチ</t>
    </rPh>
    <rPh sb="8" eb="11">
      <t>チュウブンルイ</t>
    </rPh>
    <rPh sb="12" eb="14">
      <t>ブンルイ</t>
    </rPh>
    <rPh sb="14" eb="16">
      <t>フノウ</t>
    </rPh>
    <rPh sb="20" eb="21">
      <t>フク</t>
    </rPh>
    <rPh sb="27" eb="29">
      <t>ゴウケイ</t>
    </rPh>
    <rPh sb="30" eb="32">
      <t>イッチ</t>
    </rPh>
    <rPh sb="35" eb="37">
      <t>バアイ</t>
    </rPh>
    <phoneticPr fontId="4"/>
  </si>
  <si>
    <t xml:space="preserve">４．農　　業 </t>
    <phoneticPr fontId="4"/>
  </si>
  <si>
    <t>各年2月1日現在</t>
    <rPh sb="0" eb="1">
      <t>カク</t>
    </rPh>
    <rPh sb="1" eb="2">
      <t>ネン</t>
    </rPh>
    <rPh sb="3" eb="4">
      <t>ガツ</t>
    </rPh>
    <rPh sb="5" eb="6">
      <t>ヒ</t>
    </rPh>
    <rPh sb="6" eb="8">
      <t>ゲンザイ</t>
    </rPh>
    <phoneticPr fontId="24"/>
  </si>
  <si>
    <t>年次
地区別</t>
    <rPh sb="0" eb="2">
      <t>ネンジ</t>
    </rPh>
    <rPh sb="3" eb="5">
      <t>チク</t>
    </rPh>
    <rPh sb="5" eb="6">
      <t>ベツ</t>
    </rPh>
    <phoneticPr fontId="4"/>
  </si>
  <si>
    <t>年次
（和暦）
地区別</t>
    <rPh sb="0" eb="2">
      <t>ネンジ</t>
    </rPh>
    <rPh sb="4" eb="6">
      <t>ワレキ</t>
    </rPh>
    <rPh sb="8" eb="10">
      <t>チク</t>
    </rPh>
    <rPh sb="10" eb="11">
      <t>ベツ</t>
    </rPh>
    <phoneticPr fontId="4"/>
  </si>
  <si>
    <t>農家数</t>
    <rPh sb="0" eb="2">
      <t>ノウカ</t>
    </rPh>
    <rPh sb="2" eb="3">
      <t>スウ</t>
    </rPh>
    <phoneticPr fontId="4"/>
  </si>
  <si>
    <t>経営耕地面積(ha)</t>
    <rPh sb="0" eb="2">
      <t>ケイエイ</t>
    </rPh>
    <rPh sb="2" eb="4">
      <t>コウチ</t>
    </rPh>
    <rPh sb="4" eb="6">
      <t>メンセキ</t>
    </rPh>
    <phoneticPr fontId="4"/>
  </si>
  <si>
    <t>郡山市の総世帯数</t>
    <rPh sb="0" eb="3">
      <t>コオリヤマシ</t>
    </rPh>
    <rPh sb="4" eb="5">
      <t>ソウ</t>
    </rPh>
    <rPh sb="5" eb="8">
      <t>セタイスウ</t>
    </rPh>
    <phoneticPr fontId="2"/>
  </si>
  <si>
    <t>専業</t>
    <rPh sb="0" eb="2">
      <t>センギョウ</t>
    </rPh>
    <phoneticPr fontId="4"/>
  </si>
  <si>
    <t>兼業</t>
    <rPh sb="0" eb="2">
      <t>ケンギョウ</t>
    </rPh>
    <phoneticPr fontId="4"/>
  </si>
  <si>
    <t>樹園地</t>
    <rPh sb="0" eb="1">
      <t>ジュ</t>
    </rPh>
    <rPh sb="1" eb="2">
      <t>エン</t>
    </rPh>
    <rPh sb="2" eb="3">
      <t>チ</t>
    </rPh>
    <phoneticPr fontId="4"/>
  </si>
  <si>
    <t>農家率(％)</t>
    <rPh sb="0" eb="2">
      <t>ノウカ</t>
    </rPh>
    <rPh sb="2" eb="3">
      <t>リツ</t>
    </rPh>
    <phoneticPr fontId="4"/>
  </si>
  <si>
    <t>総数</t>
    <rPh sb="0" eb="2">
      <t>ソウスウ</t>
    </rPh>
    <phoneticPr fontId="2"/>
  </si>
  <si>
    <t>第１種</t>
    <rPh sb="0" eb="1">
      <t>ダイ</t>
    </rPh>
    <rPh sb="2" eb="3">
      <t>シュ</t>
    </rPh>
    <phoneticPr fontId="4"/>
  </si>
  <si>
    <t>第２種</t>
    <rPh sb="0" eb="1">
      <t>ダイ</t>
    </rPh>
    <rPh sb="2" eb="3">
      <t>シュ</t>
    </rPh>
    <phoneticPr fontId="4"/>
  </si>
  <si>
    <t>昭和55年</t>
    <rPh sb="0" eb="2">
      <t>ショウワ</t>
    </rPh>
    <rPh sb="4" eb="5">
      <t>ネン</t>
    </rPh>
    <phoneticPr fontId="4"/>
  </si>
  <si>
    <t>昭和60年</t>
    <rPh sb="0" eb="2">
      <t>ショウワ</t>
    </rPh>
    <rPh sb="4" eb="5">
      <t>ネン</t>
    </rPh>
    <phoneticPr fontId="24"/>
  </si>
  <si>
    <t>平成2年</t>
    <rPh sb="0" eb="2">
      <t>ヘイセイ</t>
    </rPh>
    <rPh sb="3" eb="4">
      <t>ネン</t>
    </rPh>
    <phoneticPr fontId="4"/>
  </si>
  <si>
    <t>平成7年</t>
    <rPh sb="0" eb="2">
      <t>ヘイセイ</t>
    </rPh>
    <phoneticPr fontId="4"/>
  </si>
  <si>
    <t>平成12年</t>
    <rPh sb="0" eb="2">
      <t>ヘイセイ</t>
    </rPh>
    <phoneticPr fontId="4"/>
  </si>
  <si>
    <t>平成17年</t>
    <rPh sb="0" eb="2">
      <t>ヘイセイ</t>
    </rPh>
    <phoneticPr fontId="4"/>
  </si>
  <si>
    <t>平成22年</t>
    <rPh sb="0" eb="2">
      <t>ヘイセイ</t>
    </rPh>
    <phoneticPr fontId="4"/>
  </si>
  <si>
    <t>令和2年</t>
    <rPh sb="0" eb="2">
      <t>レイワ</t>
    </rPh>
    <rPh sb="3" eb="4">
      <t>ネン</t>
    </rPh>
    <phoneticPr fontId="4"/>
  </si>
  <si>
    <t>三穂田</t>
    <rPh sb="0" eb="3">
      <t>ミホタ</t>
    </rPh>
    <phoneticPr fontId="4"/>
  </si>
  <si>
    <t>逢瀬</t>
    <rPh sb="0" eb="2">
      <t>オウセ</t>
    </rPh>
    <phoneticPr fontId="4"/>
  </si>
  <si>
    <t>富久山</t>
    <rPh sb="0" eb="3">
      <t>フクヤマ</t>
    </rPh>
    <phoneticPr fontId="4"/>
  </si>
  <si>
    <t>西田</t>
    <rPh sb="0" eb="2">
      <t>ニシタ</t>
    </rPh>
    <phoneticPr fontId="4"/>
  </si>
  <si>
    <t>出典：農業センサス、農林業センサス（政府統計ポータルサイト）</t>
    <rPh sb="0" eb="2">
      <t>シュッテン</t>
    </rPh>
    <rPh sb="3" eb="5">
      <t>ノウギョウ</t>
    </rPh>
    <rPh sb="10" eb="13">
      <t>ノウリンギョウ</t>
    </rPh>
    <rPh sb="18" eb="20">
      <t>セイフ</t>
    </rPh>
    <rPh sb="20" eb="22">
      <t>トウケイ</t>
    </rPh>
    <phoneticPr fontId="4"/>
  </si>
  <si>
    <t>(注)　2000(平成12)年・2005(平成17)年・2010(平成22)年・2015(平成27)年は販売農家の集計、2020(令和2)年は農業経営体（個人）の集計</t>
    <rPh sb="1" eb="2">
      <t>チュウ</t>
    </rPh>
    <rPh sb="9" eb="11">
      <t>ヘイセイ</t>
    </rPh>
    <rPh sb="14" eb="15">
      <t>ネン</t>
    </rPh>
    <rPh sb="21" eb="23">
      <t>ヘイセイ</t>
    </rPh>
    <rPh sb="33" eb="35">
      <t>ヘイセイ</t>
    </rPh>
    <rPh sb="45" eb="47">
      <t>ヘイセイ</t>
    </rPh>
    <rPh sb="50" eb="51">
      <t>ネン</t>
    </rPh>
    <rPh sb="52" eb="54">
      <t>ハンバイ</t>
    </rPh>
    <rPh sb="54" eb="56">
      <t>ノウカ</t>
    </rPh>
    <rPh sb="57" eb="59">
      <t>シュウケイ</t>
    </rPh>
    <phoneticPr fontId="24"/>
  </si>
  <si>
    <t>(注)　2020(令和2)年農林業センサスでは、専業兼業別農家数は調査していない。</t>
    <rPh sb="1" eb="2">
      <t>チュウ</t>
    </rPh>
    <rPh sb="14" eb="17">
      <t>ノウリンギョウ</t>
    </rPh>
    <rPh sb="24" eb="26">
      <t>センギョウ</t>
    </rPh>
    <rPh sb="26" eb="28">
      <t>ケンギョウ</t>
    </rPh>
    <rPh sb="28" eb="29">
      <t>ベツ</t>
    </rPh>
    <rPh sb="29" eb="31">
      <t>ノウカ</t>
    </rPh>
    <rPh sb="31" eb="32">
      <t>スウ</t>
    </rPh>
    <rPh sb="33" eb="35">
      <t>チョウサ</t>
    </rPh>
    <phoneticPr fontId="24"/>
  </si>
  <si>
    <t>農家率＝</t>
    <rPh sb="0" eb="1">
      <t>ノウ</t>
    </rPh>
    <rPh sb="1" eb="2">
      <t>イエ</t>
    </rPh>
    <rPh sb="2" eb="3">
      <t>リツ</t>
    </rPh>
    <phoneticPr fontId="4"/>
  </si>
  <si>
    <t>×100</t>
    <phoneticPr fontId="4"/>
  </si>
  <si>
    <t>年次</t>
    <rPh sb="0" eb="1">
      <t>ネン</t>
    </rPh>
    <rPh sb="1" eb="2">
      <t>ツギ</t>
    </rPh>
    <phoneticPr fontId="4"/>
  </si>
  <si>
    <t>年次
（和暦）</t>
    <rPh sb="0" eb="1">
      <t>ネン</t>
    </rPh>
    <rPh sb="1" eb="2">
      <t>ツギ</t>
    </rPh>
    <rPh sb="4" eb="6">
      <t>ワレキ</t>
    </rPh>
    <phoneticPr fontId="4"/>
  </si>
  <si>
    <t>耕地規模別農家数</t>
    <rPh sb="0" eb="2">
      <t>コウチ</t>
    </rPh>
    <rPh sb="2" eb="4">
      <t>キボ</t>
    </rPh>
    <rPh sb="4" eb="5">
      <t>ベツ</t>
    </rPh>
    <rPh sb="5" eb="7">
      <t>ノウカ</t>
    </rPh>
    <rPh sb="7" eb="8">
      <t>スウ</t>
    </rPh>
    <phoneticPr fontId="4"/>
  </si>
  <si>
    <t>経営耕地別面積(a)</t>
    <rPh sb="0" eb="2">
      <t>ケイエイ</t>
    </rPh>
    <rPh sb="2" eb="4">
      <t>コウチ</t>
    </rPh>
    <rPh sb="4" eb="5">
      <t>ベツ</t>
    </rPh>
    <rPh sb="5" eb="7">
      <t>メンセキ</t>
    </rPh>
    <phoneticPr fontId="4"/>
  </si>
  <si>
    <t>１ha未満</t>
    <rPh sb="3" eb="5">
      <t>ミマン</t>
    </rPh>
    <phoneticPr fontId="4"/>
  </si>
  <si>
    <t>1ha～2ha未満</t>
    <rPh sb="7" eb="9">
      <t>ミマン</t>
    </rPh>
    <phoneticPr fontId="4"/>
  </si>
  <si>
    <t>2ha～3ha未満</t>
    <rPh sb="7" eb="9">
      <t>ミマン</t>
    </rPh>
    <phoneticPr fontId="4"/>
  </si>
  <si>
    <t>3ha以上</t>
    <rPh sb="3" eb="5">
      <t>イジョウ</t>
    </rPh>
    <phoneticPr fontId="4"/>
  </si>
  <si>
    <t>昭和50年</t>
    <rPh sb="0" eb="2">
      <t>ショウワ</t>
    </rPh>
    <rPh sb="4" eb="5">
      <t>ネン</t>
    </rPh>
    <phoneticPr fontId="4"/>
  </si>
  <si>
    <t>出典：農業センサス、農林業センサス（政府統計ポータルサイト）</t>
    <phoneticPr fontId="4"/>
  </si>
  <si>
    <t>(注)　2000(平成12)年・2005(平成17)年・2010(平成22)年・2015(平成27)年は販売農家の集計、2020(令和2)年は農業経営体（個人）の集計</t>
    <phoneticPr fontId="4"/>
  </si>
  <si>
    <t>年次
地区別</t>
    <rPh sb="0" eb="1">
      <t>トシ</t>
    </rPh>
    <rPh sb="1" eb="2">
      <t>ツギ</t>
    </rPh>
    <rPh sb="3" eb="5">
      <t>チク</t>
    </rPh>
    <rPh sb="5" eb="6">
      <t>ベツ</t>
    </rPh>
    <phoneticPr fontId="4"/>
  </si>
  <si>
    <t>年次
（和暦）
地区別</t>
    <rPh sb="0" eb="1">
      <t>トシ</t>
    </rPh>
    <rPh sb="1" eb="2">
      <t>ツギ</t>
    </rPh>
    <rPh sb="4" eb="6">
      <t>ワレキ</t>
    </rPh>
    <rPh sb="8" eb="10">
      <t>チク</t>
    </rPh>
    <rPh sb="10" eb="11">
      <t>ベツ</t>
    </rPh>
    <phoneticPr fontId="4"/>
  </si>
  <si>
    <t>a農家人口（15歳以上）</t>
    <rPh sb="1" eb="3">
      <t>ノウカ</t>
    </rPh>
    <rPh sb="3" eb="5">
      <t>ジンコウ</t>
    </rPh>
    <rPh sb="8" eb="11">
      <t>サイイジョウ</t>
    </rPh>
    <phoneticPr fontId="2"/>
  </si>
  <si>
    <t>b農家人口（15歳未満）</t>
    <rPh sb="1" eb="3">
      <t>ノウカ</t>
    </rPh>
    <rPh sb="3" eb="5">
      <t>ジンコウ</t>
    </rPh>
    <rPh sb="8" eb="11">
      <t>サイミマン</t>
    </rPh>
    <phoneticPr fontId="2"/>
  </si>
  <si>
    <t>農家人口（a+b）</t>
    <rPh sb="0" eb="2">
      <t>ノウカ</t>
    </rPh>
    <rPh sb="2" eb="4">
      <t>ジンコウ</t>
    </rPh>
    <phoneticPr fontId="2"/>
  </si>
  <si>
    <t>総人口</t>
    <rPh sb="0" eb="3">
      <t>ソウジンコウ</t>
    </rPh>
    <phoneticPr fontId="2"/>
  </si>
  <si>
    <t>総人口に対する農家人口の割合(%)</t>
    <phoneticPr fontId="2"/>
  </si>
  <si>
    <t>農業従事者</t>
    <rPh sb="0" eb="2">
      <t>ノウギョウ</t>
    </rPh>
    <rPh sb="2" eb="5">
      <t>ジュウジシャ</t>
    </rPh>
    <phoneticPr fontId="2"/>
  </si>
  <si>
    <t>兼業にだけ従事者</t>
    <rPh sb="0" eb="2">
      <t>ケンギョウ</t>
    </rPh>
    <rPh sb="5" eb="6">
      <t>ジュウ</t>
    </rPh>
    <rPh sb="6" eb="7">
      <t>コト</t>
    </rPh>
    <rPh sb="7" eb="8">
      <t>モノ</t>
    </rPh>
    <phoneticPr fontId="4"/>
  </si>
  <si>
    <t>仕事に従事しない(無業者)</t>
    <rPh sb="0" eb="2">
      <t>シゴト</t>
    </rPh>
    <rPh sb="3" eb="5">
      <t>ジュウジ</t>
    </rPh>
    <rPh sb="9" eb="10">
      <t>ム</t>
    </rPh>
    <rPh sb="10" eb="12">
      <t>ギョウシャ</t>
    </rPh>
    <phoneticPr fontId="4"/>
  </si>
  <si>
    <t>主に家事・育児・その他</t>
    <rPh sb="10" eb="11">
      <t>タ</t>
    </rPh>
    <phoneticPr fontId="4"/>
  </si>
  <si>
    <t>学生</t>
    <phoneticPr fontId="4"/>
  </si>
  <si>
    <t>農業専従者</t>
    <rPh sb="0" eb="2">
      <t>ノウギョウ</t>
    </rPh>
    <rPh sb="2" eb="5">
      <t>センジュウシャ</t>
    </rPh>
    <phoneticPr fontId="4"/>
  </si>
  <si>
    <t>農業が主の兼業者</t>
    <rPh sb="0" eb="2">
      <t>ノウギョウ</t>
    </rPh>
    <rPh sb="3" eb="4">
      <t>シュ</t>
    </rPh>
    <rPh sb="5" eb="6">
      <t>ケン</t>
    </rPh>
    <rPh sb="6" eb="7">
      <t>ギョウ</t>
    </rPh>
    <rPh sb="7" eb="8">
      <t>シャ</t>
    </rPh>
    <phoneticPr fontId="4"/>
  </si>
  <si>
    <t>兼業が主の農業者</t>
    <rPh sb="0" eb="2">
      <t>ケンギョウ</t>
    </rPh>
    <rPh sb="3" eb="4">
      <t>シュ</t>
    </rPh>
    <rPh sb="5" eb="6">
      <t>ノウ</t>
    </rPh>
    <rPh sb="6" eb="7">
      <t>ギョウ</t>
    </rPh>
    <rPh sb="7" eb="8">
      <t>モノ</t>
    </rPh>
    <phoneticPr fontId="4"/>
  </si>
  <si>
    <t>計</t>
    <rPh sb="0" eb="1">
      <t>ケイ</t>
    </rPh>
    <phoneticPr fontId="4"/>
  </si>
  <si>
    <t>計</t>
    <rPh sb="0" eb="1">
      <t>ケイ</t>
    </rPh>
    <phoneticPr fontId="2"/>
  </si>
  <si>
    <t>総計</t>
    <rPh sb="0" eb="2">
      <t>ソウケイ</t>
    </rPh>
    <phoneticPr fontId="4"/>
  </si>
  <si>
    <t>総計</t>
    <rPh sb="0" eb="2">
      <t>ソウケイ</t>
    </rPh>
    <phoneticPr fontId="2"/>
  </si>
  <si>
    <t>平成7年</t>
    <rPh sb="0" eb="2">
      <t>ヘイセイ</t>
    </rPh>
    <rPh sb="3" eb="4">
      <t>ネン</t>
    </rPh>
    <phoneticPr fontId="4"/>
  </si>
  <si>
    <t>平成12年</t>
    <rPh sb="0" eb="2">
      <t>ヘイセイ</t>
    </rPh>
    <rPh sb="4" eb="5">
      <t>ネン</t>
    </rPh>
    <phoneticPr fontId="4"/>
  </si>
  <si>
    <t>平成17年</t>
    <rPh sb="0" eb="2">
      <t>ヘイセイ</t>
    </rPh>
    <rPh sb="4" eb="5">
      <t>ネン</t>
    </rPh>
    <phoneticPr fontId="4"/>
  </si>
  <si>
    <t>平成27年</t>
    <rPh sb="0" eb="2">
      <t>ヘイセイ</t>
    </rPh>
    <rPh sb="4" eb="5">
      <t>ネン</t>
    </rPh>
    <phoneticPr fontId="4"/>
  </si>
  <si>
    <t>出典：農業センサス、農林業センサス（政府統計ポータルサイト）</t>
    <phoneticPr fontId="24"/>
  </si>
  <si>
    <t>2000(平成12)年・2005(平成17)年・2010(平成22)年・2015(平成27)年は販売農家の集計、2020(令和2)年は農業経営体（個人）の集計</t>
    <phoneticPr fontId="2"/>
  </si>
  <si>
    <t>平成22年調査より就業状態分類が変更</t>
    <rPh sb="0" eb="2">
      <t>ヘイセイ</t>
    </rPh>
    <rPh sb="4" eb="5">
      <t>ネン</t>
    </rPh>
    <rPh sb="5" eb="7">
      <t>チョウサ</t>
    </rPh>
    <rPh sb="13" eb="15">
      <t>ブンルイ</t>
    </rPh>
    <rPh sb="16" eb="18">
      <t>ヘンコウ</t>
    </rPh>
    <phoneticPr fontId="4"/>
  </si>
  <si>
    <t>各年2月1日現在</t>
    <rPh sb="0" eb="2">
      <t>カクネン</t>
    </rPh>
    <rPh sb="3" eb="4">
      <t>ガツ</t>
    </rPh>
    <rPh sb="5" eb="6">
      <t>ニチ</t>
    </rPh>
    <rPh sb="6" eb="8">
      <t>ゲンザイ</t>
    </rPh>
    <phoneticPr fontId="4"/>
  </si>
  <si>
    <t>乳用牛</t>
    <rPh sb="0" eb="1">
      <t>チチ</t>
    </rPh>
    <rPh sb="1" eb="2">
      <t>ヨウ</t>
    </rPh>
    <rPh sb="2" eb="3">
      <t>ウシ</t>
    </rPh>
    <phoneticPr fontId="4"/>
  </si>
  <si>
    <t>肉用牛</t>
    <rPh sb="0" eb="1">
      <t>ニク</t>
    </rPh>
    <rPh sb="1" eb="2">
      <t>ヨウ</t>
    </rPh>
    <rPh sb="2" eb="3">
      <t>ギュウ</t>
    </rPh>
    <phoneticPr fontId="4"/>
  </si>
  <si>
    <t>豚</t>
    <rPh sb="0" eb="1">
      <t>ブタ</t>
    </rPh>
    <phoneticPr fontId="4"/>
  </si>
  <si>
    <t>採卵鶏</t>
    <rPh sb="0" eb="1">
      <t>サイ</t>
    </rPh>
    <rPh sb="1" eb="2">
      <t>ラン</t>
    </rPh>
    <rPh sb="2" eb="3">
      <t>ニワトリ</t>
    </rPh>
    <phoneticPr fontId="4"/>
  </si>
  <si>
    <t>ブロイラー</t>
    <phoneticPr fontId="4"/>
  </si>
  <si>
    <t>養蚕</t>
    <rPh sb="0" eb="1">
      <t>ヨウ</t>
    </rPh>
    <rPh sb="1" eb="2">
      <t>カイコ</t>
    </rPh>
    <phoneticPr fontId="4"/>
  </si>
  <si>
    <t>飼養農家数</t>
    <rPh sb="0" eb="1">
      <t>カ</t>
    </rPh>
    <rPh sb="1" eb="2">
      <t>ヨウ</t>
    </rPh>
    <rPh sb="2" eb="4">
      <t>ノウカ</t>
    </rPh>
    <rPh sb="4" eb="5">
      <t>スウ</t>
    </rPh>
    <phoneticPr fontId="4"/>
  </si>
  <si>
    <t>飼養頭数
（頭）</t>
    <rPh sb="0" eb="1">
      <t>カ</t>
    </rPh>
    <rPh sb="1" eb="2">
      <t>ヨウ</t>
    </rPh>
    <rPh sb="2" eb="3">
      <t>アタマ</t>
    </rPh>
    <rPh sb="3" eb="4">
      <t>スウ</t>
    </rPh>
    <rPh sb="6" eb="7">
      <t>トウ</t>
    </rPh>
    <phoneticPr fontId="4"/>
  </si>
  <si>
    <t>飼養頭数
(頭)</t>
    <rPh sb="0" eb="1">
      <t>カ</t>
    </rPh>
    <rPh sb="1" eb="2">
      <t>ヨウ</t>
    </rPh>
    <rPh sb="2" eb="3">
      <t>アタマ</t>
    </rPh>
    <rPh sb="3" eb="4">
      <t>スウ</t>
    </rPh>
    <phoneticPr fontId="4"/>
  </si>
  <si>
    <t>飼養農家数</t>
    <rPh sb="0" eb="2">
      <t>シヨウ</t>
    </rPh>
    <rPh sb="2" eb="4">
      <t>ノウカ</t>
    </rPh>
    <rPh sb="4" eb="5">
      <t>スウ</t>
    </rPh>
    <phoneticPr fontId="4"/>
  </si>
  <si>
    <t>飼養羽数
(100羽)</t>
    <rPh sb="0" eb="2">
      <t>シヨウ</t>
    </rPh>
    <rPh sb="2" eb="3">
      <t>ハネ</t>
    </rPh>
    <rPh sb="3" eb="4">
      <t>スウ</t>
    </rPh>
    <phoneticPr fontId="4"/>
  </si>
  <si>
    <t>出荷羽数
(100羽)</t>
    <rPh sb="0" eb="2">
      <t>シュッカ</t>
    </rPh>
    <rPh sb="2" eb="3">
      <t>ハネ</t>
    </rPh>
    <rPh sb="3" eb="4">
      <t>スウ</t>
    </rPh>
    <phoneticPr fontId="4"/>
  </si>
  <si>
    <t>掃立卵量
(箱)</t>
    <rPh sb="0" eb="1">
      <t>ハ</t>
    </rPh>
    <rPh sb="1" eb="2">
      <t>タ</t>
    </rPh>
    <rPh sb="2" eb="3">
      <t>ラン</t>
    </rPh>
    <rPh sb="3" eb="4">
      <t>リョウ</t>
    </rPh>
    <phoneticPr fontId="4"/>
  </si>
  <si>
    <t>平成2年</t>
    <rPh sb="0" eb="2">
      <t>ヘイセイ</t>
    </rPh>
    <rPh sb="3" eb="4">
      <t>ネン</t>
    </rPh>
    <phoneticPr fontId="25"/>
  </si>
  <si>
    <t>X</t>
  </si>
  <si>
    <t>(注)2000(平成12)年・2005(平成17)年・2010(平成22)年・2015(平成27)年は販売農家の集計、2020(令和2)年は農業経営体（個人）の集計</t>
    <rPh sb="13" eb="14">
      <t>ネン</t>
    </rPh>
    <phoneticPr fontId="4"/>
  </si>
  <si>
    <r>
      <t>（単位＝</t>
    </r>
    <r>
      <rPr>
        <sz val="11"/>
        <color indexed="8"/>
        <rFont val="ＭＳ Ｐ明朝"/>
        <family val="1"/>
        <charset val="128"/>
      </rPr>
      <t>㏊）</t>
    </r>
    <rPh sb="1" eb="3">
      <t>タンイ</t>
    </rPh>
    <phoneticPr fontId="4"/>
  </si>
  <si>
    <t>年次
地区別</t>
    <rPh sb="0" eb="1">
      <t>トシ</t>
    </rPh>
    <rPh sb="1" eb="2">
      <t>ツギ</t>
    </rPh>
    <rPh sb="3" eb="4">
      <t>チ</t>
    </rPh>
    <rPh sb="4" eb="6">
      <t>クベツ</t>
    </rPh>
    <phoneticPr fontId="4"/>
  </si>
  <si>
    <t>年次
（和暦）
地区別</t>
    <rPh sb="0" eb="1">
      <t>トシ</t>
    </rPh>
    <rPh sb="1" eb="2">
      <t>ツギ</t>
    </rPh>
    <rPh sb="4" eb="6">
      <t>ワレキ</t>
    </rPh>
    <rPh sb="8" eb="9">
      <t>チ</t>
    </rPh>
    <rPh sb="9" eb="11">
      <t>クベツ</t>
    </rPh>
    <phoneticPr fontId="4"/>
  </si>
  <si>
    <t>一般住宅</t>
    <rPh sb="0" eb="2">
      <t>イッパン</t>
    </rPh>
    <rPh sb="2" eb="4">
      <t>ジュウタク</t>
    </rPh>
    <phoneticPr fontId="4"/>
  </si>
  <si>
    <t>公共施設</t>
    <rPh sb="0" eb="2">
      <t>コウキョウ</t>
    </rPh>
    <rPh sb="2" eb="4">
      <t>シセツ</t>
    </rPh>
    <phoneticPr fontId="4"/>
  </si>
  <si>
    <t>会社・工場</t>
    <rPh sb="0" eb="2">
      <t>カイシャ</t>
    </rPh>
    <rPh sb="3" eb="5">
      <t>コウジョウ</t>
    </rPh>
    <phoneticPr fontId="4"/>
  </si>
  <si>
    <t>件数</t>
    <rPh sb="0" eb="2">
      <t>ケンスウ</t>
    </rPh>
    <phoneticPr fontId="4"/>
  </si>
  <si>
    <t>面積</t>
    <rPh sb="0" eb="2">
      <t>メンセキ</t>
    </rPh>
    <phoneticPr fontId="4"/>
  </si>
  <si>
    <t>件数</t>
    <rPh sb="0" eb="1">
      <t>ケン</t>
    </rPh>
    <rPh sb="1" eb="2">
      <t>カズ</t>
    </rPh>
    <phoneticPr fontId="4"/>
  </si>
  <si>
    <t>面　積</t>
    <rPh sb="0" eb="1">
      <t>メン</t>
    </rPh>
    <rPh sb="2" eb="3">
      <t>セキ</t>
    </rPh>
    <phoneticPr fontId="4"/>
  </si>
  <si>
    <t>平成21年</t>
    <phoneticPr fontId="4"/>
  </si>
  <si>
    <t>平成23年</t>
    <phoneticPr fontId="2"/>
  </si>
  <si>
    <t>平成24年</t>
    <phoneticPr fontId="2"/>
  </si>
  <si>
    <t>平成25年</t>
    <phoneticPr fontId="2"/>
  </si>
  <si>
    <t>平成26年</t>
    <phoneticPr fontId="2"/>
  </si>
  <si>
    <t>平成28年</t>
    <phoneticPr fontId="4"/>
  </si>
  <si>
    <t>平成29年</t>
    <phoneticPr fontId="4"/>
  </si>
  <si>
    <t>平成30年</t>
    <phoneticPr fontId="4"/>
  </si>
  <si>
    <t>令和元年</t>
    <rPh sb="0" eb="2">
      <t>レイワ</t>
    </rPh>
    <rPh sb="2" eb="3">
      <t>モト</t>
    </rPh>
    <rPh sb="3" eb="4">
      <t>ネン</t>
    </rPh>
    <phoneticPr fontId="4"/>
  </si>
  <si>
    <t>喜久田</t>
    <rPh sb="0" eb="1">
      <t>キ</t>
    </rPh>
    <rPh sb="1" eb="2">
      <t>ヒサシ</t>
    </rPh>
    <rPh sb="2" eb="3">
      <t>タ</t>
    </rPh>
    <phoneticPr fontId="4"/>
  </si>
  <si>
    <t>日和田</t>
    <rPh sb="0" eb="1">
      <t>ヒ</t>
    </rPh>
    <rPh sb="1" eb="2">
      <t>ワ</t>
    </rPh>
    <rPh sb="2" eb="3">
      <t>タ</t>
    </rPh>
    <phoneticPr fontId="4"/>
  </si>
  <si>
    <t>資料：農業委員会事務局</t>
    <rPh sb="0" eb="2">
      <t>シリョウ</t>
    </rPh>
    <phoneticPr fontId="4"/>
  </si>
  <si>
    <t xml:space="preserve">５．商　工　業 </t>
    <phoneticPr fontId="4"/>
  </si>
  <si>
    <t>事業所数
（店）</t>
    <rPh sb="0" eb="1">
      <t>コト</t>
    </rPh>
    <rPh sb="1" eb="2">
      <t>ギョウ</t>
    </rPh>
    <rPh sb="2" eb="3">
      <t>トコロ</t>
    </rPh>
    <rPh sb="3" eb="4">
      <t>スウ</t>
    </rPh>
    <phoneticPr fontId="4"/>
  </si>
  <si>
    <t>従業者数
（人）</t>
    <rPh sb="0" eb="1">
      <t>ジュウ</t>
    </rPh>
    <rPh sb="1" eb="2">
      <t>ゴウ</t>
    </rPh>
    <rPh sb="2" eb="3">
      <t>モノ</t>
    </rPh>
    <rPh sb="3" eb="4">
      <t>スウ</t>
    </rPh>
    <phoneticPr fontId="26"/>
  </si>
  <si>
    <t>年間販売額
(百万円)</t>
    <rPh sb="0" eb="2">
      <t>ネンカン</t>
    </rPh>
    <rPh sb="2" eb="5">
      <t>ハンバイガク</t>
    </rPh>
    <phoneticPr fontId="4"/>
  </si>
  <si>
    <t>売場面積
(㎡)</t>
    <rPh sb="0" eb="2">
      <t>ウリバ</t>
    </rPh>
    <rPh sb="2" eb="4">
      <t>メンセキ</t>
    </rPh>
    <phoneticPr fontId="4"/>
  </si>
  <si>
    <t>合計</t>
    <rPh sb="0" eb="2">
      <t>ゴウケイ</t>
    </rPh>
    <phoneticPr fontId="4"/>
  </si>
  <si>
    <t xml:space="preserve">卸売業計 </t>
    <phoneticPr fontId="4"/>
  </si>
  <si>
    <t>各種商品卸売業</t>
  </si>
  <si>
    <t>衣服卸売業</t>
  </si>
  <si>
    <t>身の回り品卸売業</t>
  </si>
  <si>
    <t>農畜産物・水産物卸売業</t>
  </si>
  <si>
    <t>食料・飲料卸売業</t>
  </si>
  <si>
    <t>建築材料卸売業</t>
  </si>
  <si>
    <t>化学製品卸売業</t>
  </si>
  <si>
    <t>石油・鉱物卸売業</t>
  </si>
  <si>
    <t>鉄鋼製品卸売業</t>
  </si>
  <si>
    <t>非鉄金属卸売業</t>
  </si>
  <si>
    <t>再生資源卸売業</t>
  </si>
  <si>
    <t>産業機械器具卸売業</t>
  </si>
  <si>
    <t>自動車卸売業</t>
  </si>
  <si>
    <t>電気機械器具卸売業</t>
  </si>
  <si>
    <t>その他の機械器具卸売業</t>
  </si>
  <si>
    <t>家具・建具・じゅう器等卸売業</t>
  </si>
  <si>
    <t>医薬品・化粧品等卸売業</t>
  </si>
  <si>
    <t>紙・紙製品卸売業</t>
  </si>
  <si>
    <t>他に分類されない卸売業</t>
  </si>
  <si>
    <t xml:space="preserve">小売業計 </t>
    <phoneticPr fontId="4"/>
  </si>
  <si>
    <t>各種商品小売業</t>
  </si>
  <si>
    <t>織物・衣服・身の回り品小売業</t>
  </si>
  <si>
    <t>飲食料品小売業</t>
  </si>
  <si>
    <t>機械器具小売業</t>
  </si>
  <si>
    <t>その他の小売業</t>
    <rPh sb="2" eb="3">
      <t>タ</t>
    </rPh>
    <rPh sb="4" eb="7">
      <t>コウリギョウ</t>
    </rPh>
    <phoneticPr fontId="4"/>
  </si>
  <si>
    <t>無店舗小売業</t>
  </si>
  <si>
    <t>2002(平成14)年6月1日現在</t>
    <rPh sb="15" eb="17">
      <t>ゲンザイ</t>
    </rPh>
    <phoneticPr fontId="4"/>
  </si>
  <si>
    <t>2007(平成19)年6月1日現在</t>
    <phoneticPr fontId="4"/>
  </si>
  <si>
    <t>事業所数（店）</t>
    <rPh sb="0" eb="1">
      <t>コト</t>
    </rPh>
    <rPh sb="1" eb="2">
      <t>ギョウ</t>
    </rPh>
    <rPh sb="2" eb="3">
      <t>トコロ</t>
    </rPh>
    <rPh sb="3" eb="4">
      <t>スウ</t>
    </rPh>
    <rPh sb="5" eb="6">
      <t>ミセ</t>
    </rPh>
    <phoneticPr fontId="1"/>
  </si>
  <si>
    <t>従業者数（人）</t>
    <rPh sb="0" eb="1">
      <t>ジュウ</t>
    </rPh>
    <rPh sb="1" eb="2">
      <t>ギョウ</t>
    </rPh>
    <rPh sb="2" eb="3">
      <t>シャ</t>
    </rPh>
    <rPh sb="3" eb="4">
      <t>カズ</t>
    </rPh>
    <rPh sb="5" eb="6">
      <t>ニン</t>
    </rPh>
    <phoneticPr fontId="1"/>
  </si>
  <si>
    <t>年間販売額(百万円)</t>
    <rPh sb="0" eb="1">
      <t>トシ</t>
    </rPh>
    <rPh sb="1" eb="2">
      <t>カン</t>
    </rPh>
    <rPh sb="2" eb="3">
      <t>ハン</t>
    </rPh>
    <rPh sb="3" eb="4">
      <t>バイ</t>
    </rPh>
    <rPh sb="4" eb="5">
      <t>ガク</t>
    </rPh>
    <rPh sb="6" eb="7">
      <t>ヒャク</t>
    </rPh>
    <rPh sb="7" eb="9">
      <t>マンエン</t>
    </rPh>
    <phoneticPr fontId="4"/>
  </si>
  <si>
    <t>合計</t>
    <rPh sb="0" eb="1">
      <t>ゴウ</t>
    </rPh>
    <rPh sb="1" eb="2">
      <t>ケイ</t>
    </rPh>
    <phoneticPr fontId="1"/>
  </si>
  <si>
    <t>卸売</t>
    <rPh sb="0" eb="1">
      <t>オロシ</t>
    </rPh>
    <rPh sb="1" eb="2">
      <t>バイ</t>
    </rPh>
    <phoneticPr fontId="1"/>
  </si>
  <si>
    <t>小売</t>
    <rPh sb="0" eb="1">
      <t>ショウ</t>
    </rPh>
    <rPh sb="1" eb="2">
      <t>バイ</t>
    </rPh>
    <phoneticPr fontId="1"/>
  </si>
  <si>
    <t>合計</t>
    <rPh sb="0" eb="1">
      <t>ゴウ</t>
    </rPh>
    <rPh sb="1" eb="2">
      <t>ケイ</t>
    </rPh>
    <phoneticPr fontId="28"/>
  </si>
  <si>
    <t>卸売</t>
    <rPh sb="0" eb="1">
      <t>オロシ</t>
    </rPh>
    <rPh sb="1" eb="2">
      <t>バイ</t>
    </rPh>
    <phoneticPr fontId="28"/>
  </si>
  <si>
    <t>小売</t>
    <rPh sb="0" eb="1">
      <t>ショウ</t>
    </rPh>
    <rPh sb="1" eb="2">
      <t>バイ</t>
    </rPh>
    <phoneticPr fontId="4"/>
  </si>
  <si>
    <t>平成14年</t>
    <rPh sb="0" eb="2">
      <t>ヘイセイ</t>
    </rPh>
    <rPh sb="4" eb="5">
      <t>ネン</t>
    </rPh>
    <phoneticPr fontId="4"/>
  </si>
  <si>
    <t>平成19年</t>
    <rPh sb="0" eb="2">
      <t>ヘイセイ</t>
    </rPh>
    <rPh sb="4" eb="5">
      <t>ネン</t>
    </rPh>
    <phoneticPr fontId="4"/>
  </si>
  <si>
    <t>平成26年</t>
    <rPh sb="0" eb="2">
      <t>ヘイセイ</t>
    </rPh>
    <rPh sb="4" eb="5">
      <t>ネン</t>
    </rPh>
    <phoneticPr fontId="4"/>
  </si>
  <si>
    <t>（注）年間販売額は百万円以下を四捨五入により表記</t>
    <rPh sb="1" eb="2">
      <t>チュウ</t>
    </rPh>
    <rPh sb="3" eb="5">
      <t>ネンカン</t>
    </rPh>
    <phoneticPr fontId="4"/>
  </si>
  <si>
    <t>出典：商業統計調査郡山市結果報告書（平成14年、平成19年、平成26年）</t>
    <phoneticPr fontId="4"/>
  </si>
  <si>
    <t>業種</t>
    <rPh sb="0" eb="2">
      <t>ギョウシュ</t>
    </rPh>
    <phoneticPr fontId="4"/>
  </si>
  <si>
    <t>事業所数（店）</t>
    <rPh sb="0" eb="3">
      <t>ジギョウショ</t>
    </rPh>
    <rPh sb="3" eb="4">
      <t>スウ</t>
    </rPh>
    <rPh sb="5" eb="6">
      <t>ミセ</t>
    </rPh>
    <phoneticPr fontId="4"/>
  </si>
  <si>
    <t>売場面積（㎡）</t>
    <phoneticPr fontId="4"/>
  </si>
  <si>
    <t>面積</t>
    <phoneticPr fontId="4"/>
  </si>
  <si>
    <t>構成比(%)</t>
    <rPh sb="0" eb="3">
      <t>コウセイヒ</t>
    </rPh>
    <phoneticPr fontId="4"/>
  </si>
  <si>
    <t>１店当たりの面積</t>
    <rPh sb="0" eb="2">
      <t>１テン</t>
    </rPh>
    <rPh sb="2" eb="3">
      <t>ア</t>
    </rPh>
    <rPh sb="6" eb="8">
      <t>メンセキ</t>
    </rPh>
    <phoneticPr fontId="4"/>
  </si>
  <si>
    <t>地区</t>
    <rPh sb="0" eb="2">
      <t>チク</t>
    </rPh>
    <phoneticPr fontId="4"/>
  </si>
  <si>
    <t>事業所数（店）</t>
    <rPh sb="0" eb="1">
      <t>コト</t>
    </rPh>
    <rPh sb="1" eb="2">
      <t>ギョウ</t>
    </rPh>
    <rPh sb="2" eb="3">
      <t>トコロ</t>
    </rPh>
    <rPh sb="3" eb="4">
      <t>スウ</t>
    </rPh>
    <rPh sb="5" eb="6">
      <t>ミセ</t>
    </rPh>
    <phoneticPr fontId="4"/>
  </si>
  <si>
    <t>従業者数（人）</t>
    <rPh sb="0" eb="1">
      <t>ジュウ</t>
    </rPh>
    <rPh sb="1" eb="4">
      <t>ギョウシャスウ</t>
    </rPh>
    <rPh sb="5" eb="6">
      <t>ニン</t>
    </rPh>
    <phoneticPr fontId="4"/>
  </si>
  <si>
    <t>年間販売額（万円）</t>
    <rPh sb="0" eb="2">
      <t>ネンカン</t>
    </rPh>
    <rPh sb="2" eb="4">
      <t>ハンバイ</t>
    </rPh>
    <rPh sb="4" eb="5">
      <t>ガク</t>
    </rPh>
    <rPh sb="6" eb="8">
      <t>マンエン</t>
    </rPh>
    <phoneticPr fontId="4"/>
  </si>
  <si>
    <t>2014(平成26)年</t>
    <rPh sb="5" eb="7">
      <t>ヘイセイ</t>
    </rPh>
    <rPh sb="10" eb="11">
      <t>ネン</t>
    </rPh>
    <phoneticPr fontId="4"/>
  </si>
  <si>
    <t>2016(平成28)年</t>
    <rPh sb="5" eb="7">
      <t>ヘイセイ</t>
    </rPh>
    <rPh sb="10" eb="11">
      <t>ネン</t>
    </rPh>
    <phoneticPr fontId="4"/>
  </si>
  <si>
    <t>2016(平成28)年</t>
    <phoneticPr fontId="4"/>
  </si>
  <si>
    <t>合計</t>
    <rPh sb="0" eb="1">
      <t>ゴウ</t>
    </rPh>
    <rPh sb="1" eb="2">
      <t>ケイ</t>
    </rPh>
    <phoneticPr fontId="4"/>
  </si>
  <si>
    <t>卸売</t>
    <rPh sb="0" eb="2">
      <t>オロシウリ</t>
    </rPh>
    <phoneticPr fontId="4"/>
  </si>
  <si>
    <t>小売</t>
    <rPh sb="0" eb="2">
      <t>コウリ</t>
    </rPh>
    <phoneticPr fontId="4"/>
  </si>
  <si>
    <t>全国</t>
    <phoneticPr fontId="4"/>
  </si>
  <si>
    <t>福島県</t>
    <phoneticPr fontId="4"/>
  </si>
  <si>
    <t>郡山市</t>
    <phoneticPr fontId="4"/>
  </si>
  <si>
    <t>南相馬市</t>
    <rPh sb="0" eb="1">
      <t>ミナミ</t>
    </rPh>
    <rPh sb="1" eb="4">
      <t>ソウマシ</t>
    </rPh>
    <phoneticPr fontId="4"/>
  </si>
  <si>
    <t>本宮市</t>
    <rPh sb="0" eb="2">
      <t>モトミヤ</t>
    </rPh>
    <rPh sb="2" eb="3">
      <t>シ</t>
    </rPh>
    <phoneticPr fontId="4"/>
  </si>
  <si>
    <t>市部計</t>
    <phoneticPr fontId="4"/>
  </si>
  <si>
    <t>郡部計</t>
    <phoneticPr fontId="4"/>
  </si>
  <si>
    <t>地区</t>
    <rPh sb="0" eb="1">
      <t>チ</t>
    </rPh>
    <rPh sb="1" eb="2">
      <t>ク</t>
    </rPh>
    <phoneticPr fontId="4"/>
  </si>
  <si>
    <t xml:space="preserve"> 従業者数（人）</t>
    <rPh sb="1" eb="4">
      <t>ジュウギョウシャ</t>
    </rPh>
    <phoneticPr fontId="4"/>
  </si>
  <si>
    <t>2014(平成26)年</t>
    <phoneticPr fontId="4"/>
  </si>
  <si>
    <t>県北地区</t>
  </si>
  <si>
    <t>県中地区</t>
  </si>
  <si>
    <t>県南地区</t>
  </si>
  <si>
    <t>会津地区</t>
  </si>
  <si>
    <t>相双地区</t>
    <rPh sb="0" eb="1">
      <t>ソウマ</t>
    </rPh>
    <rPh sb="1" eb="2">
      <t>フタバ</t>
    </rPh>
    <rPh sb="2" eb="4">
      <t>チク</t>
    </rPh>
    <phoneticPr fontId="4"/>
  </si>
  <si>
    <t>いわき地区</t>
    <rPh sb="3" eb="5">
      <t>チク</t>
    </rPh>
    <phoneticPr fontId="4"/>
  </si>
  <si>
    <t>（注）県北地区：福島市、二本松市、伊達市、本宮市、伊達郡、安達郡</t>
    <phoneticPr fontId="4"/>
  </si>
  <si>
    <t>県中地区：郡山市、須賀川市、田村市、岩瀬郡、石川郡、田村郡</t>
    <rPh sb="14" eb="16">
      <t>タムラ</t>
    </rPh>
    <rPh sb="16" eb="17">
      <t>シ</t>
    </rPh>
    <rPh sb="18" eb="20">
      <t>イワセ</t>
    </rPh>
    <phoneticPr fontId="4"/>
  </si>
  <si>
    <t>県南地区：白河市、西白河郡、東白川郡</t>
    <phoneticPr fontId="4"/>
  </si>
  <si>
    <t>会津地区：会津若松市、喜多方市、大沼郡、河沼郡、耶麻郡、南会津郡</t>
    <phoneticPr fontId="4"/>
  </si>
  <si>
    <t>相双地区：相馬市、南相馬市、相馬郡、双葉郡</t>
    <phoneticPr fontId="4"/>
  </si>
  <si>
    <t>いわき地区：いわき市</t>
    <phoneticPr fontId="4"/>
  </si>
  <si>
    <t>出典：商業統計調査郡山市結果報告書</t>
    <phoneticPr fontId="4"/>
  </si>
  <si>
    <t>産業別</t>
    <rPh sb="0" eb="2">
      <t>サンギョウ</t>
    </rPh>
    <rPh sb="2" eb="3">
      <t>ベツ</t>
    </rPh>
    <phoneticPr fontId="4"/>
  </si>
  <si>
    <t>現金給与総額(万円)</t>
    <rPh sb="0" eb="1">
      <t>ウツツ</t>
    </rPh>
    <rPh sb="1" eb="2">
      <t>キン</t>
    </rPh>
    <rPh sb="2" eb="4">
      <t>キュウヨ</t>
    </rPh>
    <rPh sb="4" eb="6">
      <t>ソウガク</t>
    </rPh>
    <rPh sb="7" eb="9">
      <t>マンエン</t>
    </rPh>
    <phoneticPr fontId="4"/>
  </si>
  <si>
    <t>原材料使用額等(万円)</t>
    <rPh sb="0" eb="1">
      <t>ハラ</t>
    </rPh>
    <rPh sb="1" eb="2">
      <t>ザイ</t>
    </rPh>
    <rPh sb="2" eb="3">
      <t>リョウ</t>
    </rPh>
    <rPh sb="3" eb="5">
      <t>シヨウ</t>
    </rPh>
    <rPh sb="5" eb="6">
      <t>ガク</t>
    </rPh>
    <rPh sb="6" eb="7">
      <t>トウ</t>
    </rPh>
    <rPh sb="8" eb="10">
      <t>マンエン</t>
    </rPh>
    <phoneticPr fontId="4"/>
  </si>
  <si>
    <t>製造品出荷額等(万円)</t>
    <rPh sb="0" eb="1">
      <t>セイ</t>
    </rPh>
    <rPh sb="1" eb="2">
      <t>ヅクリ</t>
    </rPh>
    <rPh sb="2" eb="3">
      <t>シナ</t>
    </rPh>
    <rPh sb="3" eb="4">
      <t>デ</t>
    </rPh>
    <rPh sb="4" eb="5">
      <t>ニ</t>
    </rPh>
    <rPh sb="5" eb="6">
      <t>ガク</t>
    </rPh>
    <rPh sb="6" eb="7">
      <t>トウ</t>
    </rPh>
    <rPh sb="8" eb="10">
      <t>マンエン</t>
    </rPh>
    <phoneticPr fontId="4"/>
  </si>
  <si>
    <t>総額</t>
    <rPh sb="0" eb="2">
      <t>ソウガク</t>
    </rPh>
    <phoneticPr fontId="4"/>
  </si>
  <si>
    <t>製造品出荷額</t>
    <rPh sb="0" eb="3">
      <t>セイゾウヒン</t>
    </rPh>
    <rPh sb="3" eb="5">
      <t>シュッカ</t>
    </rPh>
    <rPh sb="5" eb="6">
      <t>ガク</t>
    </rPh>
    <phoneticPr fontId="4"/>
  </si>
  <si>
    <t>加工賃収入額</t>
    <rPh sb="0" eb="2">
      <t>カコウ</t>
    </rPh>
    <rPh sb="2" eb="3">
      <t>チン</t>
    </rPh>
    <rPh sb="3" eb="5">
      <t>シュウニュウ</t>
    </rPh>
    <rPh sb="5" eb="6">
      <t>ガク</t>
    </rPh>
    <phoneticPr fontId="4"/>
  </si>
  <si>
    <t>くず・廃物の出荷額その他</t>
    <rPh sb="3" eb="5">
      <t>ハイブツ</t>
    </rPh>
    <rPh sb="6" eb="8">
      <t>シュッカ</t>
    </rPh>
    <rPh sb="8" eb="9">
      <t>ガク</t>
    </rPh>
    <rPh sb="11" eb="12">
      <t>タ</t>
    </rPh>
    <phoneticPr fontId="4"/>
  </si>
  <si>
    <t>30人以上</t>
    <rPh sb="2" eb="3">
      <t>ニン</t>
    </rPh>
    <rPh sb="3" eb="5">
      <t>イジョウ</t>
    </rPh>
    <phoneticPr fontId="4"/>
  </si>
  <si>
    <t>29人以下</t>
    <rPh sb="2" eb="3">
      <t>ニン</t>
    </rPh>
    <rPh sb="3" eb="5">
      <t>イカ</t>
    </rPh>
    <phoneticPr fontId="4"/>
  </si>
  <si>
    <t>（注）従業者４人以上の事業所</t>
    <rPh sb="1" eb="2">
      <t>チュウ</t>
    </rPh>
    <rPh sb="3" eb="6">
      <t>ジュウギョウシャ</t>
    </rPh>
    <rPh sb="7" eb="8">
      <t>ニン</t>
    </rPh>
    <rPh sb="8" eb="10">
      <t>イジョウ</t>
    </rPh>
    <rPh sb="11" eb="14">
      <t>ジギョウショ</t>
    </rPh>
    <phoneticPr fontId="4"/>
  </si>
  <si>
    <t>規模別</t>
    <rPh sb="0" eb="2">
      <t>キボ</t>
    </rPh>
    <rPh sb="2" eb="3">
      <t>ベツ</t>
    </rPh>
    <phoneticPr fontId="4"/>
  </si>
  <si>
    <t>前年比
(％)</t>
    <rPh sb="0" eb="2">
      <t>ゼンネン</t>
    </rPh>
    <rPh sb="2" eb="3">
      <t>ヒ</t>
    </rPh>
    <phoneticPr fontId="4"/>
  </si>
  <si>
    <t>従業者数</t>
    <rPh sb="0" eb="3">
      <t>ジュウギョウシャ</t>
    </rPh>
    <rPh sb="3" eb="4">
      <t>スウ</t>
    </rPh>
    <phoneticPr fontId="4"/>
  </si>
  <si>
    <t>製造品出荷額等(万円)</t>
    <rPh sb="0" eb="3">
      <t>セイゾウヒン</t>
    </rPh>
    <rPh sb="3" eb="5">
      <t>シュッカ</t>
    </rPh>
    <rPh sb="5" eb="6">
      <t>ガク</t>
    </rPh>
    <rPh sb="6" eb="7">
      <t>トウ</t>
    </rPh>
    <rPh sb="8" eb="10">
      <t>マンエン</t>
    </rPh>
    <phoneticPr fontId="4"/>
  </si>
  <si>
    <t>2018年
（平成30）</t>
    <rPh sb="4" eb="5">
      <t>ネン</t>
    </rPh>
    <rPh sb="7" eb="9">
      <t>ヘイセイ</t>
    </rPh>
    <phoneticPr fontId="4"/>
  </si>
  <si>
    <t>2019年
（令和元）</t>
    <rPh sb="4" eb="5">
      <t>ネン</t>
    </rPh>
    <rPh sb="7" eb="9">
      <t>レイワ</t>
    </rPh>
    <rPh sb="9" eb="10">
      <t>モト</t>
    </rPh>
    <phoneticPr fontId="4"/>
  </si>
  <si>
    <t>2018年
（平成30）</t>
    <phoneticPr fontId="4"/>
  </si>
  <si>
    <t>2019年
（令和元）</t>
    <phoneticPr fontId="4"/>
  </si>
  <si>
    <t>4～29人</t>
    <rPh sb="4" eb="5">
      <t>ニン</t>
    </rPh>
    <phoneticPr fontId="4"/>
  </si>
  <si>
    <t>付加価値額(万円)</t>
    <rPh sb="0" eb="2">
      <t>フカ</t>
    </rPh>
    <rPh sb="2" eb="4">
      <t>カチ</t>
    </rPh>
    <rPh sb="4" eb="5">
      <t>ガク</t>
    </rPh>
    <rPh sb="6" eb="8">
      <t>マンエン</t>
    </rPh>
    <phoneticPr fontId="4"/>
  </si>
  <si>
    <t>従業者規模別</t>
    <rPh sb="0" eb="3">
      <t>ジュウギョウシャ</t>
    </rPh>
    <rPh sb="3" eb="5">
      <t>キボ</t>
    </rPh>
    <rPh sb="5" eb="6">
      <t>ベツ</t>
    </rPh>
    <phoneticPr fontId="4"/>
  </si>
  <si>
    <t>常用労働者</t>
    <rPh sb="0" eb="2">
      <t>ジョウヨウ</t>
    </rPh>
    <rPh sb="2" eb="5">
      <t>ロウドウシャ</t>
    </rPh>
    <phoneticPr fontId="4"/>
  </si>
  <si>
    <t>平成25年</t>
    <rPh sb="0" eb="2">
      <t>ヘイセイ</t>
    </rPh>
    <rPh sb="4" eb="5">
      <t>ネン</t>
    </rPh>
    <phoneticPr fontId="4"/>
  </si>
  <si>
    <t xml:space="preserve">６．建　　設 </t>
    <phoneticPr fontId="4"/>
  </si>
  <si>
    <t>（単位＝㎞，％）</t>
    <phoneticPr fontId="2"/>
  </si>
  <si>
    <t>種別</t>
    <rPh sb="0" eb="1">
      <t>シュ</t>
    </rPh>
    <rPh sb="1" eb="2">
      <t>ベツ</t>
    </rPh>
    <phoneticPr fontId="4"/>
  </si>
  <si>
    <t>路線数</t>
    <rPh sb="0" eb="2">
      <t>ロセン</t>
    </rPh>
    <rPh sb="2" eb="3">
      <t>スウ</t>
    </rPh>
    <phoneticPr fontId="4"/>
  </si>
  <si>
    <t>実延長</t>
    <rPh sb="0" eb="1">
      <t>ジツ</t>
    </rPh>
    <rPh sb="1" eb="3">
      <t>エンチョウ</t>
    </rPh>
    <phoneticPr fontId="4"/>
  </si>
  <si>
    <t>路面別内訳</t>
    <rPh sb="0" eb="2">
      <t>ロメン</t>
    </rPh>
    <rPh sb="2" eb="3">
      <t>ベツ</t>
    </rPh>
    <rPh sb="3" eb="5">
      <t>ウチワケ</t>
    </rPh>
    <phoneticPr fontId="4"/>
  </si>
  <si>
    <t>舗装</t>
    <rPh sb="0" eb="2">
      <t>ホソウ</t>
    </rPh>
    <phoneticPr fontId="4"/>
  </si>
  <si>
    <t>砂利道</t>
    <rPh sb="0" eb="3">
      <t>ジャリミチ</t>
    </rPh>
    <phoneticPr fontId="4"/>
  </si>
  <si>
    <t>舗装率</t>
    <rPh sb="0" eb="2">
      <t>ホソウ</t>
    </rPh>
    <rPh sb="2" eb="3">
      <t>リツ</t>
    </rPh>
    <phoneticPr fontId="4"/>
  </si>
  <si>
    <t>総数</t>
    <rPh sb="0" eb="1">
      <t>ソウ</t>
    </rPh>
    <rPh sb="1" eb="2">
      <t>スウ</t>
    </rPh>
    <phoneticPr fontId="4"/>
  </si>
  <si>
    <t>高速自動車国道</t>
    <rPh sb="0" eb="2">
      <t>コウソク</t>
    </rPh>
    <rPh sb="2" eb="5">
      <t>ジドウシャ</t>
    </rPh>
    <rPh sb="5" eb="7">
      <t>コクドウ</t>
    </rPh>
    <phoneticPr fontId="4"/>
  </si>
  <si>
    <t>一般国道</t>
    <rPh sb="0" eb="2">
      <t>イッパン</t>
    </rPh>
    <rPh sb="2" eb="4">
      <t>コクドウ</t>
    </rPh>
    <phoneticPr fontId="4"/>
  </si>
  <si>
    <t>４号</t>
    <rPh sb="1" eb="2">
      <t>ゴウ</t>
    </rPh>
    <phoneticPr fontId="4"/>
  </si>
  <si>
    <t>49号</t>
    <rPh sb="2" eb="3">
      <t>ゴウ</t>
    </rPh>
    <phoneticPr fontId="4"/>
  </si>
  <si>
    <t>288号</t>
    <rPh sb="3" eb="4">
      <t>ゴウ</t>
    </rPh>
    <phoneticPr fontId="4"/>
  </si>
  <si>
    <t>294号</t>
    <rPh sb="3" eb="4">
      <t>ゴウ</t>
    </rPh>
    <phoneticPr fontId="4"/>
  </si>
  <si>
    <t>県道</t>
    <rPh sb="0" eb="1">
      <t>ケン</t>
    </rPh>
    <rPh sb="1" eb="2">
      <t>ミチ</t>
    </rPh>
    <phoneticPr fontId="4"/>
  </si>
  <si>
    <t>市道</t>
    <rPh sb="0" eb="1">
      <t>シ</t>
    </rPh>
    <rPh sb="1" eb="2">
      <t>ミチ</t>
    </rPh>
    <phoneticPr fontId="4"/>
  </si>
  <si>
    <t>（単位＝ｍ）</t>
    <phoneticPr fontId="2"/>
  </si>
  <si>
    <t>橋りょう</t>
    <phoneticPr fontId="4"/>
  </si>
  <si>
    <t>橋数</t>
    <rPh sb="0" eb="1">
      <t>ハシ</t>
    </rPh>
    <rPh sb="1" eb="2">
      <t>スウ</t>
    </rPh>
    <phoneticPr fontId="4"/>
  </si>
  <si>
    <t>総延長</t>
    <rPh sb="0" eb="3">
      <t>ソウエンチョウ</t>
    </rPh>
    <phoneticPr fontId="4"/>
  </si>
  <si>
    <t>永久橋</t>
    <rPh sb="0" eb="2">
      <t>エイキュウ</t>
    </rPh>
    <rPh sb="2" eb="3">
      <t>ハシ</t>
    </rPh>
    <phoneticPr fontId="4"/>
  </si>
  <si>
    <t>木橋・その他</t>
    <rPh sb="0" eb="1">
      <t>モク</t>
    </rPh>
    <rPh sb="1" eb="2">
      <t>ハシ</t>
    </rPh>
    <rPh sb="5" eb="6">
      <t>ホカ</t>
    </rPh>
    <phoneticPr fontId="4"/>
  </si>
  <si>
    <t>延長</t>
    <rPh sb="0" eb="2">
      <t>エンチョウ</t>
    </rPh>
    <phoneticPr fontId="4"/>
  </si>
  <si>
    <t>延長別橋数</t>
    <rPh sb="0" eb="2">
      <t>エンチョウ</t>
    </rPh>
    <rPh sb="2" eb="3">
      <t>ベツ</t>
    </rPh>
    <rPh sb="3" eb="4">
      <t>ハシ</t>
    </rPh>
    <rPh sb="4" eb="5">
      <t>スウ</t>
    </rPh>
    <phoneticPr fontId="4"/>
  </si>
  <si>
    <t>100ｍ以上</t>
    <rPh sb="4" eb="6">
      <t>イジョウ</t>
    </rPh>
    <phoneticPr fontId="4"/>
  </si>
  <si>
    <t>30～100ｍ</t>
    <phoneticPr fontId="4"/>
  </si>
  <si>
    <t>15～30ｍ</t>
    <phoneticPr fontId="4"/>
  </si>
  <si>
    <t>15ｍ未満</t>
    <rPh sb="3" eb="5">
      <t>ミマン</t>
    </rPh>
    <phoneticPr fontId="4"/>
  </si>
  <si>
    <t>（単位＝㏊，％）</t>
    <phoneticPr fontId="2"/>
  </si>
  <si>
    <t>都市計画区域</t>
    <rPh sb="0" eb="2">
      <t>トシ</t>
    </rPh>
    <rPh sb="2" eb="4">
      <t>ケイカク</t>
    </rPh>
    <rPh sb="4" eb="6">
      <t>クイキ</t>
    </rPh>
    <phoneticPr fontId="4"/>
  </si>
  <si>
    <t>用途地域・防火地域</t>
    <rPh sb="0" eb="2">
      <t>ヨウト</t>
    </rPh>
    <rPh sb="2" eb="4">
      <t>チイキ</t>
    </rPh>
    <rPh sb="5" eb="7">
      <t>ボウカ</t>
    </rPh>
    <rPh sb="7" eb="9">
      <t>チイキ</t>
    </rPh>
    <phoneticPr fontId="4"/>
  </si>
  <si>
    <t>地域名</t>
    <rPh sb="0" eb="3">
      <t>チイキメイ</t>
    </rPh>
    <phoneticPr fontId="4"/>
  </si>
  <si>
    <t>構成比</t>
    <rPh sb="0" eb="2">
      <t>コウセイ</t>
    </rPh>
    <rPh sb="2" eb="3">
      <t>ヒ</t>
    </rPh>
    <phoneticPr fontId="4"/>
  </si>
  <si>
    <t>第１種低層住居専用地域</t>
  </si>
  <si>
    <t>第１種中高層住居専用地域</t>
  </si>
  <si>
    <t>第２種中高層住居専用地域</t>
  </si>
  <si>
    <t>第１種住居地域</t>
  </si>
  <si>
    <t>第２種住居地域</t>
  </si>
  <si>
    <t>近隣商業地域</t>
  </si>
  <si>
    <t>商業地域</t>
  </si>
  <si>
    <t>準工業地域</t>
  </si>
  <si>
    <t>工業地域</t>
  </si>
  <si>
    <t>工業専用地域</t>
  </si>
  <si>
    <t>防火地域</t>
  </si>
  <si>
    <t>準防火地域</t>
  </si>
  <si>
    <t>高度利用地区</t>
  </si>
  <si>
    <t>市街化区域</t>
    <rPh sb="0" eb="3">
      <t>シガイカ</t>
    </rPh>
    <rPh sb="3" eb="5">
      <t>クイキ</t>
    </rPh>
    <phoneticPr fontId="4"/>
  </si>
  <si>
    <t>駐車場整備地区</t>
    <rPh sb="0" eb="3">
      <t>チュウシャジョウ</t>
    </rPh>
    <rPh sb="3" eb="5">
      <t>セイビ</t>
    </rPh>
    <rPh sb="5" eb="7">
      <t>チク</t>
    </rPh>
    <phoneticPr fontId="4"/>
  </si>
  <si>
    <t>市街化調整区域</t>
    <rPh sb="0" eb="3">
      <t>シガイカ</t>
    </rPh>
    <rPh sb="3" eb="5">
      <t>チョウセイ</t>
    </rPh>
    <rPh sb="5" eb="7">
      <t>クイキ</t>
    </rPh>
    <phoneticPr fontId="4"/>
  </si>
  <si>
    <t>流通業務地区</t>
    <rPh sb="0" eb="2">
      <t>リュウツウ</t>
    </rPh>
    <rPh sb="2" eb="4">
      <t>ギョウム</t>
    </rPh>
    <rPh sb="4" eb="6">
      <t>チク</t>
    </rPh>
    <phoneticPr fontId="4"/>
  </si>
  <si>
    <t>風致地区</t>
  </si>
  <si>
    <t>内訳</t>
    <rPh sb="0" eb="2">
      <t>ウチワケ</t>
    </rPh>
    <phoneticPr fontId="4"/>
  </si>
  <si>
    <t>１種</t>
    <rPh sb="1" eb="2">
      <t>シュ</t>
    </rPh>
    <phoneticPr fontId="4"/>
  </si>
  <si>
    <t>２種</t>
    <rPh sb="1" eb="2">
      <t>シュ</t>
    </rPh>
    <phoneticPr fontId="4"/>
  </si>
  <si>
    <t>３種</t>
    <rPh sb="1" eb="2">
      <t>シュ</t>
    </rPh>
    <phoneticPr fontId="4"/>
  </si>
  <si>
    <t>（注）市街化区域及び市街化調整区域は2014(平成26)年5月27日の県告示により、</t>
    <phoneticPr fontId="2"/>
  </si>
  <si>
    <t>資料：都市政策課</t>
    <phoneticPr fontId="2"/>
  </si>
  <si>
    <t>番号</t>
    <rPh sb="0" eb="1">
      <t>バン</t>
    </rPh>
    <rPh sb="1" eb="2">
      <t>ゴウ</t>
    </rPh>
    <phoneticPr fontId="4"/>
  </si>
  <si>
    <t>地区名</t>
    <rPh sb="0" eb="1">
      <t>チ</t>
    </rPh>
    <rPh sb="1" eb="2">
      <t>ク</t>
    </rPh>
    <rPh sb="2" eb="3">
      <t>ナ</t>
    </rPh>
    <phoneticPr fontId="4"/>
  </si>
  <si>
    <t>事業主体</t>
    <rPh sb="0" eb="2">
      <t>ジギョウ</t>
    </rPh>
    <rPh sb="2" eb="4">
      <t>シュタイ</t>
    </rPh>
    <phoneticPr fontId="4"/>
  </si>
  <si>
    <t>施行年度</t>
    <rPh sb="0" eb="2">
      <t>シコウ</t>
    </rPh>
    <rPh sb="2" eb="4">
      <t>ネンド</t>
    </rPh>
    <phoneticPr fontId="4"/>
  </si>
  <si>
    <t>戦災復興第１（駅前）</t>
  </si>
  <si>
    <t>福島県</t>
  </si>
  <si>
    <t>1947(S22)年</t>
    <rPh sb="9" eb="10">
      <t>ネン</t>
    </rPh>
    <phoneticPr fontId="4"/>
  </si>
  <si>
    <t>～</t>
    <phoneticPr fontId="4"/>
  </si>
  <si>
    <t>1954(S29)年</t>
    <rPh sb="9" eb="10">
      <t>ネン</t>
    </rPh>
    <phoneticPr fontId="29"/>
  </si>
  <si>
    <t>事業完了</t>
  </si>
  <si>
    <t>戦災復興第２（酒蓋）</t>
  </si>
  <si>
    <t>1947(S22)</t>
    <phoneticPr fontId="4"/>
  </si>
  <si>
    <t>1957(S32)</t>
    <phoneticPr fontId="4"/>
  </si>
  <si>
    <t>戦災復興第３（駅裏）</t>
  </si>
  <si>
    <t>1956(S31)</t>
    <phoneticPr fontId="4"/>
  </si>
  <si>
    <t>方八町</t>
  </si>
  <si>
    <t>郡山市</t>
  </si>
  <si>
    <t>1953(S28)</t>
    <phoneticPr fontId="4"/>
  </si>
  <si>
    <t>南部</t>
  </si>
  <si>
    <t>1966(S41)</t>
    <phoneticPr fontId="4"/>
  </si>
  <si>
    <t>安積第一</t>
  </si>
  <si>
    <t>1961(S36)</t>
    <phoneticPr fontId="4"/>
  </si>
  <si>
    <t>1971(S46)</t>
    <phoneticPr fontId="4"/>
  </si>
  <si>
    <t>さくら通り</t>
  </si>
  <si>
    <t>1963(S38)</t>
    <phoneticPr fontId="4"/>
  </si>
  <si>
    <t>1967(S42)</t>
    <phoneticPr fontId="4"/>
  </si>
  <si>
    <t>1972(S47)</t>
    <phoneticPr fontId="4"/>
  </si>
  <si>
    <t>安積第二</t>
  </si>
  <si>
    <t>1969(S44)</t>
    <phoneticPr fontId="4"/>
  </si>
  <si>
    <t>1975(S50)</t>
    <phoneticPr fontId="4"/>
  </si>
  <si>
    <t>大島</t>
  </si>
  <si>
    <t>日出山</t>
  </si>
  <si>
    <t>組合</t>
  </si>
  <si>
    <t>1970(S45)</t>
    <phoneticPr fontId="4"/>
  </si>
  <si>
    <t>1982(S57)</t>
    <phoneticPr fontId="4"/>
  </si>
  <si>
    <t>二渡前</t>
  </si>
  <si>
    <t>1973(S48)</t>
    <phoneticPr fontId="4"/>
  </si>
  <si>
    <t>堂前</t>
  </si>
  <si>
    <t>1988(S63)</t>
    <phoneticPr fontId="4"/>
  </si>
  <si>
    <t>西部第一</t>
  </si>
  <si>
    <t>1974(S49)</t>
    <phoneticPr fontId="4"/>
  </si>
  <si>
    <t>1986(S61)</t>
    <phoneticPr fontId="4"/>
  </si>
  <si>
    <t>安積第三</t>
  </si>
  <si>
    <t>1976(S51)</t>
    <phoneticPr fontId="4"/>
  </si>
  <si>
    <t>1983(S58)</t>
    <phoneticPr fontId="4"/>
  </si>
  <si>
    <t>荒井北井</t>
  </si>
  <si>
    <t>1980(S55)</t>
    <phoneticPr fontId="4"/>
  </si>
  <si>
    <t>2018(H30)</t>
    <phoneticPr fontId="30"/>
  </si>
  <si>
    <t>富田第一</t>
  </si>
  <si>
    <t>1981(S56)</t>
    <phoneticPr fontId="4"/>
  </si>
  <si>
    <t>2003(H15)</t>
    <phoneticPr fontId="4"/>
  </si>
  <si>
    <t>中谷地</t>
  </si>
  <si>
    <t>1984(S59)</t>
    <phoneticPr fontId="4"/>
  </si>
  <si>
    <t>2014(H26)</t>
    <phoneticPr fontId="4"/>
  </si>
  <si>
    <t>八山田</t>
  </si>
  <si>
    <t>1998(H10)</t>
    <phoneticPr fontId="4"/>
  </si>
  <si>
    <t>柴宮</t>
  </si>
  <si>
    <t>1988(S63)</t>
    <phoneticPr fontId="29"/>
  </si>
  <si>
    <t>東部ニュータウン第一</t>
  </si>
  <si>
    <t>個人</t>
  </si>
  <si>
    <t>1989(H元)</t>
    <rPh sb="6" eb="7">
      <t>モト</t>
    </rPh>
    <phoneticPr fontId="29"/>
  </si>
  <si>
    <t>大池</t>
  </si>
  <si>
    <t>1987(S62)</t>
    <phoneticPr fontId="4"/>
  </si>
  <si>
    <t>1995(H7)</t>
    <phoneticPr fontId="4"/>
  </si>
  <si>
    <t>平ノ上</t>
  </si>
  <si>
    <t>1991(H3)</t>
    <phoneticPr fontId="4"/>
  </si>
  <si>
    <t>東部ニュータウン第二</t>
  </si>
  <si>
    <t>1990(H2)</t>
    <phoneticPr fontId="4"/>
  </si>
  <si>
    <t>富田第二</t>
  </si>
  <si>
    <t>東部ニュータウン第三</t>
    <phoneticPr fontId="4"/>
  </si>
  <si>
    <t>1993(H5)</t>
    <phoneticPr fontId="31"/>
  </si>
  <si>
    <t>東部ニュータウン第四</t>
    <phoneticPr fontId="4"/>
  </si>
  <si>
    <t>1994(H6)</t>
    <phoneticPr fontId="4"/>
  </si>
  <si>
    <t>東部ニュータウン第五</t>
    <rPh sb="8" eb="9">
      <t>ダイ</t>
    </rPh>
    <rPh sb="9" eb="10">
      <t>ゴ</t>
    </rPh>
    <phoneticPr fontId="4"/>
  </si>
  <si>
    <t>2007(H19)</t>
    <phoneticPr fontId="4"/>
  </si>
  <si>
    <t>東部ニュータウン第六</t>
    <rPh sb="8" eb="9">
      <t>ダイ</t>
    </rPh>
    <rPh sb="9" eb="10">
      <t>ロク</t>
    </rPh>
    <phoneticPr fontId="4"/>
  </si>
  <si>
    <t>1992(H4)</t>
    <phoneticPr fontId="4"/>
  </si>
  <si>
    <t>2000(H12)</t>
    <phoneticPr fontId="4"/>
  </si>
  <si>
    <t>東部ニュータウン第七</t>
    <rPh sb="8" eb="9">
      <t>ダイ</t>
    </rPh>
    <rPh sb="9" eb="10">
      <t>ナナ</t>
    </rPh>
    <phoneticPr fontId="4"/>
  </si>
  <si>
    <t>東部ニュータウン第八</t>
    <rPh sb="9" eb="10">
      <t>ハチ</t>
    </rPh>
    <phoneticPr fontId="4"/>
  </si>
  <si>
    <t>富田東</t>
  </si>
  <si>
    <t>2017(H29)</t>
    <phoneticPr fontId="4"/>
  </si>
  <si>
    <t>施行中</t>
    <rPh sb="0" eb="1">
      <t>シ</t>
    </rPh>
    <rPh sb="1" eb="2">
      <t>ギョウ</t>
    </rPh>
    <rPh sb="2" eb="3">
      <t>ナカ</t>
    </rPh>
    <phoneticPr fontId="30"/>
  </si>
  <si>
    <t>八山田第二</t>
  </si>
  <si>
    <t>2018(H30)</t>
    <phoneticPr fontId="31"/>
  </si>
  <si>
    <t>事業完了</t>
    <rPh sb="0" eb="2">
      <t>ジギョウ</t>
    </rPh>
    <rPh sb="2" eb="4">
      <t>カンリョウ</t>
    </rPh>
    <phoneticPr fontId="29"/>
  </si>
  <si>
    <t>御前南</t>
  </si>
  <si>
    <t>2010(H22)</t>
    <phoneticPr fontId="4"/>
  </si>
  <si>
    <t>徳定</t>
  </si>
  <si>
    <t>施行中</t>
    <rPh sb="0" eb="1">
      <t>シ</t>
    </rPh>
    <rPh sb="1" eb="2">
      <t>ギョウ</t>
    </rPh>
    <rPh sb="2" eb="3">
      <t>ナカ</t>
    </rPh>
    <phoneticPr fontId="29"/>
  </si>
  <si>
    <t>伊賀河原</t>
  </si>
  <si>
    <t>郡山南拠点</t>
  </si>
  <si>
    <t>2009(H21)</t>
    <phoneticPr fontId="31"/>
  </si>
  <si>
    <t>片平中ノ目</t>
    <rPh sb="0" eb="2">
      <t>カタヒラ</t>
    </rPh>
    <rPh sb="2" eb="3">
      <t>ナカ</t>
    </rPh>
    <rPh sb="4" eb="5">
      <t>メ</t>
    </rPh>
    <phoneticPr fontId="4"/>
  </si>
  <si>
    <t>2002(H14)</t>
    <phoneticPr fontId="4"/>
  </si>
  <si>
    <t>2006(H18)</t>
    <phoneticPr fontId="4"/>
  </si>
  <si>
    <t>喜久田東原</t>
    <rPh sb="0" eb="3">
      <t>キクタ</t>
    </rPh>
    <rPh sb="3" eb="5">
      <t>ヒガシハラ</t>
    </rPh>
    <phoneticPr fontId="4"/>
  </si>
  <si>
    <t>2019(R元)</t>
    <rPh sb="6" eb="7">
      <t>モト</t>
    </rPh>
    <phoneticPr fontId="29"/>
  </si>
  <si>
    <t>大町</t>
    <rPh sb="0" eb="2">
      <t>オオマチ</t>
    </rPh>
    <phoneticPr fontId="4"/>
  </si>
  <si>
    <t>2005(H17)</t>
    <phoneticPr fontId="4"/>
  </si>
  <si>
    <t>施行中</t>
    <rPh sb="0" eb="2">
      <t>シコウ</t>
    </rPh>
    <rPh sb="2" eb="3">
      <t>チュウ</t>
    </rPh>
    <phoneticPr fontId="2"/>
  </si>
  <si>
    <t>（注）完了地区の施行年度については、「換地処分の公告日」を基準としています。</t>
    <rPh sb="1" eb="2">
      <t>チュウ</t>
    </rPh>
    <rPh sb="3" eb="5">
      <t>カンリョウ</t>
    </rPh>
    <rPh sb="5" eb="7">
      <t>チク</t>
    </rPh>
    <rPh sb="8" eb="10">
      <t>セコウ</t>
    </rPh>
    <rPh sb="10" eb="12">
      <t>ネンド</t>
    </rPh>
    <rPh sb="19" eb="21">
      <t>カンチ</t>
    </rPh>
    <rPh sb="21" eb="23">
      <t>ショブン</t>
    </rPh>
    <rPh sb="24" eb="26">
      <t>コウコク</t>
    </rPh>
    <rPh sb="26" eb="27">
      <t>ヒ</t>
    </rPh>
    <rPh sb="29" eb="31">
      <t>キジュン</t>
    </rPh>
    <phoneticPr fontId="4"/>
  </si>
  <si>
    <t>資料：区画整理課</t>
    <rPh sb="0" eb="2">
      <t>シリョウ</t>
    </rPh>
    <phoneticPr fontId="4"/>
  </si>
  <si>
    <t>公園数</t>
    <rPh sb="0" eb="1">
      <t>コウ</t>
    </rPh>
    <rPh sb="1" eb="2">
      <t>エン</t>
    </rPh>
    <rPh sb="2" eb="3">
      <t>スウ</t>
    </rPh>
    <phoneticPr fontId="4"/>
  </si>
  <si>
    <t>面積(㏊)</t>
    <rPh sb="0" eb="2">
      <t>メンセキ</t>
    </rPh>
    <phoneticPr fontId="4"/>
  </si>
  <si>
    <t>都市計画区域内人口１人当たり(㎡)</t>
    <rPh sb="0" eb="2">
      <t>トシ</t>
    </rPh>
    <rPh sb="2" eb="4">
      <t>ケイカク</t>
    </rPh>
    <rPh sb="4" eb="6">
      <t>クイキ</t>
    </rPh>
    <rPh sb="6" eb="7">
      <t>ナイ</t>
    </rPh>
    <rPh sb="7" eb="9">
      <t>ジンコウ</t>
    </rPh>
    <rPh sb="10" eb="11">
      <t>ニン</t>
    </rPh>
    <rPh sb="11" eb="12">
      <t>ア</t>
    </rPh>
    <phoneticPr fontId="4"/>
  </si>
  <si>
    <t>街区公園</t>
  </si>
  <si>
    <t>中央児童公園</t>
  </si>
  <si>
    <t>ほか</t>
    <phoneticPr fontId="4"/>
  </si>
  <si>
    <t>近隣公園</t>
  </si>
  <si>
    <t>麓山公園</t>
  </si>
  <si>
    <t>地区公園</t>
  </si>
  <si>
    <t>21世紀記念公園</t>
    <rPh sb="2" eb="4">
      <t>セイキ</t>
    </rPh>
    <rPh sb="4" eb="6">
      <t>キネン</t>
    </rPh>
    <rPh sb="6" eb="8">
      <t>コウエン</t>
    </rPh>
    <phoneticPr fontId="4"/>
  </si>
  <si>
    <t>総合公園</t>
  </si>
  <si>
    <t>開成山公園</t>
  </si>
  <si>
    <t>特殊公園</t>
  </si>
  <si>
    <t>浄土松公園</t>
    <rPh sb="0" eb="2">
      <t>ジョウド</t>
    </rPh>
    <rPh sb="2" eb="3">
      <t>マツ</t>
    </rPh>
    <rPh sb="3" eb="5">
      <t>コウエン</t>
    </rPh>
    <phoneticPr fontId="4"/>
  </si>
  <si>
    <t>都市緑地</t>
  </si>
  <si>
    <t>香久池緑地</t>
    <rPh sb="3" eb="5">
      <t>リョクチ</t>
    </rPh>
    <phoneticPr fontId="4"/>
  </si>
  <si>
    <t>緑道</t>
  </si>
  <si>
    <t>酒蓋緑道</t>
  </si>
  <si>
    <t>資料：公園緑地課</t>
    <rPh sb="0" eb="2">
      <t>シリョウ</t>
    </rPh>
    <phoneticPr fontId="4"/>
  </si>
  <si>
    <t>番号</t>
    <rPh sb="0" eb="2">
      <t>バンゴウ</t>
    </rPh>
    <phoneticPr fontId="4"/>
  </si>
  <si>
    <t>公園名</t>
    <rPh sb="0" eb="2">
      <t>コウエン</t>
    </rPh>
    <rPh sb="2" eb="3">
      <t>メイ</t>
    </rPh>
    <phoneticPr fontId="4"/>
  </si>
  <si>
    <t>所在地</t>
    <rPh sb="0" eb="3">
      <t>ショザイチ</t>
    </rPh>
    <phoneticPr fontId="4"/>
  </si>
  <si>
    <t>開設年月日</t>
    <phoneticPr fontId="2"/>
  </si>
  <si>
    <t>(街区公園)</t>
    <rPh sb="1" eb="3">
      <t>ガイク</t>
    </rPh>
    <rPh sb="3" eb="5">
      <t>コウエン</t>
    </rPh>
    <phoneticPr fontId="4"/>
  </si>
  <si>
    <t>中央児童公園</t>
    <rPh sb="0" eb="2">
      <t xml:space="preserve"> チュウオウ</t>
    </rPh>
    <rPh sb="2" eb="4">
      <t>　ジ　　ドウ</t>
    </rPh>
    <rPh sb="4" eb="6">
      <t xml:space="preserve"> コウ エン</t>
    </rPh>
    <phoneticPr fontId="4"/>
  </si>
  <si>
    <t>愛宕町135</t>
    <rPh sb="0" eb="2">
      <t>アタゴ</t>
    </rPh>
    <rPh sb="2" eb="3">
      <t>マチ</t>
    </rPh>
    <phoneticPr fontId="4"/>
  </si>
  <si>
    <t>1988(S63).3.31</t>
    <phoneticPr fontId="4"/>
  </si>
  <si>
    <t>鴻ノ巣公園</t>
    <rPh sb="0" eb="1">
      <t xml:space="preserve"> コウ　ノ　 ス</t>
    </rPh>
    <rPh sb="3" eb="5">
      <t xml:space="preserve"> コウ エン</t>
    </rPh>
    <phoneticPr fontId="4"/>
  </si>
  <si>
    <t>方八町二丁目237</t>
    <rPh sb="0" eb="3">
      <t>ホウハッチョウ</t>
    </rPh>
    <rPh sb="3" eb="4">
      <t>２</t>
    </rPh>
    <rPh sb="4" eb="6">
      <t>チョウメ</t>
    </rPh>
    <phoneticPr fontId="4"/>
  </si>
  <si>
    <t>1962(S37).12.11</t>
    <phoneticPr fontId="4"/>
  </si>
  <si>
    <t>笹原公園</t>
    <rPh sb="0" eb="1">
      <t xml:space="preserve"> ササ</t>
    </rPh>
    <rPh sb="1" eb="2">
      <t xml:space="preserve"> ハラ</t>
    </rPh>
    <rPh sb="2" eb="4">
      <t xml:space="preserve"> コウ エン</t>
    </rPh>
    <phoneticPr fontId="4"/>
  </si>
  <si>
    <t>安積一丁目94</t>
    <rPh sb="0" eb="2">
      <t>アサカ</t>
    </rPh>
    <rPh sb="2" eb="5">
      <t>１チョウメ</t>
    </rPh>
    <phoneticPr fontId="4"/>
  </si>
  <si>
    <t>1966(S41).3.31</t>
  </si>
  <si>
    <t>四ツ長公園</t>
    <rPh sb="0" eb="1">
      <t>　ヨ　   ツ　　オサ コウ　エン</t>
    </rPh>
    <phoneticPr fontId="4"/>
  </si>
  <si>
    <t>安積二丁目131</t>
    <rPh sb="0" eb="2">
      <t>アサカ</t>
    </rPh>
    <rPh sb="2" eb="5">
      <t>ニチョウメ</t>
    </rPh>
    <phoneticPr fontId="4"/>
  </si>
  <si>
    <t>1967(S42).3.31</t>
  </si>
  <si>
    <t>桧ノ下公園</t>
    <rPh sb="0" eb="1">
      <t>　ヒバ　ノ</t>
    </rPh>
    <rPh sb="2" eb="3">
      <t>シタ</t>
    </rPh>
    <rPh sb="3" eb="5">
      <t>コウ　エン</t>
    </rPh>
    <phoneticPr fontId="4"/>
  </si>
  <si>
    <t>安積三丁目73</t>
    <rPh sb="0" eb="2">
      <t>アサカ</t>
    </rPh>
    <rPh sb="2" eb="5">
      <t>サンチョウメ</t>
    </rPh>
    <phoneticPr fontId="4"/>
  </si>
  <si>
    <t>1968(S43).3.31</t>
  </si>
  <si>
    <t>山崎公園</t>
    <rPh sb="0" eb="1">
      <t>ヤマ</t>
    </rPh>
    <rPh sb="1" eb="2">
      <t>ザキ</t>
    </rPh>
    <rPh sb="2" eb="4">
      <t>コウ　エン</t>
    </rPh>
    <phoneticPr fontId="4"/>
  </si>
  <si>
    <t>香久池二丁目283</t>
    <rPh sb="0" eb="1">
      <t>カ</t>
    </rPh>
    <rPh sb="1" eb="2">
      <t>ク</t>
    </rPh>
    <rPh sb="2" eb="3">
      <t>イケ</t>
    </rPh>
    <rPh sb="3" eb="6">
      <t>ニチョウメ</t>
    </rPh>
    <phoneticPr fontId="4"/>
  </si>
  <si>
    <t>1971(S46).3.31</t>
  </si>
  <si>
    <t>菜根東公園</t>
    <rPh sb="0" eb="1">
      <t>サイ　コン</t>
    </rPh>
    <rPh sb="2" eb="3">
      <t>ヒガシ</t>
    </rPh>
    <rPh sb="3" eb="5">
      <t>　コウエン</t>
    </rPh>
    <phoneticPr fontId="4"/>
  </si>
  <si>
    <t>菜根三丁目492</t>
    <rPh sb="0" eb="1">
      <t>サイ</t>
    </rPh>
    <rPh sb="1" eb="2">
      <t>ネ</t>
    </rPh>
    <rPh sb="2" eb="5">
      <t>サンチョウメ</t>
    </rPh>
    <phoneticPr fontId="4"/>
  </si>
  <si>
    <t>1970(S45).1.6</t>
  </si>
  <si>
    <t>七ツ池公園</t>
    <rPh sb="0" eb="1">
      <t>ナナ　ツ</t>
    </rPh>
    <rPh sb="2" eb="3">
      <t>イケ</t>
    </rPh>
    <rPh sb="3" eb="5">
      <t>コウ　エン</t>
    </rPh>
    <phoneticPr fontId="4"/>
  </si>
  <si>
    <t>七ツ池町297</t>
    <rPh sb="0" eb="1">
      <t>ナナ</t>
    </rPh>
    <rPh sb="2" eb="3">
      <t>イケ</t>
    </rPh>
    <rPh sb="3" eb="4">
      <t>マチ</t>
    </rPh>
    <phoneticPr fontId="4"/>
  </si>
  <si>
    <t>1969(S44).3.29</t>
  </si>
  <si>
    <t>日向公園</t>
    <rPh sb="0" eb="1">
      <t>　ヒ　ナタ</t>
    </rPh>
    <rPh sb="2" eb="4">
      <t>コウ　エン</t>
    </rPh>
    <phoneticPr fontId="4"/>
  </si>
  <si>
    <t>日和田町字原町37</t>
    <rPh sb="0" eb="1">
      <t>ヒ</t>
    </rPh>
    <rPh sb="1" eb="2">
      <t>ワ</t>
    </rPh>
    <rPh sb="2" eb="3">
      <t>タ</t>
    </rPh>
    <rPh sb="3" eb="4">
      <t>マチ</t>
    </rPh>
    <rPh sb="4" eb="5">
      <t>ジ</t>
    </rPh>
    <rPh sb="5" eb="6">
      <t>ハラ</t>
    </rPh>
    <rPh sb="6" eb="7">
      <t>マチ</t>
    </rPh>
    <phoneticPr fontId="4"/>
  </si>
  <si>
    <t>1969(S44).3.31</t>
  </si>
  <si>
    <t>福原公園</t>
    <rPh sb="0" eb="2">
      <t>フク　ハラ</t>
    </rPh>
    <rPh sb="2" eb="4">
      <t>コウ　エン</t>
    </rPh>
    <phoneticPr fontId="4"/>
  </si>
  <si>
    <t>富久山町八山田字山神久保6-3</t>
    <rPh sb="0" eb="1">
      <t>フ</t>
    </rPh>
    <rPh sb="1" eb="2">
      <t>ク</t>
    </rPh>
    <rPh sb="2" eb="3">
      <t>ヤマ</t>
    </rPh>
    <rPh sb="3" eb="4">
      <t>マチ</t>
    </rPh>
    <rPh sb="4" eb="5">
      <t>ヤ</t>
    </rPh>
    <rPh sb="5" eb="7">
      <t>ヤマダ</t>
    </rPh>
    <rPh sb="7" eb="8">
      <t>ジ</t>
    </rPh>
    <rPh sb="8" eb="9">
      <t>ヤマ</t>
    </rPh>
    <rPh sb="9" eb="10">
      <t>カミ</t>
    </rPh>
    <rPh sb="10" eb="12">
      <t>クボ</t>
    </rPh>
    <phoneticPr fontId="4"/>
  </si>
  <si>
    <t>1970(S45).3.31</t>
  </si>
  <si>
    <t>鶴見坦公園</t>
    <rPh sb="0" eb="1">
      <t>　ツル</t>
    </rPh>
    <rPh sb="1" eb="2">
      <t>　ミ</t>
    </rPh>
    <rPh sb="2" eb="3">
      <t>ダン</t>
    </rPh>
    <rPh sb="3" eb="5">
      <t>コウ　エン</t>
    </rPh>
    <phoneticPr fontId="4"/>
  </si>
  <si>
    <t>鶴見坦三丁目32-1</t>
    <rPh sb="0" eb="2">
      <t>ツルミ</t>
    </rPh>
    <rPh sb="2" eb="3">
      <t>タン</t>
    </rPh>
    <rPh sb="3" eb="6">
      <t>サンチョウメ</t>
    </rPh>
    <phoneticPr fontId="4"/>
  </si>
  <si>
    <t>八幡公園</t>
    <rPh sb="0" eb="2">
      <t>　ヤ　ハタ</t>
    </rPh>
    <rPh sb="2" eb="4">
      <t>コウ　エン</t>
    </rPh>
    <phoneticPr fontId="4"/>
  </si>
  <si>
    <t>安積一丁目149</t>
    <rPh sb="0" eb="2">
      <t>アサカ</t>
    </rPh>
    <rPh sb="2" eb="3">
      <t>イチ</t>
    </rPh>
    <rPh sb="3" eb="5">
      <t>イッチョウメ</t>
    </rPh>
    <phoneticPr fontId="4"/>
  </si>
  <si>
    <t>前田端公園</t>
    <rPh sb="0" eb="1">
      <t>　マエ　ダ　バタ</t>
    </rPh>
    <rPh sb="3" eb="5">
      <t>コウ　エン</t>
    </rPh>
    <phoneticPr fontId="4"/>
  </si>
  <si>
    <t>安積二丁目273</t>
    <rPh sb="0" eb="2">
      <t>アサカ</t>
    </rPh>
    <rPh sb="2" eb="3">
      <t>ニ</t>
    </rPh>
    <rPh sb="3" eb="5">
      <t>チョウメ</t>
    </rPh>
    <phoneticPr fontId="4"/>
  </si>
  <si>
    <t>切払公園</t>
    <rPh sb="0" eb="1">
      <t>キリ　ハライ</t>
    </rPh>
    <rPh sb="1" eb="2">
      <t>ハ</t>
    </rPh>
    <rPh sb="2" eb="4">
      <t>　コウエン</t>
    </rPh>
    <phoneticPr fontId="4"/>
  </si>
  <si>
    <t>熱海町熱海二丁目119</t>
    <rPh sb="0" eb="2">
      <t>アタミ</t>
    </rPh>
    <rPh sb="2" eb="3">
      <t>マチ</t>
    </rPh>
    <rPh sb="3" eb="5">
      <t>アタミ</t>
    </rPh>
    <rPh sb="5" eb="8">
      <t>２チョウメ</t>
    </rPh>
    <phoneticPr fontId="4"/>
  </si>
  <si>
    <t>静公園</t>
    <rPh sb="0" eb="1">
      <t>シズカ</t>
    </rPh>
    <rPh sb="1" eb="3">
      <t>　コウエン</t>
    </rPh>
    <phoneticPr fontId="4"/>
  </si>
  <si>
    <t>中野二丁目103</t>
    <rPh sb="0" eb="2">
      <t>ナカノ</t>
    </rPh>
    <rPh sb="2" eb="5">
      <t>ニチョウメ</t>
    </rPh>
    <phoneticPr fontId="4"/>
  </si>
  <si>
    <t>1972(S47).12.15</t>
    <phoneticPr fontId="4"/>
  </si>
  <si>
    <t>水神舘公園</t>
    <rPh sb="0" eb="2">
      <t>　スイ　ジン</t>
    </rPh>
    <rPh sb="2" eb="3">
      <t>　ダテ</t>
    </rPh>
    <rPh sb="3" eb="5">
      <t>　コウエン</t>
    </rPh>
    <phoneticPr fontId="4"/>
  </si>
  <si>
    <t>富田町字上ノ台52-3</t>
    <rPh sb="0" eb="1">
      <t>トミ</t>
    </rPh>
    <rPh sb="1" eb="2">
      <t>タ</t>
    </rPh>
    <rPh sb="2" eb="3">
      <t>マチ</t>
    </rPh>
    <rPh sb="3" eb="4">
      <t>ジ</t>
    </rPh>
    <rPh sb="4" eb="5">
      <t>カミ</t>
    </rPh>
    <rPh sb="6" eb="7">
      <t>ダイ</t>
    </rPh>
    <phoneticPr fontId="4"/>
  </si>
  <si>
    <t>1972(S47).11.3</t>
  </si>
  <si>
    <t>堀ノ内公園</t>
    <rPh sb="0" eb="1">
      <t>　ホリ　ノ</t>
    </rPh>
    <rPh sb="2" eb="3">
      <t>ウチ</t>
    </rPh>
    <rPh sb="3" eb="5">
      <t>コウ　エン</t>
    </rPh>
    <phoneticPr fontId="4"/>
  </si>
  <si>
    <t>喜久田町堀之内字堀内179-1</t>
    <rPh sb="0" eb="1">
      <t>キ</t>
    </rPh>
    <rPh sb="1" eb="2">
      <t>ク</t>
    </rPh>
    <rPh sb="2" eb="3">
      <t>タ</t>
    </rPh>
    <rPh sb="3" eb="4">
      <t>マチ</t>
    </rPh>
    <rPh sb="4" eb="5">
      <t>ホリ</t>
    </rPh>
    <rPh sb="5" eb="6">
      <t>ノ</t>
    </rPh>
    <rPh sb="6" eb="7">
      <t>ウチ</t>
    </rPh>
    <rPh sb="7" eb="8">
      <t>ジ</t>
    </rPh>
    <rPh sb="8" eb="9">
      <t>ホリ</t>
    </rPh>
    <rPh sb="9" eb="10">
      <t>ウチ</t>
    </rPh>
    <phoneticPr fontId="4"/>
  </si>
  <si>
    <t>1972(S47).12.26</t>
    <phoneticPr fontId="4"/>
  </si>
  <si>
    <t>大島東公園</t>
    <rPh sb="0" eb="2">
      <t>　オオシマ</t>
    </rPh>
    <rPh sb="2" eb="3">
      <t>ヒガシ</t>
    </rPh>
    <rPh sb="3" eb="5">
      <t>　コウエン</t>
    </rPh>
    <phoneticPr fontId="4"/>
  </si>
  <si>
    <t>並木一丁目11</t>
    <rPh sb="0" eb="2">
      <t>ナミキ</t>
    </rPh>
    <rPh sb="2" eb="3">
      <t>イチ</t>
    </rPh>
    <rPh sb="3" eb="5">
      <t>チョウメ</t>
    </rPh>
    <phoneticPr fontId="4"/>
  </si>
  <si>
    <t>1973(S48).12.12</t>
    <phoneticPr fontId="4"/>
  </si>
  <si>
    <t>西ノ内公園</t>
    <rPh sb="0" eb="1">
      <t>　ニシ　ノ</t>
    </rPh>
    <rPh sb="2" eb="3">
      <t>ウチ</t>
    </rPh>
    <rPh sb="3" eb="5">
      <t>コウ　エン</t>
    </rPh>
    <phoneticPr fontId="4"/>
  </si>
  <si>
    <t>西ノ内二丁目265</t>
    <rPh sb="0" eb="1">
      <t>ニシ</t>
    </rPh>
    <rPh sb="2" eb="3">
      <t>ウチ</t>
    </rPh>
    <rPh sb="3" eb="4">
      <t>ニ</t>
    </rPh>
    <rPh sb="4" eb="6">
      <t>チョウメ</t>
    </rPh>
    <phoneticPr fontId="4"/>
  </si>
  <si>
    <t>1973(S48).11.29</t>
    <phoneticPr fontId="4"/>
  </si>
  <si>
    <t>希望ヶ丘公園</t>
    <rPh sb="0" eb="4">
      <t>　キ　ボウ　ガ　オカ</t>
    </rPh>
    <rPh sb="4" eb="6">
      <t>コウ　エン</t>
    </rPh>
    <phoneticPr fontId="4"/>
  </si>
  <si>
    <t>希望ヶ丘31-1</t>
    <rPh sb="0" eb="4">
      <t>キボウガオカ</t>
    </rPh>
    <phoneticPr fontId="4"/>
  </si>
  <si>
    <t>1988(S63).3.31</t>
  </si>
  <si>
    <t>鐘堂公園</t>
    <rPh sb="0" eb="1">
      <t>　カネ</t>
    </rPh>
    <rPh sb="1" eb="2">
      <t>　ドウ</t>
    </rPh>
    <rPh sb="2" eb="4">
      <t>　コウエン</t>
    </rPh>
    <phoneticPr fontId="4"/>
  </si>
  <si>
    <t>虎丸町315</t>
    <rPh sb="0" eb="1">
      <t>トラ</t>
    </rPh>
    <rPh sb="1" eb="2">
      <t>マル</t>
    </rPh>
    <rPh sb="2" eb="3">
      <t>マチ</t>
    </rPh>
    <phoneticPr fontId="4"/>
  </si>
  <si>
    <t>屋敷前公園</t>
    <rPh sb="0" eb="2">
      <t>　ヤ　シキ</t>
    </rPh>
    <rPh sb="2" eb="3">
      <t>マエ</t>
    </rPh>
    <rPh sb="3" eb="5">
      <t>コウ　エン</t>
    </rPh>
    <phoneticPr fontId="4"/>
  </si>
  <si>
    <t>並木二丁目7</t>
    <rPh sb="0" eb="2">
      <t>ナミキ</t>
    </rPh>
    <rPh sb="2" eb="5">
      <t>ニチョウメ</t>
    </rPh>
    <phoneticPr fontId="4"/>
  </si>
  <si>
    <t>1975(S50).3.31</t>
  </si>
  <si>
    <t>大島西公園</t>
    <rPh sb="0" eb="2">
      <t>　オオシマ</t>
    </rPh>
    <rPh sb="2" eb="3">
      <t>ニシ</t>
    </rPh>
    <rPh sb="3" eb="5">
      <t>コウ　エン</t>
    </rPh>
    <phoneticPr fontId="4"/>
  </si>
  <si>
    <t>並木四丁目2</t>
    <rPh sb="0" eb="2">
      <t>ナミキ</t>
    </rPh>
    <rPh sb="2" eb="3">
      <t>ヨン</t>
    </rPh>
    <rPh sb="3" eb="5">
      <t>チョウメ</t>
    </rPh>
    <phoneticPr fontId="4"/>
  </si>
  <si>
    <t>1976(S51).3.31</t>
  </si>
  <si>
    <t>大島中央公園</t>
    <rPh sb="0" eb="2">
      <t>　オオシマ</t>
    </rPh>
    <rPh sb="2" eb="4">
      <t>チュウオウ</t>
    </rPh>
    <rPh sb="4" eb="6">
      <t>　コウエン</t>
    </rPh>
    <phoneticPr fontId="4"/>
  </si>
  <si>
    <t>桑野五丁目8</t>
    <rPh sb="0" eb="2">
      <t>クワノ</t>
    </rPh>
    <rPh sb="2" eb="5">
      <t>ゴチョウメ</t>
    </rPh>
    <phoneticPr fontId="4"/>
  </si>
  <si>
    <t>1978(S53).3.31</t>
  </si>
  <si>
    <t>伊勢下公園</t>
    <rPh sb="0" eb="2">
      <t>　イ　　セ</t>
    </rPh>
    <rPh sb="2" eb="3">
      <t>シタ</t>
    </rPh>
    <rPh sb="3" eb="5">
      <t>コウ　エン</t>
    </rPh>
    <phoneticPr fontId="4"/>
  </si>
  <si>
    <t>並木五丁目11</t>
    <rPh sb="0" eb="2">
      <t>ナミキ</t>
    </rPh>
    <rPh sb="2" eb="5">
      <t>ゴチョウメ</t>
    </rPh>
    <phoneticPr fontId="4"/>
  </si>
  <si>
    <t>1977(S52).3.31</t>
  </si>
  <si>
    <t>勝木沢公園</t>
    <rPh sb="0" eb="1">
      <t>　カツ</t>
    </rPh>
    <rPh sb="1" eb="2">
      <t>　キ</t>
    </rPh>
    <rPh sb="2" eb="3">
      <t>サワ</t>
    </rPh>
    <rPh sb="3" eb="5">
      <t>コウ　エン</t>
    </rPh>
    <phoneticPr fontId="4"/>
  </si>
  <si>
    <t>富久山町八山田字勝木沢102</t>
    <rPh sb="0" eb="1">
      <t>フ</t>
    </rPh>
    <rPh sb="1" eb="2">
      <t>ク</t>
    </rPh>
    <rPh sb="2" eb="3">
      <t>ヤマ</t>
    </rPh>
    <rPh sb="3" eb="4">
      <t>マチ</t>
    </rPh>
    <rPh sb="4" eb="5">
      <t>ハチ</t>
    </rPh>
    <rPh sb="5" eb="7">
      <t>ヤマダ</t>
    </rPh>
    <rPh sb="7" eb="8">
      <t>ジ</t>
    </rPh>
    <rPh sb="8" eb="10">
      <t>マサキ</t>
    </rPh>
    <rPh sb="10" eb="11">
      <t>サワ</t>
    </rPh>
    <phoneticPr fontId="4"/>
  </si>
  <si>
    <t>長久保公園</t>
    <rPh sb="0" eb="1">
      <t>　ナガ</t>
    </rPh>
    <rPh sb="1" eb="2">
      <t>　ク</t>
    </rPh>
    <rPh sb="2" eb="3">
      <t>　ボ</t>
    </rPh>
    <rPh sb="3" eb="5">
      <t>コウ　エン</t>
    </rPh>
    <phoneticPr fontId="4"/>
  </si>
  <si>
    <t>安積町長久保一丁目20-1</t>
    <rPh sb="0" eb="2">
      <t>アサカ</t>
    </rPh>
    <rPh sb="2" eb="3">
      <t>マチ</t>
    </rPh>
    <rPh sb="3" eb="4">
      <t>ナガ</t>
    </rPh>
    <rPh sb="4" eb="5">
      <t>ク</t>
    </rPh>
    <rPh sb="5" eb="6">
      <t>ホ</t>
    </rPh>
    <rPh sb="6" eb="7">
      <t>イチ</t>
    </rPh>
    <rPh sb="7" eb="9">
      <t>チョウメ</t>
    </rPh>
    <phoneticPr fontId="4"/>
  </si>
  <si>
    <t>伝角田公園</t>
    <rPh sb="0" eb="1">
      <t>　デン</t>
    </rPh>
    <rPh sb="1" eb="2">
      <t>　カク</t>
    </rPh>
    <rPh sb="2" eb="3">
      <t>　タ</t>
    </rPh>
    <rPh sb="3" eb="5">
      <t>コウ　エン</t>
    </rPh>
    <phoneticPr fontId="4"/>
  </si>
  <si>
    <t>安積町長久保三丁目7-1</t>
    <rPh sb="0" eb="2">
      <t>アサカ</t>
    </rPh>
    <rPh sb="2" eb="3">
      <t>マチ</t>
    </rPh>
    <rPh sb="3" eb="4">
      <t>ナガ</t>
    </rPh>
    <rPh sb="4" eb="5">
      <t>ク</t>
    </rPh>
    <rPh sb="5" eb="6">
      <t>ホ</t>
    </rPh>
    <rPh sb="6" eb="7">
      <t>サン</t>
    </rPh>
    <rPh sb="7" eb="9">
      <t>チョウメ</t>
    </rPh>
    <phoneticPr fontId="4"/>
  </si>
  <si>
    <t>1982(S57).3.31</t>
  </si>
  <si>
    <t>うねめ1号公園</t>
    <rPh sb="3" eb="5">
      <t>1　ゴウ</t>
    </rPh>
    <rPh sb="5" eb="7">
      <t>コウ　エン</t>
    </rPh>
    <phoneticPr fontId="4"/>
  </si>
  <si>
    <t>うねめ町125</t>
    <rPh sb="3" eb="4">
      <t>マチ</t>
    </rPh>
    <phoneticPr fontId="4"/>
  </si>
  <si>
    <t>水門町公園</t>
    <rPh sb="0" eb="2">
      <t>スイ　モン</t>
    </rPh>
    <rPh sb="2" eb="3">
      <t>チョウ</t>
    </rPh>
    <rPh sb="3" eb="5">
      <t>　コウエン</t>
    </rPh>
    <phoneticPr fontId="4"/>
  </si>
  <si>
    <t>水門町247-1</t>
    <rPh sb="0" eb="2">
      <t>スイモン</t>
    </rPh>
    <rPh sb="2" eb="3">
      <t>マチ</t>
    </rPh>
    <phoneticPr fontId="4"/>
  </si>
  <si>
    <t>かおる公園</t>
    <rPh sb="3" eb="5">
      <t>コウ　エン</t>
    </rPh>
    <phoneticPr fontId="4"/>
  </si>
  <si>
    <t>鶴見坦二丁目176-3</t>
    <rPh sb="0" eb="2">
      <t>ツルミ</t>
    </rPh>
    <rPh sb="2" eb="3">
      <t>タン</t>
    </rPh>
    <rPh sb="3" eb="6">
      <t>２チョウメ</t>
    </rPh>
    <phoneticPr fontId="4"/>
  </si>
  <si>
    <t>1979(S54).3.31</t>
  </si>
  <si>
    <t>菜根一丁目公園</t>
    <rPh sb="0" eb="1">
      <t>　サイ</t>
    </rPh>
    <rPh sb="1" eb="2">
      <t>　コン</t>
    </rPh>
    <rPh sb="2" eb="3">
      <t>　1</t>
    </rPh>
    <rPh sb="3" eb="5">
      <t>チョウ　メ</t>
    </rPh>
    <rPh sb="5" eb="7">
      <t>コウ　エン</t>
    </rPh>
    <phoneticPr fontId="4"/>
  </si>
  <si>
    <t>菜根一丁目171</t>
    <rPh sb="0" eb="1">
      <t>サイ</t>
    </rPh>
    <rPh sb="1" eb="2">
      <t>ネ</t>
    </rPh>
    <rPh sb="2" eb="3">
      <t>イチ</t>
    </rPh>
    <rPh sb="3" eb="5">
      <t>チョウメ</t>
    </rPh>
    <phoneticPr fontId="4"/>
  </si>
  <si>
    <t>日出山公園</t>
    <rPh sb="0" eb="1">
      <t>　ヒ</t>
    </rPh>
    <rPh sb="1" eb="2">
      <t>　デ</t>
    </rPh>
    <rPh sb="2" eb="3">
      <t>ヤマ</t>
    </rPh>
    <rPh sb="3" eb="5">
      <t>コウ　エン</t>
    </rPh>
    <phoneticPr fontId="4"/>
  </si>
  <si>
    <t>安積町日出山三丁目46</t>
    <rPh sb="0" eb="2">
      <t>アサカ</t>
    </rPh>
    <rPh sb="2" eb="3">
      <t>マチ</t>
    </rPh>
    <rPh sb="3" eb="4">
      <t>ヒ</t>
    </rPh>
    <rPh sb="4" eb="5">
      <t>デ</t>
    </rPh>
    <rPh sb="5" eb="6">
      <t>ヤマ</t>
    </rPh>
    <rPh sb="6" eb="7">
      <t>サン</t>
    </rPh>
    <rPh sb="7" eb="9">
      <t>チョウメ</t>
    </rPh>
    <phoneticPr fontId="4"/>
  </si>
  <si>
    <t>池田公園</t>
    <rPh sb="0" eb="1">
      <t>　イケ</t>
    </rPh>
    <rPh sb="1" eb="2">
      <t>　ダ</t>
    </rPh>
    <rPh sb="2" eb="4">
      <t>コウ　エン</t>
    </rPh>
    <phoneticPr fontId="4"/>
  </si>
  <si>
    <t>安積町日出山二丁目52</t>
    <rPh sb="0" eb="2">
      <t>アサカ</t>
    </rPh>
    <rPh sb="2" eb="3">
      <t>マチ</t>
    </rPh>
    <rPh sb="3" eb="4">
      <t>ヒ</t>
    </rPh>
    <rPh sb="4" eb="5">
      <t>デ</t>
    </rPh>
    <rPh sb="5" eb="6">
      <t>ヤマ</t>
    </rPh>
    <rPh sb="6" eb="7">
      <t>ニ</t>
    </rPh>
    <rPh sb="7" eb="9">
      <t>チョウメ</t>
    </rPh>
    <phoneticPr fontId="4"/>
  </si>
  <si>
    <t>1983(S58).3.31</t>
  </si>
  <si>
    <t>篠原公園</t>
    <rPh sb="0" eb="2">
      <t>　シノ　ハラ</t>
    </rPh>
    <rPh sb="2" eb="4">
      <t>　コウエン</t>
    </rPh>
    <phoneticPr fontId="4"/>
  </si>
  <si>
    <t>安積町日出山三丁目224</t>
    <rPh sb="0" eb="2">
      <t>アサカ</t>
    </rPh>
    <rPh sb="2" eb="3">
      <t>マチ</t>
    </rPh>
    <rPh sb="3" eb="4">
      <t>ヒ</t>
    </rPh>
    <rPh sb="4" eb="5">
      <t>デ</t>
    </rPh>
    <rPh sb="5" eb="6">
      <t>ヤマ</t>
    </rPh>
    <rPh sb="6" eb="7">
      <t>サン</t>
    </rPh>
    <rPh sb="7" eb="9">
      <t>チョウメ</t>
    </rPh>
    <phoneticPr fontId="4"/>
  </si>
  <si>
    <t>深田公園</t>
    <rPh sb="0" eb="1">
      <t>　フカ</t>
    </rPh>
    <rPh sb="1" eb="2">
      <t>　ダ</t>
    </rPh>
    <rPh sb="2" eb="4">
      <t>コウ　エン</t>
    </rPh>
    <phoneticPr fontId="4"/>
  </si>
  <si>
    <t>安積町日出山一丁目97</t>
    <rPh sb="0" eb="2">
      <t>アサカ</t>
    </rPh>
    <rPh sb="2" eb="3">
      <t>マチ</t>
    </rPh>
    <rPh sb="3" eb="4">
      <t>ヒ</t>
    </rPh>
    <rPh sb="4" eb="5">
      <t>デ</t>
    </rPh>
    <rPh sb="5" eb="6">
      <t>ヤマ</t>
    </rPh>
    <rPh sb="6" eb="7">
      <t>イチ</t>
    </rPh>
    <rPh sb="7" eb="9">
      <t>チョウメ</t>
    </rPh>
    <phoneticPr fontId="4"/>
  </si>
  <si>
    <t>築地公園</t>
    <rPh sb="0" eb="1">
      <t>　ツキ</t>
    </rPh>
    <rPh sb="1" eb="2">
      <t>　ヂ</t>
    </rPh>
    <rPh sb="2" eb="4">
      <t>コウ　エン</t>
    </rPh>
    <phoneticPr fontId="4"/>
  </si>
  <si>
    <t>安積町日出山四丁目124</t>
    <rPh sb="0" eb="2">
      <t>アサカ</t>
    </rPh>
    <rPh sb="2" eb="3">
      <t>マチ</t>
    </rPh>
    <rPh sb="3" eb="4">
      <t>ヒ</t>
    </rPh>
    <rPh sb="4" eb="5">
      <t>デ</t>
    </rPh>
    <rPh sb="5" eb="6">
      <t>ヤマ</t>
    </rPh>
    <rPh sb="6" eb="7">
      <t>ヨン</t>
    </rPh>
    <rPh sb="7" eb="9">
      <t>チョウメ</t>
    </rPh>
    <phoneticPr fontId="4"/>
  </si>
  <si>
    <t>浮州ヶ岡公園</t>
    <rPh sb="0" eb="1">
      <t>　ウキ　ス　ガ</t>
    </rPh>
    <rPh sb="3" eb="4">
      <t>オカ</t>
    </rPh>
    <rPh sb="4" eb="6">
      <t>コウ　エン</t>
    </rPh>
    <phoneticPr fontId="4"/>
  </si>
  <si>
    <t>安積町日出山二丁目95</t>
    <rPh sb="0" eb="2">
      <t>アサカ</t>
    </rPh>
    <rPh sb="2" eb="3">
      <t>マチ</t>
    </rPh>
    <rPh sb="3" eb="4">
      <t>ヒ</t>
    </rPh>
    <rPh sb="4" eb="5">
      <t>デ</t>
    </rPh>
    <rPh sb="5" eb="6">
      <t>ヤマ</t>
    </rPh>
    <rPh sb="6" eb="7">
      <t>ニ</t>
    </rPh>
    <rPh sb="7" eb="9">
      <t>チョウメ</t>
    </rPh>
    <phoneticPr fontId="4"/>
  </si>
  <si>
    <t>1984(S59).3.31</t>
  </si>
  <si>
    <t>天正坦公園</t>
    <rPh sb="0" eb="5">
      <t>　テンショウダン　コウ　エン</t>
    </rPh>
    <phoneticPr fontId="4"/>
  </si>
  <si>
    <t>開成六丁目336-2</t>
    <rPh sb="0" eb="2">
      <t>カイセイ</t>
    </rPh>
    <rPh sb="2" eb="3">
      <t>ロク</t>
    </rPh>
    <rPh sb="3" eb="5">
      <t>チョウメ</t>
    </rPh>
    <phoneticPr fontId="4"/>
  </si>
  <si>
    <t>1981(S56).3.31</t>
  </si>
  <si>
    <t>島公園</t>
    <rPh sb="0" eb="1">
      <t>　シマ</t>
    </rPh>
    <rPh sb="1" eb="3">
      <t>　コウエン</t>
    </rPh>
    <phoneticPr fontId="4"/>
  </si>
  <si>
    <t>島二丁目779</t>
    <rPh sb="0" eb="1">
      <t>シマ</t>
    </rPh>
    <rPh sb="1" eb="2">
      <t>ニ</t>
    </rPh>
    <rPh sb="2" eb="4">
      <t>チョウメ</t>
    </rPh>
    <phoneticPr fontId="4"/>
  </si>
  <si>
    <t>台新公園</t>
    <rPh sb="0" eb="1">
      <t>　ダイ</t>
    </rPh>
    <rPh sb="1" eb="2">
      <t>シン</t>
    </rPh>
    <rPh sb="2" eb="4">
      <t>コウ　エン</t>
    </rPh>
    <phoneticPr fontId="4"/>
  </si>
  <si>
    <t>台新一丁目804</t>
    <rPh sb="0" eb="1">
      <t>ダイ</t>
    </rPh>
    <rPh sb="1" eb="2">
      <t>シン</t>
    </rPh>
    <rPh sb="2" eb="3">
      <t>イチ</t>
    </rPh>
    <rPh sb="3" eb="5">
      <t>チョウメ</t>
    </rPh>
    <phoneticPr fontId="4"/>
  </si>
  <si>
    <t>1985(S60).3.31</t>
  </si>
  <si>
    <t>大成公園</t>
    <rPh sb="0" eb="2">
      <t>　タイセイ</t>
    </rPh>
    <rPh sb="2" eb="4">
      <t>コウ　エン</t>
    </rPh>
    <phoneticPr fontId="4"/>
  </si>
  <si>
    <t>鳴神二丁目138</t>
    <rPh sb="0" eb="1">
      <t>ナ</t>
    </rPh>
    <rPh sb="1" eb="2">
      <t>カミ</t>
    </rPh>
    <rPh sb="2" eb="3">
      <t>ニ</t>
    </rPh>
    <rPh sb="3" eb="5">
      <t>チョウメ</t>
    </rPh>
    <phoneticPr fontId="4"/>
  </si>
  <si>
    <t>堤公園</t>
    <rPh sb="0" eb="1">
      <t>　ツツミ</t>
    </rPh>
    <rPh sb="1" eb="3">
      <t>　コウエン</t>
    </rPh>
    <phoneticPr fontId="4"/>
  </si>
  <si>
    <t>堤三丁目244</t>
    <rPh sb="0" eb="1">
      <t>ツツミ</t>
    </rPh>
    <rPh sb="1" eb="2">
      <t>サン</t>
    </rPh>
    <rPh sb="2" eb="4">
      <t>チョウメ</t>
    </rPh>
    <phoneticPr fontId="4"/>
  </si>
  <si>
    <t>木葉山公園</t>
    <rPh sb="0" eb="1">
      <t>　コ</t>
    </rPh>
    <rPh sb="1" eb="2">
      <t>　バ</t>
    </rPh>
    <rPh sb="2" eb="3">
      <t>ヤマ</t>
    </rPh>
    <rPh sb="3" eb="5">
      <t>コウ　エン</t>
    </rPh>
    <phoneticPr fontId="4"/>
  </si>
  <si>
    <t>土瓜一丁目271</t>
    <rPh sb="0" eb="1">
      <t>ツチ</t>
    </rPh>
    <rPh sb="1" eb="2">
      <t>ウリ</t>
    </rPh>
    <rPh sb="2" eb="3">
      <t>イチ</t>
    </rPh>
    <rPh sb="3" eb="5">
      <t>チョウメ</t>
    </rPh>
    <phoneticPr fontId="4"/>
  </si>
  <si>
    <t>桑野公園</t>
    <rPh sb="0" eb="1">
      <t>　クワ</t>
    </rPh>
    <rPh sb="1" eb="2">
      <t>　ノ</t>
    </rPh>
    <rPh sb="2" eb="4">
      <t>コウ　エン</t>
    </rPh>
    <phoneticPr fontId="4"/>
  </si>
  <si>
    <t>亀田一丁目813</t>
    <rPh sb="0" eb="1">
      <t>カメ</t>
    </rPh>
    <rPh sb="1" eb="2">
      <t>タ</t>
    </rPh>
    <rPh sb="2" eb="3">
      <t>イチ</t>
    </rPh>
    <rPh sb="3" eb="5">
      <t>チョウメ</t>
    </rPh>
    <phoneticPr fontId="4"/>
  </si>
  <si>
    <t>1980(S55).3.31</t>
  </si>
  <si>
    <t>亀田公園</t>
    <rPh sb="0" eb="1">
      <t>　カメ</t>
    </rPh>
    <rPh sb="1" eb="2">
      <t>　ダ</t>
    </rPh>
    <rPh sb="2" eb="4">
      <t>コウ　エン</t>
    </rPh>
    <phoneticPr fontId="4"/>
  </si>
  <si>
    <t>亀田一丁目812</t>
    <rPh sb="0" eb="1">
      <t>カメ</t>
    </rPh>
    <rPh sb="1" eb="2">
      <t>タ</t>
    </rPh>
    <rPh sb="2" eb="3">
      <t>イチ</t>
    </rPh>
    <rPh sb="3" eb="5">
      <t>チョウメ</t>
    </rPh>
    <phoneticPr fontId="4"/>
  </si>
  <si>
    <t>水・緑公園</t>
    <rPh sb="0" eb="1">
      <t>　ミズ</t>
    </rPh>
    <rPh sb="2" eb="3">
      <t>ミドリ</t>
    </rPh>
    <rPh sb="3" eb="5">
      <t>コウエン</t>
    </rPh>
    <phoneticPr fontId="4"/>
  </si>
  <si>
    <t>開成二丁目163</t>
    <rPh sb="0" eb="2">
      <t>カイセイ</t>
    </rPh>
    <rPh sb="2" eb="3">
      <t>ニ</t>
    </rPh>
    <rPh sb="3" eb="5">
      <t>チョウメ</t>
    </rPh>
    <phoneticPr fontId="4"/>
  </si>
  <si>
    <t>2000(H12).3.31</t>
  </si>
  <si>
    <t>梅林公園</t>
    <rPh sb="0" eb="1">
      <t>　ウメ</t>
    </rPh>
    <rPh sb="1" eb="2">
      <t>バヤシ</t>
    </rPh>
    <rPh sb="2" eb="4">
      <t>　コウエン</t>
    </rPh>
    <phoneticPr fontId="4"/>
  </si>
  <si>
    <t>開成四丁目213-3</t>
    <rPh sb="0" eb="2">
      <t>カイセイ</t>
    </rPh>
    <rPh sb="2" eb="3">
      <t>ヨン</t>
    </rPh>
    <rPh sb="3" eb="5">
      <t>チョウメ</t>
    </rPh>
    <phoneticPr fontId="4"/>
  </si>
  <si>
    <t>桜木公園</t>
    <rPh sb="0" eb="1">
      <t>サクラ</t>
    </rPh>
    <rPh sb="1" eb="2">
      <t>　ギ</t>
    </rPh>
    <rPh sb="2" eb="4">
      <t>　コウエン</t>
    </rPh>
    <phoneticPr fontId="4"/>
  </si>
  <si>
    <t>桜木二丁目335-1</t>
    <rPh sb="0" eb="1">
      <t>サクラ</t>
    </rPh>
    <rPh sb="1" eb="2">
      <t>キ</t>
    </rPh>
    <rPh sb="2" eb="3">
      <t>ニ</t>
    </rPh>
    <rPh sb="3" eb="5">
      <t>チョウメ</t>
    </rPh>
    <phoneticPr fontId="4"/>
  </si>
  <si>
    <t>小原田公園</t>
    <rPh sb="0" eb="1">
      <t>　コ</t>
    </rPh>
    <rPh sb="1" eb="2">
      <t>ハラ</t>
    </rPh>
    <rPh sb="2" eb="3">
      <t>　ダ</t>
    </rPh>
    <rPh sb="3" eb="5">
      <t>コウ　エン</t>
    </rPh>
    <phoneticPr fontId="4"/>
  </si>
  <si>
    <t>小原田二丁目156-3</t>
    <rPh sb="0" eb="2">
      <t>コハラ</t>
    </rPh>
    <rPh sb="2" eb="3">
      <t>タ</t>
    </rPh>
    <rPh sb="3" eb="4">
      <t>ニ</t>
    </rPh>
    <rPh sb="4" eb="6">
      <t>チョウメ</t>
    </rPh>
    <phoneticPr fontId="4"/>
  </si>
  <si>
    <t>昭和一丁目公園</t>
    <rPh sb="0" eb="2">
      <t>　ショウワ</t>
    </rPh>
    <rPh sb="2" eb="3">
      <t>　1</t>
    </rPh>
    <rPh sb="3" eb="5">
      <t>チョウ　メ</t>
    </rPh>
    <rPh sb="5" eb="7">
      <t>コウ　エン</t>
    </rPh>
    <phoneticPr fontId="4"/>
  </si>
  <si>
    <t>昭和一丁目132</t>
    <rPh sb="0" eb="2">
      <t>ショウワ</t>
    </rPh>
    <rPh sb="2" eb="3">
      <t>イチ</t>
    </rPh>
    <rPh sb="3" eb="5">
      <t>チョウメ</t>
    </rPh>
    <phoneticPr fontId="4"/>
  </si>
  <si>
    <t>さくら公園</t>
    <rPh sb="3" eb="5">
      <t>コウ　エン</t>
    </rPh>
    <phoneticPr fontId="4"/>
  </si>
  <si>
    <t>久留米五丁目60</t>
    <rPh sb="0" eb="1">
      <t>ク</t>
    </rPh>
    <rPh sb="1" eb="2">
      <t>ル</t>
    </rPh>
    <rPh sb="2" eb="3">
      <t>コメ</t>
    </rPh>
    <rPh sb="3" eb="4">
      <t>ゴ</t>
    </rPh>
    <rPh sb="4" eb="6">
      <t>チョウメ</t>
    </rPh>
    <phoneticPr fontId="4"/>
  </si>
  <si>
    <t>蟻塚公園</t>
    <rPh sb="0" eb="1">
      <t>　アリ</t>
    </rPh>
    <rPh sb="1" eb="2">
      <t>ヅカ</t>
    </rPh>
    <rPh sb="2" eb="4">
      <t>コウ　エン</t>
    </rPh>
    <phoneticPr fontId="4"/>
  </si>
  <si>
    <t>片平町字新蟻塚94-2</t>
    <rPh sb="0" eb="1">
      <t>カタ</t>
    </rPh>
    <rPh sb="1" eb="2">
      <t>ヒラ</t>
    </rPh>
    <rPh sb="2" eb="3">
      <t>マチ</t>
    </rPh>
    <rPh sb="3" eb="4">
      <t>ジ</t>
    </rPh>
    <rPh sb="4" eb="5">
      <t>シン</t>
    </rPh>
    <rPh sb="5" eb="6">
      <t>アリ</t>
    </rPh>
    <rPh sb="6" eb="7">
      <t>ツカ</t>
    </rPh>
    <phoneticPr fontId="4"/>
  </si>
  <si>
    <t>永盛南公園</t>
    <rPh sb="0" eb="1">
      <t>　ナガ</t>
    </rPh>
    <rPh sb="1" eb="2">
      <t>　モリ</t>
    </rPh>
    <rPh sb="2" eb="3">
      <t>ミナミ</t>
    </rPh>
    <rPh sb="3" eb="5">
      <t>　コウエン</t>
    </rPh>
    <phoneticPr fontId="4"/>
  </si>
  <si>
    <t>安積町日出山字南台71-2</t>
    <rPh sb="0" eb="2">
      <t>アサカ</t>
    </rPh>
    <rPh sb="2" eb="3">
      <t>マチ</t>
    </rPh>
    <rPh sb="3" eb="4">
      <t>ヒ</t>
    </rPh>
    <rPh sb="4" eb="5">
      <t>デ</t>
    </rPh>
    <rPh sb="5" eb="6">
      <t>ヤマ</t>
    </rPh>
    <rPh sb="6" eb="7">
      <t>ジ</t>
    </rPh>
    <rPh sb="7" eb="9">
      <t>ミナミダイ</t>
    </rPh>
    <phoneticPr fontId="4"/>
  </si>
  <si>
    <t>2003(H15).3.31</t>
  </si>
  <si>
    <t>百合ヶ丘公園</t>
    <rPh sb="0" eb="4">
      <t>　ユ　リ　ガ　オ　カ</t>
    </rPh>
    <rPh sb="4" eb="6">
      <t>コウ　エン</t>
    </rPh>
    <phoneticPr fontId="4"/>
  </si>
  <si>
    <t>喜久田町字入ノ内15-50</t>
    <rPh sb="0" eb="1">
      <t>キ</t>
    </rPh>
    <rPh sb="1" eb="2">
      <t>ク</t>
    </rPh>
    <rPh sb="2" eb="3">
      <t>タ</t>
    </rPh>
    <rPh sb="3" eb="4">
      <t>マチ</t>
    </rPh>
    <rPh sb="4" eb="5">
      <t>ジ</t>
    </rPh>
    <rPh sb="5" eb="6">
      <t>イ</t>
    </rPh>
    <rPh sb="7" eb="8">
      <t>ウチ</t>
    </rPh>
    <phoneticPr fontId="4"/>
  </si>
  <si>
    <t>うねめ2号公園</t>
    <rPh sb="3" eb="4">
      <t>２</t>
    </rPh>
    <rPh sb="4" eb="5">
      <t>ゴウ</t>
    </rPh>
    <rPh sb="5" eb="7">
      <t>コウ　エン</t>
    </rPh>
    <phoneticPr fontId="4"/>
  </si>
  <si>
    <t>うねめ町225-1</t>
    <rPh sb="3" eb="4">
      <t>マチ</t>
    </rPh>
    <phoneticPr fontId="4"/>
  </si>
  <si>
    <t>1979(S54).4.1</t>
  </si>
  <si>
    <t>砂子田公園</t>
    <rPh sb="0" eb="1">
      <t>　スナ</t>
    </rPh>
    <rPh sb="1" eb="2">
      <t>　コ</t>
    </rPh>
    <rPh sb="2" eb="3">
      <t>　ダ</t>
    </rPh>
    <rPh sb="3" eb="5">
      <t>コウ　エン</t>
    </rPh>
    <phoneticPr fontId="4"/>
  </si>
  <si>
    <t>町東三丁目165</t>
    <rPh sb="0" eb="1">
      <t>マチ</t>
    </rPh>
    <rPh sb="1" eb="2">
      <t>ヒガシ</t>
    </rPh>
    <rPh sb="2" eb="5">
      <t>３チョウメ</t>
    </rPh>
    <phoneticPr fontId="4"/>
  </si>
  <si>
    <t>1986(S61).3.31</t>
  </si>
  <si>
    <t>備前舘公園</t>
    <rPh sb="0" eb="2">
      <t>　ビ　ゼン</t>
    </rPh>
    <rPh sb="2" eb="3">
      <t>ダテ</t>
    </rPh>
    <rPh sb="3" eb="5">
      <t>コウ　エン</t>
    </rPh>
    <phoneticPr fontId="4"/>
  </si>
  <si>
    <t>備前舘二丁目134</t>
    <rPh sb="0" eb="2">
      <t>ビゼン</t>
    </rPh>
    <rPh sb="3" eb="6">
      <t>２チョウメ</t>
    </rPh>
    <phoneticPr fontId="4"/>
  </si>
  <si>
    <t>1996(H8).3.31</t>
  </si>
  <si>
    <t>巳六段公園</t>
    <rPh sb="0" eb="1">
      <t>　ミ</t>
    </rPh>
    <rPh sb="1" eb="2">
      <t>ロク</t>
    </rPh>
    <rPh sb="2" eb="3">
      <t>ダン</t>
    </rPh>
    <rPh sb="3" eb="5">
      <t>コウ　エン</t>
    </rPh>
    <phoneticPr fontId="4"/>
  </si>
  <si>
    <t>巳六段237</t>
    <rPh sb="0" eb="2">
      <t>ミロク</t>
    </rPh>
    <rPh sb="2" eb="3">
      <t>ダン</t>
    </rPh>
    <phoneticPr fontId="29"/>
  </si>
  <si>
    <t>不動前公園</t>
    <rPh sb="0" eb="2">
      <t>　フ　ド　ウ</t>
    </rPh>
    <rPh sb="2" eb="3">
      <t>マエ</t>
    </rPh>
    <rPh sb="3" eb="5">
      <t>コウ　エン</t>
    </rPh>
    <phoneticPr fontId="4"/>
  </si>
  <si>
    <t>不動前一丁目136</t>
    <rPh sb="0" eb="3">
      <t>フドウマエ</t>
    </rPh>
    <rPh sb="3" eb="6">
      <t>１チョウメ</t>
    </rPh>
    <phoneticPr fontId="29"/>
  </si>
  <si>
    <t>廻渕公園</t>
    <rPh sb="0" eb="1">
      <t>マワリ</t>
    </rPh>
    <rPh sb="1" eb="2">
      <t xml:space="preserve"> ブチ</t>
    </rPh>
    <rPh sb="2" eb="4">
      <t xml:space="preserve"> コウ エン</t>
    </rPh>
    <phoneticPr fontId="4"/>
  </si>
  <si>
    <t>備前舘一丁目190</t>
    <rPh sb="0" eb="2">
      <t>ビゼン</t>
    </rPh>
    <rPh sb="3" eb="4">
      <t>１</t>
    </rPh>
    <rPh sb="4" eb="6">
      <t>チョウメ</t>
    </rPh>
    <phoneticPr fontId="29"/>
  </si>
  <si>
    <t>1989(H元).3.31</t>
    <rPh sb="6" eb="7">
      <t>ゲン</t>
    </rPh>
    <phoneticPr fontId="4"/>
  </si>
  <si>
    <t>大根畑公園</t>
    <rPh sb="0" eb="1">
      <t>ダイ  コン</t>
    </rPh>
    <rPh sb="1" eb="2">
      <t>　</t>
    </rPh>
    <rPh sb="2" eb="3">
      <t>バタケ</t>
    </rPh>
    <rPh sb="3" eb="5">
      <t>　コウ　エン</t>
    </rPh>
    <phoneticPr fontId="4"/>
  </si>
  <si>
    <t>安積北井二丁目195</t>
    <rPh sb="0" eb="2">
      <t>アンセキ</t>
    </rPh>
    <rPh sb="2" eb="4">
      <t>キタイ</t>
    </rPh>
    <rPh sb="4" eb="7">
      <t>ニチョウメ</t>
    </rPh>
    <phoneticPr fontId="29"/>
  </si>
  <si>
    <t>1993(H5).3.31</t>
  </si>
  <si>
    <t>東前田公園</t>
    <rPh sb="0" eb="1">
      <t>ヒガシ</t>
    </rPh>
    <rPh sb="1" eb="3">
      <t>マエ　 ダ</t>
    </rPh>
    <rPh sb="3" eb="5">
      <t>コウ　エン</t>
    </rPh>
    <phoneticPr fontId="4"/>
  </si>
  <si>
    <t>安積荒井三丁目370</t>
    <rPh sb="0" eb="1">
      <t>アン</t>
    </rPh>
    <rPh sb="1" eb="2">
      <t>セキ</t>
    </rPh>
    <rPh sb="2" eb="3">
      <t>アラ</t>
    </rPh>
    <rPh sb="3" eb="4">
      <t>イ</t>
    </rPh>
    <rPh sb="4" eb="7">
      <t>サンチョウメ</t>
    </rPh>
    <phoneticPr fontId="29"/>
  </si>
  <si>
    <t>1987(S62).3.31</t>
  </si>
  <si>
    <t>神明公園</t>
    <rPh sb="0" eb="1">
      <t xml:space="preserve"> シン</t>
    </rPh>
    <rPh sb="1" eb="2">
      <t xml:space="preserve"> メイ</t>
    </rPh>
    <rPh sb="2" eb="4">
      <t xml:space="preserve"> コウ エン</t>
    </rPh>
    <phoneticPr fontId="4"/>
  </si>
  <si>
    <t>安積荒井本町49</t>
    <rPh sb="0" eb="1">
      <t>アン</t>
    </rPh>
    <rPh sb="1" eb="2">
      <t>セキ</t>
    </rPh>
    <rPh sb="2" eb="3">
      <t>アラ</t>
    </rPh>
    <rPh sb="3" eb="4">
      <t>イ</t>
    </rPh>
    <rPh sb="4" eb="6">
      <t>ホンマチ</t>
    </rPh>
    <phoneticPr fontId="29"/>
  </si>
  <si>
    <t>1991(H3).3.31</t>
  </si>
  <si>
    <t>茸谷地公園</t>
    <rPh sb="0" eb="1">
      <t>キノコ</t>
    </rPh>
    <rPh sb="1" eb="2">
      <t xml:space="preserve">  ヤ</t>
    </rPh>
    <rPh sb="2" eb="3">
      <t xml:space="preserve">  ヂ</t>
    </rPh>
    <rPh sb="3" eb="5">
      <t>コウ　エン</t>
    </rPh>
    <phoneticPr fontId="4"/>
  </si>
  <si>
    <t>安積荒井一丁目142</t>
    <rPh sb="0" eb="1">
      <t>アン</t>
    </rPh>
    <rPh sb="1" eb="2">
      <t>セキ</t>
    </rPh>
    <rPh sb="2" eb="3">
      <t>アラ</t>
    </rPh>
    <rPh sb="3" eb="4">
      <t>イ</t>
    </rPh>
    <rPh sb="4" eb="7">
      <t>イッチョウメ</t>
    </rPh>
    <phoneticPr fontId="29"/>
  </si>
  <si>
    <t>荒屋敷3号公園</t>
    <rPh sb="0" eb="1">
      <t>　アラ</t>
    </rPh>
    <rPh sb="1" eb="3">
      <t>　ヤ　シキ　3</t>
    </rPh>
    <rPh sb="4" eb="5">
      <t>ゴウ</t>
    </rPh>
    <rPh sb="5" eb="7">
      <t>コウ　エン</t>
    </rPh>
    <phoneticPr fontId="4"/>
  </si>
  <si>
    <t>安積町笹川字荒屋敷1-34</t>
    <rPh sb="0" eb="1">
      <t>アン</t>
    </rPh>
    <rPh sb="1" eb="2">
      <t>セキ</t>
    </rPh>
    <rPh sb="2" eb="3">
      <t>マチ</t>
    </rPh>
    <rPh sb="3" eb="5">
      <t>ササカワ</t>
    </rPh>
    <rPh sb="5" eb="6">
      <t>ジ</t>
    </rPh>
    <rPh sb="6" eb="7">
      <t>アラ</t>
    </rPh>
    <rPh sb="7" eb="9">
      <t>ヤシキ</t>
    </rPh>
    <phoneticPr fontId="29"/>
  </si>
  <si>
    <t>温石平公園</t>
    <rPh sb="0" eb="1">
      <t>オン</t>
    </rPh>
    <rPh sb="1" eb="2">
      <t>ジャク</t>
    </rPh>
    <rPh sb="2" eb="3">
      <t>ダイラ</t>
    </rPh>
    <rPh sb="3" eb="5">
      <t>　コウエン</t>
    </rPh>
    <phoneticPr fontId="4"/>
  </si>
  <si>
    <t>緑ヶ丘東一丁目23-1</t>
    <rPh sb="0" eb="3">
      <t>ミドリガオカ</t>
    </rPh>
    <rPh sb="3" eb="4">
      <t>ヒガシ</t>
    </rPh>
    <rPh sb="4" eb="5">
      <t>イチ</t>
    </rPh>
    <rPh sb="5" eb="7">
      <t>チョウメ</t>
    </rPh>
    <phoneticPr fontId="4"/>
  </si>
  <si>
    <t>1990(H2).3.31</t>
  </si>
  <si>
    <t>猫田公園</t>
    <rPh sb="0" eb="1">
      <t xml:space="preserve"> ネコ</t>
    </rPh>
    <rPh sb="1" eb="2">
      <t>　タ</t>
    </rPh>
    <rPh sb="2" eb="4">
      <t>コウ　エン</t>
    </rPh>
    <phoneticPr fontId="4"/>
  </si>
  <si>
    <t>緑ヶ丘東二丁目23-1</t>
    <rPh sb="0" eb="3">
      <t>ミドリガオカ</t>
    </rPh>
    <rPh sb="3" eb="4">
      <t>ヒガシ</t>
    </rPh>
    <rPh sb="4" eb="5">
      <t>ニ</t>
    </rPh>
    <rPh sb="5" eb="7">
      <t>チョウメ</t>
    </rPh>
    <phoneticPr fontId="4"/>
  </si>
  <si>
    <t>赤沼公園</t>
    <rPh sb="0" eb="2">
      <t>　アカヌマ</t>
    </rPh>
    <rPh sb="2" eb="4">
      <t>コウ　エン</t>
    </rPh>
    <phoneticPr fontId="4"/>
  </si>
  <si>
    <t>緑ヶ丘東四丁目34-1</t>
    <rPh sb="0" eb="3">
      <t>ミドリガオカ</t>
    </rPh>
    <rPh sb="3" eb="4">
      <t>ヒガシ</t>
    </rPh>
    <rPh sb="4" eb="5">
      <t>ヨン</t>
    </rPh>
    <rPh sb="5" eb="7">
      <t>チョウメ</t>
    </rPh>
    <phoneticPr fontId="4"/>
  </si>
  <si>
    <t>1995(H7).3.31</t>
  </si>
  <si>
    <t>桃見台公園</t>
    <rPh sb="0" eb="1">
      <t>　モモ</t>
    </rPh>
    <rPh sb="1" eb="2">
      <t>　ミ</t>
    </rPh>
    <rPh sb="2" eb="3">
      <t>ダイ</t>
    </rPh>
    <rPh sb="3" eb="5">
      <t>コウ　エン</t>
    </rPh>
    <phoneticPr fontId="4"/>
  </si>
  <si>
    <t>桃見台36-3</t>
    <rPh sb="0" eb="1">
      <t>モモ</t>
    </rPh>
    <rPh sb="1" eb="2">
      <t>ミ</t>
    </rPh>
    <rPh sb="2" eb="3">
      <t>ダイ</t>
    </rPh>
    <phoneticPr fontId="4"/>
  </si>
  <si>
    <t>名倉公園</t>
    <rPh sb="0" eb="1">
      <t>　ナ</t>
    </rPh>
    <rPh sb="1" eb="2">
      <t>グラ</t>
    </rPh>
    <rPh sb="2" eb="4">
      <t>コウ　エン</t>
    </rPh>
    <phoneticPr fontId="4"/>
  </si>
  <si>
    <t>字名倉250-9</t>
    <rPh sb="0" eb="1">
      <t>アザ</t>
    </rPh>
    <rPh sb="1" eb="2">
      <t>ナ</t>
    </rPh>
    <rPh sb="2" eb="3">
      <t>クラ</t>
    </rPh>
    <phoneticPr fontId="4"/>
  </si>
  <si>
    <t>1992(H4).3.31</t>
  </si>
  <si>
    <t>石作公園</t>
    <rPh sb="0" eb="1">
      <t>イシ</t>
    </rPh>
    <rPh sb="1" eb="2">
      <t>サク</t>
    </rPh>
    <rPh sb="2" eb="4">
      <t>コウ　エン</t>
    </rPh>
    <phoneticPr fontId="4"/>
  </si>
  <si>
    <t>緑ヶ丘西三丁目20-1</t>
    <rPh sb="0" eb="3">
      <t>ミドリガオカ</t>
    </rPh>
    <rPh sb="3" eb="4">
      <t>ニシ</t>
    </rPh>
    <rPh sb="4" eb="5">
      <t>サン</t>
    </rPh>
    <rPh sb="5" eb="7">
      <t>チョウメ</t>
    </rPh>
    <phoneticPr fontId="4"/>
  </si>
  <si>
    <t>中谷地公園</t>
    <rPh sb="0" eb="2">
      <t>ナカ　 ヤ</t>
    </rPh>
    <rPh sb="2" eb="3">
      <t>　ヂ</t>
    </rPh>
    <rPh sb="3" eb="5">
      <t>コウ　エン</t>
    </rPh>
    <phoneticPr fontId="4"/>
  </si>
  <si>
    <t>静西二丁目34</t>
    <rPh sb="0" eb="1">
      <t>シズカ</t>
    </rPh>
    <rPh sb="1" eb="2">
      <t>ニシ</t>
    </rPh>
    <rPh sb="2" eb="5">
      <t>ニチョウメ</t>
    </rPh>
    <phoneticPr fontId="4"/>
  </si>
  <si>
    <t>荒池公園</t>
    <rPh sb="0" eb="1">
      <t>アラ</t>
    </rPh>
    <rPh sb="1" eb="2">
      <t>イケ</t>
    </rPh>
    <rPh sb="2" eb="4">
      <t>コウ　エン</t>
    </rPh>
    <phoneticPr fontId="4"/>
  </si>
  <si>
    <t>愛宕町133</t>
    <rPh sb="0" eb="2">
      <t>アタゴ</t>
    </rPh>
    <rPh sb="2" eb="3">
      <t>マチ</t>
    </rPh>
    <phoneticPr fontId="4"/>
  </si>
  <si>
    <t>1959(S34).3.31</t>
  </si>
  <si>
    <t>荒池西公園</t>
    <rPh sb="0" eb="1">
      <t>アラ</t>
    </rPh>
    <rPh sb="1" eb="2">
      <t>イケ</t>
    </rPh>
    <rPh sb="2" eb="3">
      <t>ニシ</t>
    </rPh>
    <rPh sb="3" eb="5">
      <t xml:space="preserve"> コウ エン</t>
    </rPh>
    <phoneticPr fontId="4"/>
  </si>
  <si>
    <t>池ノ台203</t>
    <rPh sb="0" eb="1">
      <t>イケ</t>
    </rPh>
    <rPh sb="2" eb="3">
      <t>ダイ</t>
    </rPh>
    <phoneticPr fontId="4"/>
  </si>
  <si>
    <t>1977(S52).4.1</t>
  </si>
  <si>
    <t>百合ヶ丘2号公園</t>
    <rPh sb="0" eb="4">
      <t>　　ユリ　　　ガ　オカ　2</t>
    </rPh>
    <rPh sb="5" eb="6">
      <t>ゴウ</t>
    </rPh>
    <rPh sb="6" eb="8">
      <t>　コウエン</t>
    </rPh>
    <phoneticPr fontId="4"/>
  </si>
  <si>
    <t>富田町字坦ノ腰2-103</t>
    <rPh sb="0" eb="1">
      <t>トミ</t>
    </rPh>
    <rPh sb="1" eb="2">
      <t>タ</t>
    </rPh>
    <rPh sb="2" eb="3">
      <t>マチ</t>
    </rPh>
    <rPh sb="3" eb="4">
      <t>ジ</t>
    </rPh>
    <rPh sb="4" eb="5">
      <t>タン</t>
    </rPh>
    <rPh sb="6" eb="7">
      <t>コシ</t>
    </rPh>
    <phoneticPr fontId="4"/>
  </si>
  <si>
    <t>柴宮4号公園</t>
    <rPh sb="0" eb="1">
      <t>　シバ</t>
    </rPh>
    <rPh sb="1" eb="2">
      <t>　ミヤ  ４</t>
    </rPh>
    <rPh sb="3" eb="4">
      <t>ゴウ</t>
    </rPh>
    <rPh sb="4" eb="6">
      <t>コウ　エン</t>
    </rPh>
    <phoneticPr fontId="4"/>
  </si>
  <si>
    <t>安積町荒井字柴宮山27-100</t>
    <rPh sb="0" eb="1">
      <t>アン</t>
    </rPh>
    <rPh sb="1" eb="2">
      <t>セキ</t>
    </rPh>
    <rPh sb="2" eb="3">
      <t>マチ</t>
    </rPh>
    <rPh sb="3" eb="4">
      <t>アラ</t>
    </rPh>
    <rPh sb="4" eb="5">
      <t>イ</t>
    </rPh>
    <rPh sb="5" eb="6">
      <t>ジ</t>
    </rPh>
    <rPh sb="6" eb="7">
      <t>シバ</t>
    </rPh>
    <rPh sb="7" eb="8">
      <t>ミヤ</t>
    </rPh>
    <rPh sb="8" eb="9">
      <t>ヤマ</t>
    </rPh>
    <phoneticPr fontId="4"/>
  </si>
  <si>
    <t>荒井1号公園</t>
    <rPh sb="0" eb="1">
      <t>　アラ</t>
    </rPh>
    <rPh sb="1" eb="2">
      <t>　イ　１　</t>
    </rPh>
    <rPh sb="3" eb="4">
      <t>ゴウ</t>
    </rPh>
    <rPh sb="4" eb="6">
      <t>　コウエン</t>
    </rPh>
    <phoneticPr fontId="4"/>
  </si>
  <si>
    <t>安積町荒井字林ノ越8-31</t>
    <rPh sb="0" eb="1">
      <t>アン</t>
    </rPh>
    <rPh sb="1" eb="2">
      <t>セキ</t>
    </rPh>
    <rPh sb="2" eb="3">
      <t>マチ</t>
    </rPh>
    <rPh sb="3" eb="4">
      <t>アラ</t>
    </rPh>
    <rPh sb="4" eb="5">
      <t>イ</t>
    </rPh>
    <rPh sb="5" eb="6">
      <t>ジ</t>
    </rPh>
    <rPh sb="6" eb="7">
      <t>ハヤシ</t>
    </rPh>
    <rPh sb="8" eb="9">
      <t>コシ</t>
    </rPh>
    <phoneticPr fontId="4"/>
  </si>
  <si>
    <t>滝ノ尻公園</t>
    <rPh sb="0" eb="1">
      <t>タキ　ノ</t>
    </rPh>
    <rPh sb="2" eb="3">
      <t>ジリ</t>
    </rPh>
    <rPh sb="3" eb="5">
      <t>コウ　エン</t>
    </rPh>
    <phoneticPr fontId="4"/>
  </si>
  <si>
    <t>安積町南長久保二丁目107</t>
    <rPh sb="0" eb="3">
      <t>アサカマチ</t>
    </rPh>
    <rPh sb="3" eb="7">
      <t>ミナミナガクボ</t>
    </rPh>
    <rPh sb="7" eb="10">
      <t>ニチョウメ</t>
    </rPh>
    <phoneticPr fontId="4"/>
  </si>
  <si>
    <t>荒沼公園</t>
    <rPh sb="0" eb="1">
      <t>アラ</t>
    </rPh>
    <rPh sb="1" eb="2">
      <t>ヌマ</t>
    </rPh>
    <rPh sb="2" eb="4">
      <t>コウ　エン</t>
    </rPh>
    <phoneticPr fontId="4"/>
  </si>
  <si>
    <t>安積町南長久保一丁目175</t>
    <rPh sb="0" eb="1">
      <t>アン</t>
    </rPh>
    <rPh sb="1" eb="2">
      <t>セキ</t>
    </rPh>
    <rPh sb="2" eb="3">
      <t>マチ</t>
    </rPh>
    <rPh sb="3" eb="4">
      <t>ミナミ</t>
    </rPh>
    <rPh sb="4" eb="7">
      <t>ナガクボ</t>
    </rPh>
    <rPh sb="7" eb="8">
      <t>イチ</t>
    </rPh>
    <rPh sb="8" eb="10">
      <t>チョウメ</t>
    </rPh>
    <phoneticPr fontId="4"/>
  </si>
  <si>
    <t>大安場公園</t>
    <rPh sb="0" eb="1">
      <t xml:space="preserve"> オオ</t>
    </rPh>
    <rPh sb="1" eb="2">
      <t>ヤス</t>
    </rPh>
    <rPh sb="2" eb="3">
      <t xml:space="preserve"> バ</t>
    </rPh>
    <rPh sb="3" eb="5">
      <t>コウ　エン</t>
    </rPh>
    <phoneticPr fontId="4"/>
  </si>
  <si>
    <t>田村町桜ヶ丘二丁目227</t>
    <rPh sb="0" eb="3">
      <t>タムラマチ</t>
    </rPh>
    <rPh sb="3" eb="6">
      <t>サクラガオカ</t>
    </rPh>
    <rPh sb="6" eb="7">
      <t>ニ</t>
    </rPh>
    <rPh sb="7" eb="9">
      <t>チョウメ</t>
    </rPh>
    <phoneticPr fontId="4"/>
  </si>
  <si>
    <t>1979(S54).4.1</t>
    <phoneticPr fontId="2"/>
  </si>
  <si>
    <t>中ノ渡戸公園</t>
    <rPh sb="0" eb="1">
      <t>ナカ　ノ</t>
    </rPh>
    <rPh sb="2" eb="3">
      <t>ワタリ</t>
    </rPh>
    <rPh sb="3" eb="4">
      <t>　ド</t>
    </rPh>
    <rPh sb="4" eb="6">
      <t>コウ　エン</t>
    </rPh>
    <phoneticPr fontId="4"/>
  </si>
  <si>
    <t>安積町笹川字中ノ渡戸9-45</t>
    <rPh sb="0" eb="1">
      <t>アン</t>
    </rPh>
    <rPh sb="1" eb="2">
      <t>セキ</t>
    </rPh>
    <rPh sb="2" eb="3">
      <t>マチ</t>
    </rPh>
    <rPh sb="3" eb="5">
      <t>ササカワ</t>
    </rPh>
    <rPh sb="5" eb="6">
      <t>ジ</t>
    </rPh>
    <rPh sb="6" eb="7">
      <t>ナカ</t>
    </rPh>
    <rPh sb="8" eb="9">
      <t>ワタ</t>
    </rPh>
    <rPh sb="9" eb="10">
      <t>ト</t>
    </rPh>
    <phoneticPr fontId="4"/>
  </si>
  <si>
    <t>荒池下2号公園</t>
    <rPh sb="0" eb="1">
      <t>アラ</t>
    </rPh>
    <rPh sb="1" eb="2">
      <t>イケ</t>
    </rPh>
    <rPh sb="2" eb="3">
      <t>シタ　２</t>
    </rPh>
    <rPh sb="4" eb="5">
      <t>ゴウ</t>
    </rPh>
    <rPh sb="5" eb="7">
      <t>コウ　エン</t>
    </rPh>
    <phoneticPr fontId="4"/>
  </si>
  <si>
    <t>安積町笹川字荒池下19-3</t>
    <rPh sb="0" eb="1">
      <t>アン</t>
    </rPh>
    <rPh sb="1" eb="2">
      <t>セキ</t>
    </rPh>
    <rPh sb="2" eb="3">
      <t>マチ</t>
    </rPh>
    <rPh sb="3" eb="4">
      <t>ササ</t>
    </rPh>
    <rPh sb="4" eb="5">
      <t>カワ</t>
    </rPh>
    <rPh sb="5" eb="6">
      <t>ジ</t>
    </rPh>
    <rPh sb="6" eb="7">
      <t>アラ</t>
    </rPh>
    <rPh sb="7" eb="8">
      <t>イケ</t>
    </rPh>
    <rPh sb="8" eb="9">
      <t>シタ</t>
    </rPh>
    <phoneticPr fontId="4"/>
  </si>
  <si>
    <t>荒屋敷2号公園</t>
    <rPh sb="0" eb="1">
      <t>アラ</t>
    </rPh>
    <rPh sb="1" eb="3">
      <t>　ヤ　シキ　２</t>
    </rPh>
    <rPh sb="4" eb="5">
      <t>ゴウ</t>
    </rPh>
    <rPh sb="5" eb="7">
      <t>コウ　エン</t>
    </rPh>
    <phoneticPr fontId="4"/>
  </si>
  <si>
    <t>安積町笹川字荒屋敷1-50</t>
    <rPh sb="0" eb="1">
      <t>アン</t>
    </rPh>
    <rPh sb="1" eb="2">
      <t>セキ</t>
    </rPh>
    <rPh sb="2" eb="3">
      <t>マチ</t>
    </rPh>
    <rPh sb="3" eb="5">
      <t>ササカワ</t>
    </rPh>
    <rPh sb="5" eb="6">
      <t>ジ</t>
    </rPh>
    <rPh sb="6" eb="7">
      <t>アラ</t>
    </rPh>
    <rPh sb="7" eb="9">
      <t>ヤシキ</t>
    </rPh>
    <phoneticPr fontId="4"/>
  </si>
  <si>
    <t>明見前公園</t>
    <rPh sb="0" eb="1">
      <t>ショウケン</t>
    </rPh>
    <rPh sb="2" eb="3">
      <t>マエ</t>
    </rPh>
    <rPh sb="3" eb="5">
      <t>コウ　エン</t>
    </rPh>
    <phoneticPr fontId="4"/>
  </si>
  <si>
    <t>安積町笹川字明見前5-1</t>
    <rPh sb="0" eb="1">
      <t>アン</t>
    </rPh>
    <rPh sb="1" eb="2">
      <t>セキ</t>
    </rPh>
    <rPh sb="2" eb="3">
      <t>マチ</t>
    </rPh>
    <rPh sb="3" eb="5">
      <t>ササカワ</t>
    </rPh>
    <rPh sb="5" eb="6">
      <t>ジ</t>
    </rPh>
    <rPh sb="6" eb="7">
      <t>アカ</t>
    </rPh>
    <rPh sb="7" eb="8">
      <t>ケン</t>
    </rPh>
    <rPh sb="8" eb="9">
      <t>マエ</t>
    </rPh>
    <phoneticPr fontId="4"/>
  </si>
  <si>
    <t>北向公園</t>
    <rPh sb="0" eb="1">
      <t>キタ</t>
    </rPh>
    <rPh sb="1" eb="2">
      <t>ムカイ</t>
    </rPh>
    <rPh sb="2" eb="4">
      <t>　コウエン</t>
    </rPh>
    <phoneticPr fontId="4"/>
  </si>
  <si>
    <t>安積町笹川字北向61-24</t>
    <rPh sb="0" eb="1">
      <t>アン</t>
    </rPh>
    <rPh sb="1" eb="2">
      <t>セキ</t>
    </rPh>
    <rPh sb="2" eb="3">
      <t>マチ</t>
    </rPh>
    <rPh sb="3" eb="5">
      <t>ササカワ</t>
    </rPh>
    <rPh sb="5" eb="6">
      <t>ジ</t>
    </rPh>
    <rPh sb="6" eb="7">
      <t>キタ</t>
    </rPh>
    <rPh sb="7" eb="8">
      <t>ムカイ</t>
    </rPh>
    <phoneticPr fontId="4"/>
  </si>
  <si>
    <t>吉田1号公園</t>
    <rPh sb="0" eb="1">
      <t>　ヨシ　</t>
    </rPh>
    <rPh sb="1" eb="2">
      <t>　ダ　　1</t>
    </rPh>
    <rPh sb="3" eb="4">
      <t>　ゴウ</t>
    </rPh>
    <rPh sb="4" eb="6">
      <t>　コウエン</t>
    </rPh>
    <phoneticPr fontId="4"/>
  </si>
  <si>
    <t>安積町笹川字吉田28-204</t>
    <rPh sb="0" eb="1">
      <t>アン</t>
    </rPh>
    <rPh sb="1" eb="2">
      <t>セキ</t>
    </rPh>
    <rPh sb="2" eb="3">
      <t>マチ</t>
    </rPh>
    <rPh sb="3" eb="5">
      <t>ササカワ</t>
    </rPh>
    <rPh sb="5" eb="6">
      <t>ジ</t>
    </rPh>
    <rPh sb="6" eb="7">
      <t>ヨシ</t>
    </rPh>
    <rPh sb="7" eb="8">
      <t>タ</t>
    </rPh>
    <phoneticPr fontId="4"/>
  </si>
  <si>
    <t>菖蒲池公園</t>
    <rPh sb="0" eb="2">
      <t>ショウ　ブ</t>
    </rPh>
    <rPh sb="2" eb="3">
      <t>イケ</t>
    </rPh>
    <rPh sb="3" eb="5">
      <t>コウ　エン</t>
    </rPh>
    <phoneticPr fontId="4"/>
  </si>
  <si>
    <t>喜久田町字菖蒲池19-4</t>
    <rPh sb="0" eb="1">
      <t>キ</t>
    </rPh>
    <rPh sb="1" eb="2">
      <t>ク</t>
    </rPh>
    <rPh sb="2" eb="3">
      <t>タ</t>
    </rPh>
    <rPh sb="3" eb="4">
      <t>マチ</t>
    </rPh>
    <rPh sb="4" eb="5">
      <t>ジ</t>
    </rPh>
    <rPh sb="5" eb="7">
      <t>ショウブ</t>
    </rPh>
    <rPh sb="7" eb="8">
      <t>イケ</t>
    </rPh>
    <phoneticPr fontId="4"/>
  </si>
  <si>
    <t>中田公園</t>
    <rPh sb="0" eb="1">
      <t xml:space="preserve"> ナカ</t>
    </rPh>
    <rPh sb="1" eb="2">
      <t>　タ</t>
    </rPh>
    <rPh sb="2" eb="4">
      <t xml:space="preserve"> コウ エン</t>
    </rPh>
    <phoneticPr fontId="4"/>
  </si>
  <si>
    <t>安積四丁目92</t>
    <rPh sb="0" eb="2">
      <t>アサカ</t>
    </rPh>
    <rPh sb="2" eb="3">
      <t>ヨン</t>
    </rPh>
    <rPh sb="3" eb="5">
      <t>チョウメ</t>
    </rPh>
    <phoneticPr fontId="4"/>
  </si>
  <si>
    <t>西勝田公園</t>
    <rPh sb="0" eb="1">
      <t xml:space="preserve"> サイ</t>
    </rPh>
    <rPh sb="1" eb="2">
      <t xml:space="preserve"> カツ</t>
    </rPh>
    <rPh sb="2" eb="3">
      <t>　タ</t>
    </rPh>
    <rPh sb="3" eb="5">
      <t>　コウエン</t>
    </rPh>
    <phoneticPr fontId="4"/>
  </si>
  <si>
    <t>安積町長久保五丁目4-1</t>
    <rPh sb="0" eb="2">
      <t>アサカ</t>
    </rPh>
    <rPh sb="2" eb="3">
      <t>マチ</t>
    </rPh>
    <rPh sb="3" eb="4">
      <t>ナガ</t>
    </rPh>
    <rPh sb="4" eb="5">
      <t>ク</t>
    </rPh>
    <rPh sb="5" eb="6">
      <t>ホ</t>
    </rPh>
    <rPh sb="6" eb="7">
      <t>ゴ</t>
    </rPh>
    <rPh sb="7" eb="9">
      <t>チョウメ</t>
    </rPh>
    <phoneticPr fontId="4"/>
  </si>
  <si>
    <t>笹川公園</t>
    <rPh sb="0" eb="2">
      <t>ササ　ガワ</t>
    </rPh>
    <rPh sb="2" eb="4">
      <t>　コウエン</t>
    </rPh>
    <phoneticPr fontId="4"/>
  </si>
  <si>
    <t>安積町長久保三丁目27-1</t>
    <rPh sb="0" eb="2">
      <t>アサカ</t>
    </rPh>
    <rPh sb="2" eb="3">
      <t>マチ</t>
    </rPh>
    <rPh sb="3" eb="4">
      <t>ナガ</t>
    </rPh>
    <rPh sb="4" eb="5">
      <t>ク</t>
    </rPh>
    <rPh sb="5" eb="6">
      <t>ホ</t>
    </rPh>
    <rPh sb="6" eb="7">
      <t>サン</t>
    </rPh>
    <rPh sb="7" eb="9">
      <t>チョウメ</t>
    </rPh>
    <phoneticPr fontId="4"/>
  </si>
  <si>
    <t>西宿公園</t>
    <rPh sb="0" eb="1">
      <t xml:space="preserve"> ニシ</t>
    </rPh>
    <rPh sb="1" eb="2">
      <t>ジュク</t>
    </rPh>
    <rPh sb="2" eb="4">
      <t xml:space="preserve"> コウ エン</t>
    </rPh>
    <phoneticPr fontId="4"/>
  </si>
  <si>
    <t>安積四丁目294</t>
    <rPh sb="0" eb="1">
      <t>アン</t>
    </rPh>
    <rPh sb="1" eb="2">
      <t>セキ</t>
    </rPh>
    <rPh sb="2" eb="3">
      <t>ヨン</t>
    </rPh>
    <rPh sb="3" eb="5">
      <t>チョウメ</t>
    </rPh>
    <phoneticPr fontId="4"/>
  </si>
  <si>
    <t>宮田公園</t>
    <rPh sb="0" eb="2">
      <t xml:space="preserve"> ミヤ　 タ</t>
    </rPh>
    <rPh sb="2" eb="4">
      <t xml:space="preserve"> コウ エン</t>
    </rPh>
    <phoneticPr fontId="4"/>
  </si>
  <si>
    <t>田村町下行合字宮田130-91</t>
    <rPh sb="0" eb="3">
      <t>タムラマチ</t>
    </rPh>
    <rPh sb="3" eb="4">
      <t>シモ</t>
    </rPh>
    <rPh sb="4" eb="5">
      <t>コウ</t>
    </rPh>
    <rPh sb="5" eb="6">
      <t>ゴウ</t>
    </rPh>
    <rPh sb="6" eb="7">
      <t>ジ</t>
    </rPh>
    <rPh sb="7" eb="9">
      <t>ミヤタ</t>
    </rPh>
    <phoneticPr fontId="4"/>
  </si>
  <si>
    <t>上河原公園</t>
    <rPh sb="0" eb="1">
      <t xml:space="preserve">  カミ</t>
    </rPh>
    <rPh sb="1" eb="3">
      <t xml:space="preserve">  カワハラ</t>
    </rPh>
    <rPh sb="3" eb="5">
      <t xml:space="preserve"> コウ エン</t>
    </rPh>
    <phoneticPr fontId="4"/>
  </si>
  <si>
    <t>田村町守山字上河原4-4</t>
    <rPh sb="0" eb="2">
      <t>タムラ</t>
    </rPh>
    <rPh sb="2" eb="3">
      <t>マチ</t>
    </rPh>
    <rPh sb="3" eb="4">
      <t>モリ</t>
    </rPh>
    <rPh sb="4" eb="5">
      <t>ヤマ</t>
    </rPh>
    <rPh sb="5" eb="6">
      <t>ジ</t>
    </rPh>
    <rPh sb="6" eb="7">
      <t>ウエ</t>
    </rPh>
    <rPh sb="7" eb="9">
      <t>カワラ</t>
    </rPh>
    <phoneticPr fontId="4"/>
  </si>
  <si>
    <t>長久保二丁目公園</t>
    <rPh sb="0" eb="1">
      <t xml:space="preserve"> ナガ</t>
    </rPh>
    <rPh sb="1" eb="2">
      <t>　ク</t>
    </rPh>
    <rPh sb="2" eb="3">
      <t>　ボ</t>
    </rPh>
    <rPh sb="3" eb="6">
      <t xml:space="preserve">   2    チョウメ</t>
    </rPh>
    <rPh sb="6" eb="8">
      <t xml:space="preserve"> コウ エン</t>
    </rPh>
    <phoneticPr fontId="4"/>
  </si>
  <si>
    <t>安積町長久保二丁目4-17</t>
    <rPh sb="0" eb="1">
      <t>アン</t>
    </rPh>
    <rPh sb="1" eb="2">
      <t>セキ</t>
    </rPh>
    <rPh sb="2" eb="3">
      <t>マチ</t>
    </rPh>
    <rPh sb="3" eb="4">
      <t>ナガ</t>
    </rPh>
    <rPh sb="4" eb="5">
      <t>ク</t>
    </rPh>
    <rPh sb="5" eb="6">
      <t>ホ</t>
    </rPh>
    <rPh sb="6" eb="7">
      <t>ニ</t>
    </rPh>
    <rPh sb="7" eb="9">
      <t>チョウメ</t>
    </rPh>
    <phoneticPr fontId="4"/>
  </si>
  <si>
    <t>丸山公園</t>
    <rPh sb="0" eb="1">
      <t>マル</t>
    </rPh>
    <rPh sb="1" eb="2">
      <t>ヤマ</t>
    </rPh>
    <rPh sb="2" eb="4">
      <t xml:space="preserve"> コウ エン</t>
    </rPh>
    <phoneticPr fontId="4"/>
  </si>
  <si>
    <t>富田町字丸山2-126</t>
    <rPh sb="0" eb="1">
      <t>トミ</t>
    </rPh>
    <rPh sb="1" eb="2">
      <t>タ</t>
    </rPh>
    <rPh sb="2" eb="3">
      <t>マチ</t>
    </rPh>
    <rPh sb="3" eb="4">
      <t>ジ</t>
    </rPh>
    <rPh sb="4" eb="5">
      <t>マル</t>
    </rPh>
    <rPh sb="5" eb="6">
      <t>ヤマ</t>
    </rPh>
    <phoneticPr fontId="4"/>
  </si>
  <si>
    <t>うねめ4号公園</t>
    <rPh sb="4" eb="5">
      <t>ゴウ</t>
    </rPh>
    <rPh sb="5" eb="7">
      <t xml:space="preserve"> コウ エン</t>
    </rPh>
    <phoneticPr fontId="4"/>
  </si>
  <si>
    <t>富田町字大十内85-138</t>
    <rPh sb="0" eb="1">
      <t>トミ</t>
    </rPh>
    <rPh sb="1" eb="2">
      <t>タ</t>
    </rPh>
    <rPh sb="2" eb="3">
      <t>マチ</t>
    </rPh>
    <rPh sb="3" eb="4">
      <t>ジ</t>
    </rPh>
    <rPh sb="4" eb="5">
      <t>オオ</t>
    </rPh>
    <rPh sb="5" eb="6">
      <t>ジュウ</t>
    </rPh>
    <rPh sb="6" eb="7">
      <t>ウチ</t>
    </rPh>
    <phoneticPr fontId="4"/>
  </si>
  <si>
    <t>陣場公園</t>
    <rPh sb="0" eb="2">
      <t xml:space="preserve">  ジン   バ</t>
    </rPh>
    <rPh sb="2" eb="4">
      <t xml:space="preserve"> コウ エン</t>
    </rPh>
    <phoneticPr fontId="4"/>
  </si>
  <si>
    <t>富久山町福原字陣場108-1</t>
    <rPh sb="0" eb="1">
      <t>トミ</t>
    </rPh>
    <rPh sb="1" eb="2">
      <t>ク</t>
    </rPh>
    <rPh sb="2" eb="3">
      <t>ヤマ</t>
    </rPh>
    <rPh sb="3" eb="4">
      <t>マチ</t>
    </rPh>
    <rPh sb="4" eb="6">
      <t>フクハラ</t>
    </rPh>
    <rPh sb="6" eb="7">
      <t>ジ</t>
    </rPh>
    <rPh sb="7" eb="9">
      <t>ジンバ</t>
    </rPh>
    <phoneticPr fontId="4"/>
  </si>
  <si>
    <t>久保田公園</t>
    <rPh sb="0" eb="1">
      <t xml:space="preserve">  ク</t>
    </rPh>
    <rPh sb="1" eb="2">
      <t>　ボ</t>
    </rPh>
    <rPh sb="2" eb="3">
      <t xml:space="preserve">  タ</t>
    </rPh>
    <rPh sb="3" eb="5">
      <t xml:space="preserve"> コウ エン</t>
    </rPh>
    <phoneticPr fontId="4"/>
  </si>
  <si>
    <t>富久山町久保田字久保田53-2</t>
    <rPh sb="0" eb="1">
      <t>フ</t>
    </rPh>
    <rPh sb="1" eb="2">
      <t>ク</t>
    </rPh>
    <rPh sb="2" eb="3">
      <t>ヤマ</t>
    </rPh>
    <rPh sb="3" eb="4">
      <t>マチ</t>
    </rPh>
    <rPh sb="4" eb="5">
      <t>ク</t>
    </rPh>
    <rPh sb="5" eb="6">
      <t>ホ</t>
    </rPh>
    <rPh sb="6" eb="7">
      <t>タ</t>
    </rPh>
    <rPh sb="7" eb="8">
      <t>ジ</t>
    </rPh>
    <rPh sb="8" eb="9">
      <t>ク</t>
    </rPh>
    <rPh sb="9" eb="10">
      <t>ホ</t>
    </rPh>
    <rPh sb="10" eb="11">
      <t>タ</t>
    </rPh>
    <phoneticPr fontId="4"/>
  </si>
  <si>
    <t>開成五丁目公園</t>
    <rPh sb="0" eb="1">
      <t xml:space="preserve"> カイ</t>
    </rPh>
    <rPh sb="1" eb="2">
      <t>セイ</t>
    </rPh>
    <rPh sb="2" eb="3">
      <t xml:space="preserve">  5</t>
    </rPh>
    <rPh sb="3" eb="5">
      <t xml:space="preserve"> チョウ メ</t>
    </rPh>
    <rPh sb="5" eb="7">
      <t xml:space="preserve"> コウ エン</t>
    </rPh>
    <phoneticPr fontId="4"/>
  </si>
  <si>
    <t>開成五丁目293-2</t>
    <rPh sb="0" eb="1">
      <t>カイ</t>
    </rPh>
    <rPh sb="1" eb="2">
      <t>セイ</t>
    </rPh>
    <rPh sb="2" eb="3">
      <t>ゴ</t>
    </rPh>
    <rPh sb="3" eb="5">
      <t>チョウメ</t>
    </rPh>
    <phoneticPr fontId="4"/>
  </si>
  <si>
    <t>菱池公園</t>
    <rPh sb="0" eb="1">
      <t xml:space="preserve"> ヒシ</t>
    </rPh>
    <rPh sb="1" eb="2">
      <t>イケ</t>
    </rPh>
    <rPh sb="2" eb="4">
      <t xml:space="preserve"> コウ エン</t>
    </rPh>
    <phoneticPr fontId="4"/>
  </si>
  <si>
    <t>富久山町八山田字菱池1-71</t>
    <rPh sb="0" eb="1">
      <t>トミ</t>
    </rPh>
    <rPh sb="1" eb="2">
      <t>ク</t>
    </rPh>
    <rPh sb="2" eb="3">
      <t>ヤマ</t>
    </rPh>
    <rPh sb="3" eb="4">
      <t>マチ</t>
    </rPh>
    <rPh sb="4" eb="5">
      <t>ハチ</t>
    </rPh>
    <rPh sb="5" eb="6">
      <t>ヤマ</t>
    </rPh>
    <rPh sb="6" eb="7">
      <t>タ</t>
    </rPh>
    <rPh sb="7" eb="8">
      <t>ジ</t>
    </rPh>
    <rPh sb="8" eb="9">
      <t>ヒシ</t>
    </rPh>
    <rPh sb="9" eb="10">
      <t>イケ</t>
    </rPh>
    <phoneticPr fontId="4"/>
  </si>
  <si>
    <t>室ノ前公園</t>
    <rPh sb="0" eb="1">
      <t>ムロ  ノ</t>
    </rPh>
    <rPh sb="2" eb="3">
      <t>マエ</t>
    </rPh>
    <rPh sb="3" eb="5">
      <t xml:space="preserve"> コウ エン</t>
    </rPh>
    <phoneticPr fontId="4"/>
  </si>
  <si>
    <t>富久山町八山田字室ノ前1-5</t>
    <rPh sb="0" eb="1">
      <t>トミ</t>
    </rPh>
    <rPh sb="1" eb="2">
      <t>ク</t>
    </rPh>
    <rPh sb="2" eb="3">
      <t>ヤマ</t>
    </rPh>
    <rPh sb="3" eb="4">
      <t>マチ</t>
    </rPh>
    <rPh sb="4" eb="5">
      <t>ハチ</t>
    </rPh>
    <rPh sb="5" eb="6">
      <t>ヤマ</t>
    </rPh>
    <rPh sb="6" eb="7">
      <t>タ</t>
    </rPh>
    <rPh sb="7" eb="8">
      <t>ジ</t>
    </rPh>
    <rPh sb="8" eb="9">
      <t>シツ</t>
    </rPh>
    <rPh sb="10" eb="11">
      <t>マエ</t>
    </rPh>
    <phoneticPr fontId="4"/>
  </si>
  <si>
    <t>山道公園</t>
    <rPh sb="0" eb="1">
      <t>ヤマ</t>
    </rPh>
    <rPh sb="1" eb="2">
      <t xml:space="preserve"> ミチ</t>
    </rPh>
    <rPh sb="2" eb="4">
      <t xml:space="preserve"> コウ エン</t>
    </rPh>
    <phoneticPr fontId="4"/>
  </si>
  <si>
    <t>富久山町八山田字山道19-1</t>
    <rPh sb="0" eb="1">
      <t>フ</t>
    </rPh>
    <rPh sb="1" eb="2">
      <t>ク</t>
    </rPh>
    <rPh sb="2" eb="3">
      <t>ヤマ</t>
    </rPh>
    <rPh sb="3" eb="4">
      <t>マチ</t>
    </rPh>
    <rPh sb="4" eb="5">
      <t>ハチ</t>
    </rPh>
    <rPh sb="5" eb="7">
      <t>ヤマダ</t>
    </rPh>
    <rPh sb="7" eb="8">
      <t>ジ</t>
    </rPh>
    <rPh sb="8" eb="10">
      <t>サンドウ</t>
    </rPh>
    <phoneticPr fontId="4"/>
  </si>
  <si>
    <t>南小泉公園</t>
    <rPh sb="0" eb="1">
      <t xml:space="preserve"> ミナミ</t>
    </rPh>
    <rPh sb="1" eb="3">
      <t xml:space="preserve">  コ イズミ</t>
    </rPh>
    <rPh sb="3" eb="5">
      <t xml:space="preserve"> コウ エン</t>
    </rPh>
    <phoneticPr fontId="4"/>
  </si>
  <si>
    <t>富久山町南小泉字三道口40-64</t>
    <rPh sb="0" eb="1">
      <t>フ</t>
    </rPh>
    <rPh sb="1" eb="2">
      <t>ク</t>
    </rPh>
    <rPh sb="2" eb="3">
      <t>ヤマ</t>
    </rPh>
    <rPh sb="3" eb="4">
      <t>マチ</t>
    </rPh>
    <rPh sb="4" eb="5">
      <t>ミナミ</t>
    </rPh>
    <rPh sb="5" eb="7">
      <t>コイズミ</t>
    </rPh>
    <rPh sb="7" eb="8">
      <t>ジ</t>
    </rPh>
    <rPh sb="8" eb="10">
      <t>サンドウ</t>
    </rPh>
    <rPh sb="10" eb="11">
      <t>クチ</t>
    </rPh>
    <phoneticPr fontId="4"/>
  </si>
  <si>
    <t>菱田公園</t>
    <rPh sb="0" eb="2">
      <t xml:space="preserve"> ヒシ   ダ</t>
    </rPh>
    <rPh sb="2" eb="4">
      <t xml:space="preserve"> コウ エン</t>
    </rPh>
    <phoneticPr fontId="4"/>
  </si>
  <si>
    <t>菱田町12-2</t>
    <rPh sb="0" eb="2">
      <t>ヒシダ</t>
    </rPh>
    <rPh sb="2" eb="3">
      <t>マチ</t>
    </rPh>
    <phoneticPr fontId="4"/>
  </si>
  <si>
    <t>咲田公園</t>
    <rPh sb="0" eb="1">
      <t xml:space="preserve"> サク</t>
    </rPh>
    <rPh sb="1" eb="2">
      <t xml:space="preserve">  タ</t>
    </rPh>
    <rPh sb="2" eb="4">
      <t xml:space="preserve"> コウ エン</t>
    </rPh>
    <phoneticPr fontId="4"/>
  </si>
  <si>
    <t>咲田二丁目160</t>
    <rPh sb="0" eb="1">
      <t>サ</t>
    </rPh>
    <rPh sb="1" eb="2">
      <t>タ</t>
    </rPh>
    <rPh sb="2" eb="3">
      <t>ニ</t>
    </rPh>
    <rPh sb="3" eb="5">
      <t>チョウメ</t>
    </rPh>
    <phoneticPr fontId="4"/>
  </si>
  <si>
    <t>荒井3号公園</t>
    <rPh sb="0" eb="1">
      <t xml:space="preserve"> アラ</t>
    </rPh>
    <rPh sb="1" eb="2">
      <t xml:space="preserve">  イ　３</t>
    </rPh>
    <rPh sb="3" eb="4">
      <t>ゴウ</t>
    </rPh>
    <rPh sb="4" eb="6">
      <t xml:space="preserve"> コウ エン</t>
    </rPh>
    <phoneticPr fontId="4"/>
  </si>
  <si>
    <t>安積町荒井字下北井前1-23</t>
    <rPh sb="0" eb="1">
      <t>アン</t>
    </rPh>
    <rPh sb="1" eb="2">
      <t>セキ</t>
    </rPh>
    <rPh sb="2" eb="3">
      <t>マチ</t>
    </rPh>
    <rPh sb="3" eb="4">
      <t>アラ</t>
    </rPh>
    <rPh sb="4" eb="5">
      <t>イ</t>
    </rPh>
    <rPh sb="5" eb="6">
      <t>ジ</t>
    </rPh>
    <rPh sb="6" eb="7">
      <t>シモキ</t>
    </rPh>
    <rPh sb="7" eb="8">
      <t>キタ</t>
    </rPh>
    <rPh sb="8" eb="9">
      <t>イ</t>
    </rPh>
    <rPh sb="9" eb="10">
      <t>マエ</t>
    </rPh>
    <phoneticPr fontId="4"/>
  </si>
  <si>
    <t>笹川二丁目公園</t>
    <rPh sb="0" eb="2">
      <t xml:space="preserve"> ササ カワ</t>
    </rPh>
    <rPh sb="2" eb="3">
      <t>　２</t>
    </rPh>
    <rPh sb="3" eb="5">
      <t xml:space="preserve"> チョウ メ</t>
    </rPh>
    <rPh sb="5" eb="7">
      <t xml:space="preserve"> コウ エン</t>
    </rPh>
    <phoneticPr fontId="4"/>
  </si>
  <si>
    <t>笹川二丁目110</t>
    <rPh sb="0" eb="2">
      <t>ササカワ</t>
    </rPh>
    <rPh sb="2" eb="3">
      <t>ニ</t>
    </rPh>
    <rPh sb="3" eb="5">
      <t>チョウメ</t>
    </rPh>
    <phoneticPr fontId="4"/>
  </si>
  <si>
    <t>上鶴蒔田公園</t>
    <rPh sb="0" eb="1">
      <t xml:space="preserve">  カミ</t>
    </rPh>
    <rPh sb="1" eb="2">
      <t xml:space="preserve"> ツル</t>
    </rPh>
    <rPh sb="2" eb="4">
      <t xml:space="preserve"> マキ  タ</t>
    </rPh>
    <rPh sb="4" eb="6">
      <t xml:space="preserve"> コウ エン</t>
    </rPh>
    <phoneticPr fontId="4"/>
  </si>
  <si>
    <t>富田町字上鶴蒔田6-32</t>
    <rPh sb="0" eb="1">
      <t>トミ</t>
    </rPh>
    <rPh sb="1" eb="2">
      <t>タ</t>
    </rPh>
    <rPh sb="2" eb="3">
      <t>マチ</t>
    </rPh>
    <rPh sb="3" eb="4">
      <t>ジ</t>
    </rPh>
    <rPh sb="4" eb="5">
      <t>ウエ</t>
    </rPh>
    <rPh sb="5" eb="6">
      <t>ツル</t>
    </rPh>
    <rPh sb="6" eb="8">
      <t>マキタ</t>
    </rPh>
    <phoneticPr fontId="4"/>
  </si>
  <si>
    <t>1994(H6).3.31</t>
  </si>
  <si>
    <t>豊年田公園</t>
    <rPh sb="0" eb="1">
      <t xml:space="preserve"> ホウ</t>
    </rPh>
    <rPh sb="1" eb="2">
      <t xml:space="preserve"> ネン</t>
    </rPh>
    <rPh sb="2" eb="3">
      <t>　ダ</t>
    </rPh>
    <rPh sb="3" eb="5">
      <t xml:space="preserve"> コウ エン</t>
    </rPh>
    <phoneticPr fontId="4"/>
  </si>
  <si>
    <t>富田町字豊年田19-4</t>
    <rPh sb="0" eb="1">
      <t>トミ</t>
    </rPh>
    <rPh sb="1" eb="2">
      <t>タ</t>
    </rPh>
    <rPh sb="2" eb="3">
      <t>マチ</t>
    </rPh>
    <rPh sb="3" eb="4">
      <t>ジ</t>
    </rPh>
    <rPh sb="4" eb="5">
      <t>トヨ</t>
    </rPh>
    <rPh sb="5" eb="6">
      <t>ネン</t>
    </rPh>
    <rPh sb="6" eb="7">
      <t>タ</t>
    </rPh>
    <phoneticPr fontId="4"/>
  </si>
  <si>
    <t>新屋敷公園</t>
    <rPh sb="0" eb="1">
      <t>アラ</t>
    </rPh>
    <rPh sb="1" eb="3">
      <t xml:space="preserve">  ヤ　シキ</t>
    </rPh>
    <rPh sb="3" eb="5">
      <t xml:space="preserve"> コウ エン</t>
    </rPh>
    <phoneticPr fontId="4"/>
  </si>
  <si>
    <t>新屋敷二丁目147</t>
    <rPh sb="0" eb="1">
      <t>アラ</t>
    </rPh>
    <rPh sb="1" eb="3">
      <t>ヤシキ</t>
    </rPh>
    <rPh sb="3" eb="6">
      <t>２チョウメ</t>
    </rPh>
    <phoneticPr fontId="4"/>
  </si>
  <si>
    <t>2002(H14).3.31</t>
  </si>
  <si>
    <t>撫子前公園</t>
    <rPh sb="0" eb="1">
      <t xml:space="preserve"> ナデ</t>
    </rPh>
    <rPh sb="1" eb="2">
      <t>　シ</t>
    </rPh>
    <rPh sb="2" eb="3">
      <t>マエ</t>
    </rPh>
    <rPh sb="3" eb="5">
      <t xml:space="preserve"> コウ エン</t>
    </rPh>
    <phoneticPr fontId="4"/>
  </si>
  <si>
    <t>安積荒井本町211</t>
    <rPh sb="0" eb="1">
      <t>アン</t>
    </rPh>
    <rPh sb="1" eb="2">
      <t>セキ</t>
    </rPh>
    <rPh sb="2" eb="3">
      <t>アラ</t>
    </rPh>
    <rPh sb="3" eb="4">
      <t>イ</t>
    </rPh>
    <rPh sb="4" eb="5">
      <t>ホン</t>
    </rPh>
    <rPh sb="5" eb="6">
      <t>マチ</t>
    </rPh>
    <phoneticPr fontId="29"/>
  </si>
  <si>
    <t>原掛公園</t>
    <rPh sb="0" eb="1">
      <t>ハラ</t>
    </rPh>
    <rPh sb="1" eb="2">
      <t>カ</t>
    </rPh>
    <rPh sb="2" eb="4">
      <t>コウエン</t>
    </rPh>
    <phoneticPr fontId="4"/>
  </si>
  <si>
    <t>緑ヶ丘東五丁目13-1</t>
    <rPh sb="4" eb="5">
      <t>ゴ</t>
    </rPh>
    <rPh sb="5" eb="7">
      <t>チョウメ</t>
    </rPh>
    <phoneticPr fontId="4"/>
  </si>
  <si>
    <t>2008(H20).3.31</t>
  </si>
  <si>
    <t>舘前公園</t>
    <rPh sb="0" eb="1">
      <t xml:space="preserve"> タテ</t>
    </rPh>
    <rPh sb="1" eb="2">
      <t>マエ</t>
    </rPh>
    <rPh sb="2" eb="4">
      <t xml:space="preserve"> コウ エン</t>
    </rPh>
    <phoneticPr fontId="4"/>
  </si>
  <si>
    <t>八山田三丁目245</t>
    <rPh sb="0" eb="1">
      <t>ハチ</t>
    </rPh>
    <rPh sb="1" eb="2">
      <t>ヤマ</t>
    </rPh>
    <rPh sb="2" eb="3">
      <t>タ</t>
    </rPh>
    <rPh sb="3" eb="4">
      <t>サン</t>
    </rPh>
    <rPh sb="4" eb="6">
      <t>チョウメ</t>
    </rPh>
    <phoneticPr fontId="4"/>
  </si>
  <si>
    <t>1998(H10).3.31</t>
  </si>
  <si>
    <t>南広谷公園</t>
    <rPh sb="0" eb="1">
      <t>ミナミ</t>
    </rPh>
    <rPh sb="1" eb="2">
      <t xml:space="preserve"> コウ</t>
    </rPh>
    <rPh sb="2" eb="3">
      <t xml:space="preserve"> ヤ</t>
    </rPh>
    <rPh sb="3" eb="5">
      <t xml:space="preserve"> コウ エン</t>
    </rPh>
    <phoneticPr fontId="4"/>
  </si>
  <si>
    <t>八山田二丁目223</t>
    <rPh sb="0" eb="1">
      <t>ハチ</t>
    </rPh>
    <rPh sb="1" eb="2">
      <t>ヤマ</t>
    </rPh>
    <rPh sb="2" eb="3">
      <t>タ</t>
    </rPh>
    <rPh sb="3" eb="4">
      <t>ニ</t>
    </rPh>
    <rPh sb="4" eb="6">
      <t>チョウメ</t>
    </rPh>
    <phoneticPr fontId="4"/>
  </si>
  <si>
    <t>1997(H9).3.31</t>
  </si>
  <si>
    <t>阿良池公園</t>
    <rPh sb="0" eb="1">
      <t xml:space="preserve">  ア</t>
    </rPh>
    <rPh sb="1" eb="2">
      <t>　ラ</t>
    </rPh>
    <rPh sb="2" eb="3">
      <t>イケ</t>
    </rPh>
    <rPh sb="3" eb="5">
      <t xml:space="preserve"> コウ エン</t>
    </rPh>
    <phoneticPr fontId="4"/>
  </si>
  <si>
    <t>八山田一丁目106</t>
    <rPh sb="0" eb="1">
      <t>ハチ</t>
    </rPh>
    <rPh sb="1" eb="3">
      <t>ヤマダ</t>
    </rPh>
    <rPh sb="3" eb="4">
      <t>イチ</t>
    </rPh>
    <rPh sb="4" eb="6">
      <t>チョウメ</t>
    </rPh>
    <phoneticPr fontId="4"/>
  </si>
  <si>
    <t>宮脇公園</t>
    <rPh sb="0" eb="2">
      <t xml:space="preserve"> ミヤ ワキ</t>
    </rPh>
    <rPh sb="2" eb="4">
      <t xml:space="preserve"> コウ エン</t>
    </rPh>
    <phoneticPr fontId="4"/>
  </si>
  <si>
    <t>八山田四丁目181</t>
    <rPh sb="0" eb="1">
      <t>ハチ</t>
    </rPh>
    <rPh sb="1" eb="2">
      <t>ヤマ</t>
    </rPh>
    <rPh sb="2" eb="3">
      <t>タ</t>
    </rPh>
    <rPh sb="3" eb="4">
      <t>ヨン</t>
    </rPh>
    <rPh sb="4" eb="6">
      <t>チョウメ</t>
    </rPh>
    <phoneticPr fontId="4"/>
  </si>
  <si>
    <t>三ツ坦公園</t>
    <rPh sb="0" eb="1">
      <t>　ミ　　ツ</t>
    </rPh>
    <rPh sb="2" eb="3">
      <t>ダン</t>
    </rPh>
    <rPh sb="3" eb="5">
      <t xml:space="preserve"> コウ エン</t>
    </rPh>
    <phoneticPr fontId="4"/>
  </si>
  <si>
    <t>八山田六丁目261</t>
    <rPh sb="0" eb="1">
      <t>ハチ</t>
    </rPh>
    <rPh sb="1" eb="2">
      <t>ヤマ</t>
    </rPh>
    <rPh sb="2" eb="3">
      <t>タ</t>
    </rPh>
    <rPh sb="3" eb="4">
      <t>ロク</t>
    </rPh>
    <rPh sb="4" eb="6">
      <t>チョウメ</t>
    </rPh>
    <phoneticPr fontId="4"/>
  </si>
  <si>
    <t>前林公園</t>
    <rPh sb="0" eb="1">
      <t>マエ</t>
    </rPh>
    <rPh sb="1" eb="2">
      <t>バヤシ</t>
    </rPh>
    <rPh sb="2" eb="4">
      <t>　コウエン</t>
    </rPh>
    <phoneticPr fontId="4"/>
  </si>
  <si>
    <t>八山田七丁目197</t>
    <rPh sb="0" eb="1">
      <t>ハチ</t>
    </rPh>
    <rPh sb="1" eb="3">
      <t>ヤマダ</t>
    </rPh>
    <rPh sb="3" eb="4">
      <t>ナナ</t>
    </rPh>
    <rPh sb="4" eb="6">
      <t>チョウメ</t>
    </rPh>
    <phoneticPr fontId="4"/>
  </si>
  <si>
    <t>赤沼北公園</t>
    <rPh sb="0" eb="2">
      <t>アカ　ヌマ</t>
    </rPh>
    <rPh sb="2" eb="3">
      <t>キタ</t>
    </rPh>
    <rPh sb="3" eb="5">
      <t xml:space="preserve"> コウ エン</t>
    </rPh>
    <phoneticPr fontId="4"/>
  </si>
  <si>
    <t>緑ヶ丘東六丁目25-1</t>
    <rPh sb="0" eb="3">
      <t>ミドリガオカ</t>
    </rPh>
    <rPh sb="3" eb="4">
      <t>ヒガシ</t>
    </rPh>
    <rPh sb="4" eb="5">
      <t>ロク</t>
    </rPh>
    <rPh sb="5" eb="7">
      <t>チョウメ</t>
    </rPh>
    <phoneticPr fontId="4"/>
  </si>
  <si>
    <t>蒲倉南公園</t>
    <rPh sb="0" eb="1">
      <t>カバ</t>
    </rPh>
    <rPh sb="1" eb="2">
      <t>クラ</t>
    </rPh>
    <rPh sb="2" eb="3">
      <t>ミナミ</t>
    </rPh>
    <rPh sb="3" eb="5">
      <t xml:space="preserve"> コウ エン</t>
    </rPh>
    <phoneticPr fontId="4"/>
  </si>
  <si>
    <t>緑ヶ丘西四丁目21-1</t>
    <rPh sb="0" eb="1">
      <t>ミドリ</t>
    </rPh>
    <rPh sb="2" eb="3">
      <t>オカ</t>
    </rPh>
    <rPh sb="3" eb="4">
      <t>ニシ</t>
    </rPh>
    <rPh sb="4" eb="5">
      <t>ヨン</t>
    </rPh>
    <rPh sb="5" eb="7">
      <t>チョウメ</t>
    </rPh>
    <phoneticPr fontId="4"/>
  </si>
  <si>
    <t>前田公園</t>
    <rPh sb="0" eb="1">
      <t xml:space="preserve"> マエ</t>
    </rPh>
    <rPh sb="1" eb="2">
      <t>　ダ</t>
    </rPh>
    <rPh sb="2" eb="4">
      <t xml:space="preserve"> コウ エン</t>
    </rPh>
    <phoneticPr fontId="4"/>
  </si>
  <si>
    <t>緑ヶ丘東七丁目36-3</t>
    <rPh sb="0" eb="3">
      <t>ミドリガオカ</t>
    </rPh>
    <rPh sb="3" eb="4">
      <t>ヒガシ</t>
    </rPh>
    <rPh sb="4" eb="5">
      <t>７</t>
    </rPh>
    <rPh sb="5" eb="7">
      <t>チョウメ</t>
    </rPh>
    <phoneticPr fontId="4"/>
  </si>
  <si>
    <t>2001(H13).3.31</t>
  </si>
  <si>
    <t>桜ヶ丘東公園</t>
    <rPh sb="0" eb="1">
      <t>サクラ ガ</t>
    </rPh>
    <rPh sb="2" eb="3">
      <t>オカ</t>
    </rPh>
    <rPh sb="3" eb="4">
      <t>ヒガシ</t>
    </rPh>
    <rPh sb="4" eb="6">
      <t xml:space="preserve"> コウ エン</t>
    </rPh>
    <phoneticPr fontId="4"/>
  </si>
  <si>
    <t>田村町桜ヶ丘二丁目295-2</t>
    <rPh sb="0" eb="3">
      <t>タムラマチ</t>
    </rPh>
    <rPh sb="3" eb="6">
      <t>サクラガオカ</t>
    </rPh>
    <rPh sb="6" eb="7">
      <t>ニ</t>
    </rPh>
    <rPh sb="7" eb="9">
      <t>チョウメ</t>
    </rPh>
    <phoneticPr fontId="4"/>
  </si>
  <si>
    <t>桜ヶ丘二丁目公園</t>
    <rPh sb="0" eb="3">
      <t>サクラ ガ オカ</t>
    </rPh>
    <rPh sb="3" eb="4">
      <t xml:space="preserve">  ２</t>
    </rPh>
    <rPh sb="4" eb="6">
      <t>チョウ  メ</t>
    </rPh>
    <rPh sb="6" eb="8">
      <t xml:space="preserve"> コウ エン</t>
    </rPh>
    <phoneticPr fontId="4"/>
  </si>
  <si>
    <t>田村町桜ヶ丘二丁目295-5</t>
    <rPh sb="0" eb="3">
      <t>タムラマチ</t>
    </rPh>
    <rPh sb="3" eb="6">
      <t>サクラガオカ</t>
    </rPh>
    <rPh sb="6" eb="7">
      <t>ニ</t>
    </rPh>
    <rPh sb="7" eb="9">
      <t>チョウメ</t>
    </rPh>
    <phoneticPr fontId="4"/>
  </si>
  <si>
    <t>花輪前公園</t>
    <rPh sb="0" eb="1">
      <t xml:space="preserve"> ハナ</t>
    </rPh>
    <rPh sb="1" eb="2">
      <t xml:space="preserve">  ワ</t>
    </rPh>
    <rPh sb="2" eb="3">
      <t>マエ</t>
    </rPh>
    <rPh sb="3" eb="5">
      <t xml:space="preserve"> コウ エン</t>
    </rPh>
    <phoneticPr fontId="4"/>
  </si>
  <si>
    <t>大槻町字花輪前5-4</t>
    <rPh sb="0" eb="3">
      <t>オオツキマチ</t>
    </rPh>
    <rPh sb="3" eb="4">
      <t>ジ</t>
    </rPh>
    <rPh sb="4" eb="6">
      <t>ハナワ</t>
    </rPh>
    <rPh sb="6" eb="7">
      <t>マエ</t>
    </rPh>
    <phoneticPr fontId="4"/>
  </si>
  <si>
    <t>柴宮1号公園</t>
    <rPh sb="0" eb="1">
      <t>シバ</t>
    </rPh>
    <rPh sb="1" eb="2">
      <t xml:space="preserve"> ミヤ　１</t>
    </rPh>
    <rPh sb="3" eb="4">
      <t>ゴウ</t>
    </rPh>
    <rPh sb="4" eb="6">
      <t xml:space="preserve"> コウ エン</t>
    </rPh>
    <phoneticPr fontId="4"/>
  </si>
  <si>
    <t>安積町荒井字柴宮山3-40</t>
    <rPh sb="0" eb="1">
      <t>アン</t>
    </rPh>
    <rPh sb="1" eb="2">
      <t>セキ</t>
    </rPh>
    <rPh sb="2" eb="3">
      <t>マチ</t>
    </rPh>
    <rPh sb="3" eb="4">
      <t>アラ</t>
    </rPh>
    <rPh sb="4" eb="5">
      <t>イ</t>
    </rPh>
    <rPh sb="5" eb="6">
      <t>ジ</t>
    </rPh>
    <rPh sb="6" eb="7">
      <t>シバ</t>
    </rPh>
    <rPh sb="7" eb="8">
      <t>ミヤ</t>
    </rPh>
    <rPh sb="8" eb="9">
      <t>ヤマ</t>
    </rPh>
    <phoneticPr fontId="4"/>
  </si>
  <si>
    <t>柴宮2号公園</t>
    <rPh sb="0" eb="1">
      <t>シバ</t>
    </rPh>
    <rPh sb="1" eb="2">
      <t>ミヤ　２</t>
    </rPh>
    <rPh sb="3" eb="4">
      <t>ゴウ</t>
    </rPh>
    <rPh sb="4" eb="6">
      <t xml:space="preserve"> コウ エン</t>
    </rPh>
    <phoneticPr fontId="4"/>
  </si>
  <si>
    <t>安積町荒井字柴宮山3-53</t>
    <rPh sb="0" eb="1">
      <t>アン</t>
    </rPh>
    <rPh sb="1" eb="2">
      <t>セキ</t>
    </rPh>
    <rPh sb="2" eb="3">
      <t>マチ</t>
    </rPh>
    <rPh sb="3" eb="4">
      <t>アラ</t>
    </rPh>
    <rPh sb="4" eb="5">
      <t>イ</t>
    </rPh>
    <rPh sb="5" eb="6">
      <t>ジ</t>
    </rPh>
    <rPh sb="6" eb="7">
      <t>シバ</t>
    </rPh>
    <rPh sb="7" eb="8">
      <t>ミヤ</t>
    </rPh>
    <rPh sb="8" eb="9">
      <t>ヤマ</t>
    </rPh>
    <phoneticPr fontId="4"/>
  </si>
  <si>
    <t>柴宮3号公園</t>
    <rPh sb="0" eb="1">
      <t>シバ</t>
    </rPh>
    <rPh sb="1" eb="2">
      <t>ミヤ　３</t>
    </rPh>
    <rPh sb="3" eb="4">
      <t>ゴウ</t>
    </rPh>
    <rPh sb="4" eb="6">
      <t xml:space="preserve"> コウ エン</t>
    </rPh>
    <phoneticPr fontId="4"/>
  </si>
  <si>
    <t>安積町荒井字柴宮山27-34</t>
    <rPh sb="0" eb="1">
      <t>アン</t>
    </rPh>
    <rPh sb="1" eb="2">
      <t>セキ</t>
    </rPh>
    <rPh sb="2" eb="3">
      <t>マチ</t>
    </rPh>
    <rPh sb="3" eb="4">
      <t>アラ</t>
    </rPh>
    <rPh sb="4" eb="5">
      <t>イ</t>
    </rPh>
    <rPh sb="5" eb="6">
      <t>ジ</t>
    </rPh>
    <rPh sb="6" eb="7">
      <t>シバ</t>
    </rPh>
    <rPh sb="7" eb="8">
      <t>ミヤ</t>
    </rPh>
    <rPh sb="8" eb="9">
      <t>ヤマ</t>
    </rPh>
    <phoneticPr fontId="4"/>
  </si>
  <si>
    <t>荒井2号公園</t>
    <rPh sb="0" eb="1">
      <t xml:space="preserve"> アラ</t>
    </rPh>
    <rPh sb="1" eb="2">
      <t xml:space="preserve">  イ　２</t>
    </rPh>
    <rPh sb="3" eb="4">
      <t>ゴウ</t>
    </rPh>
    <rPh sb="4" eb="6">
      <t xml:space="preserve"> コウ エン</t>
    </rPh>
    <phoneticPr fontId="4"/>
  </si>
  <si>
    <t>安積町荒井字河葉池1-28</t>
    <rPh sb="0" eb="1">
      <t>アン</t>
    </rPh>
    <rPh sb="1" eb="2">
      <t>セキ</t>
    </rPh>
    <rPh sb="2" eb="3">
      <t>マチ</t>
    </rPh>
    <rPh sb="3" eb="4">
      <t>アラ</t>
    </rPh>
    <rPh sb="4" eb="5">
      <t>イ</t>
    </rPh>
    <rPh sb="5" eb="6">
      <t>ジ</t>
    </rPh>
    <rPh sb="6" eb="7">
      <t>カワ</t>
    </rPh>
    <rPh sb="7" eb="8">
      <t>ハ</t>
    </rPh>
    <rPh sb="8" eb="9">
      <t>イケ</t>
    </rPh>
    <phoneticPr fontId="4"/>
  </si>
  <si>
    <t>稲場西公園</t>
    <rPh sb="0" eb="2">
      <t>イナバ</t>
    </rPh>
    <rPh sb="2" eb="3">
      <t xml:space="preserve"> ニシ</t>
    </rPh>
    <rPh sb="3" eb="5">
      <t xml:space="preserve"> コウ エン</t>
    </rPh>
    <phoneticPr fontId="4"/>
  </si>
  <si>
    <t>安積町南長久保二丁目13</t>
    <rPh sb="0" eb="1">
      <t>アン</t>
    </rPh>
    <rPh sb="1" eb="2">
      <t>セキ</t>
    </rPh>
    <rPh sb="2" eb="3">
      <t>マチ</t>
    </rPh>
    <rPh sb="3" eb="4">
      <t>ミナミ</t>
    </rPh>
    <rPh sb="4" eb="7">
      <t>ナガクボ</t>
    </rPh>
    <rPh sb="7" eb="8">
      <t>ニ</t>
    </rPh>
    <rPh sb="8" eb="10">
      <t>チョウメ</t>
    </rPh>
    <phoneticPr fontId="4"/>
  </si>
  <si>
    <t>稲場東公園</t>
    <rPh sb="0" eb="2">
      <t>イナバ</t>
    </rPh>
    <rPh sb="2" eb="3">
      <t>ヒガシ</t>
    </rPh>
    <rPh sb="3" eb="5">
      <t xml:space="preserve"> コウ エン</t>
    </rPh>
    <phoneticPr fontId="4"/>
  </si>
  <si>
    <t>安積町南長久保二丁目234</t>
    <rPh sb="0" eb="1">
      <t>アン</t>
    </rPh>
    <rPh sb="1" eb="2">
      <t>セキ</t>
    </rPh>
    <rPh sb="2" eb="3">
      <t>マチ</t>
    </rPh>
    <rPh sb="3" eb="4">
      <t>ミナミ</t>
    </rPh>
    <rPh sb="4" eb="7">
      <t>ナガクボ</t>
    </rPh>
    <rPh sb="7" eb="8">
      <t>ニ</t>
    </rPh>
    <rPh sb="8" eb="10">
      <t>チョウメ</t>
    </rPh>
    <phoneticPr fontId="4"/>
  </si>
  <si>
    <t>原田公園</t>
    <rPh sb="0" eb="1">
      <t xml:space="preserve"> ハラ</t>
    </rPh>
    <rPh sb="1" eb="2">
      <t xml:space="preserve">  ダ</t>
    </rPh>
    <rPh sb="2" eb="4">
      <t xml:space="preserve"> コウ エン</t>
    </rPh>
    <phoneticPr fontId="4"/>
  </si>
  <si>
    <t>大槻町字原田東11-22</t>
    <rPh sb="0" eb="3">
      <t>オオツキマチ</t>
    </rPh>
    <rPh sb="3" eb="4">
      <t>ジ</t>
    </rPh>
    <rPh sb="4" eb="6">
      <t>ハラタ</t>
    </rPh>
    <rPh sb="6" eb="7">
      <t>ヒガシ</t>
    </rPh>
    <phoneticPr fontId="4"/>
  </si>
  <si>
    <t>うねめ3号公園</t>
    <rPh sb="3" eb="4">
      <t>３</t>
    </rPh>
    <rPh sb="4" eb="5">
      <t>ゴウ</t>
    </rPh>
    <rPh sb="5" eb="7">
      <t xml:space="preserve"> コウ エン</t>
    </rPh>
    <phoneticPr fontId="4"/>
  </si>
  <si>
    <t>うねめ町77-1</t>
    <rPh sb="3" eb="4">
      <t>マチ</t>
    </rPh>
    <phoneticPr fontId="4"/>
  </si>
  <si>
    <t>目光池1号公園</t>
    <rPh sb="0" eb="1">
      <t xml:space="preserve"> メッ</t>
    </rPh>
    <rPh sb="1" eb="2">
      <t>コウ</t>
    </rPh>
    <rPh sb="2" eb="3">
      <t xml:space="preserve"> イケ１</t>
    </rPh>
    <rPh sb="4" eb="5">
      <t>ゴウ</t>
    </rPh>
    <rPh sb="5" eb="7">
      <t xml:space="preserve"> コウ エン</t>
    </rPh>
    <phoneticPr fontId="4"/>
  </si>
  <si>
    <t>安積町笹川字目光池西34-69</t>
    <rPh sb="0" eb="1">
      <t>アン</t>
    </rPh>
    <rPh sb="1" eb="2">
      <t>セキ</t>
    </rPh>
    <rPh sb="2" eb="3">
      <t>マチ</t>
    </rPh>
    <rPh sb="3" eb="5">
      <t>ササカワ</t>
    </rPh>
    <rPh sb="5" eb="6">
      <t>ジ</t>
    </rPh>
    <rPh sb="6" eb="7">
      <t>メ</t>
    </rPh>
    <rPh sb="7" eb="8">
      <t>コウ</t>
    </rPh>
    <rPh sb="8" eb="9">
      <t>イケ</t>
    </rPh>
    <rPh sb="9" eb="10">
      <t>ニシ</t>
    </rPh>
    <phoneticPr fontId="4"/>
  </si>
  <si>
    <t>関谷田公園</t>
    <rPh sb="0" eb="1">
      <t>セキ</t>
    </rPh>
    <rPh sb="1" eb="2">
      <t>　ヤ</t>
    </rPh>
    <rPh sb="2" eb="3">
      <t>　ダ</t>
    </rPh>
    <rPh sb="3" eb="5">
      <t xml:space="preserve"> コウ エン</t>
    </rPh>
    <phoneticPr fontId="4"/>
  </si>
  <si>
    <t>安積町笹川字関谷田2-7</t>
    <rPh sb="0" eb="1">
      <t>アン</t>
    </rPh>
    <rPh sb="1" eb="2">
      <t>セキ</t>
    </rPh>
    <rPh sb="2" eb="3">
      <t>マチ</t>
    </rPh>
    <rPh sb="3" eb="5">
      <t>ササカワ</t>
    </rPh>
    <rPh sb="5" eb="6">
      <t>ジ</t>
    </rPh>
    <rPh sb="6" eb="7">
      <t>セキ</t>
    </rPh>
    <rPh sb="7" eb="8">
      <t>タニ</t>
    </rPh>
    <rPh sb="8" eb="9">
      <t>タ</t>
    </rPh>
    <phoneticPr fontId="4"/>
  </si>
  <si>
    <t>目光池2号公園</t>
    <rPh sb="0" eb="1">
      <t xml:space="preserve">　メッ  </t>
    </rPh>
    <rPh sb="1" eb="2">
      <t>コウ</t>
    </rPh>
    <rPh sb="2" eb="3">
      <t>イケ　２</t>
    </rPh>
    <rPh sb="4" eb="5">
      <t>ゴウ</t>
    </rPh>
    <rPh sb="5" eb="7">
      <t xml:space="preserve"> コウ エン</t>
    </rPh>
    <phoneticPr fontId="4"/>
  </si>
  <si>
    <t>安積町笹川字目光池西34-68</t>
    <rPh sb="0" eb="1">
      <t>アン</t>
    </rPh>
    <rPh sb="1" eb="2">
      <t>セキ</t>
    </rPh>
    <rPh sb="2" eb="3">
      <t>マチ</t>
    </rPh>
    <rPh sb="3" eb="5">
      <t>ササカワ</t>
    </rPh>
    <rPh sb="5" eb="6">
      <t>ジ</t>
    </rPh>
    <rPh sb="6" eb="7">
      <t>メ</t>
    </rPh>
    <rPh sb="7" eb="8">
      <t>ヒカリ</t>
    </rPh>
    <rPh sb="8" eb="9">
      <t>イケ</t>
    </rPh>
    <rPh sb="9" eb="10">
      <t>ニシ</t>
    </rPh>
    <phoneticPr fontId="4"/>
  </si>
  <si>
    <t>荒池下1号公園</t>
    <rPh sb="0" eb="1">
      <t>アラ</t>
    </rPh>
    <rPh sb="1" eb="2">
      <t>イケ</t>
    </rPh>
    <rPh sb="2" eb="3">
      <t>シタ　１</t>
    </rPh>
    <rPh sb="4" eb="5">
      <t>ゴウ</t>
    </rPh>
    <rPh sb="5" eb="7">
      <t xml:space="preserve"> コウ エン</t>
    </rPh>
    <phoneticPr fontId="4"/>
  </si>
  <si>
    <t>安積町笹川字荒池下19-29</t>
    <rPh sb="0" eb="1">
      <t>アン</t>
    </rPh>
    <rPh sb="1" eb="2">
      <t>セキ</t>
    </rPh>
    <rPh sb="2" eb="3">
      <t>マチ</t>
    </rPh>
    <rPh sb="3" eb="5">
      <t>ササカワ</t>
    </rPh>
    <rPh sb="5" eb="6">
      <t>ジ</t>
    </rPh>
    <rPh sb="6" eb="7">
      <t>アラ</t>
    </rPh>
    <rPh sb="7" eb="8">
      <t>イケ</t>
    </rPh>
    <rPh sb="8" eb="9">
      <t>シタ</t>
    </rPh>
    <phoneticPr fontId="4"/>
  </si>
  <si>
    <t>荒屋敷1号公園</t>
    <rPh sb="0" eb="1">
      <t>アラ</t>
    </rPh>
    <rPh sb="1" eb="3">
      <t xml:space="preserve">  ヤ  シキ　１</t>
    </rPh>
    <rPh sb="4" eb="5">
      <t>ゴウ</t>
    </rPh>
    <rPh sb="5" eb="7">
      <t xml:space="preserve"> コウ エン</t>
    </rPh>
    <phoneticPr fontId="4"/>
  </si>
  <si>
    <t>安積町笹川字荒屋敷1-8</t>
    <rPh sb="0" eb="1">
      <t>アン</t>
    </rPh>
    <rPh sb="1" eb="2">
      <t>セキ</t>
    </rPh>
    <rPh sb="2" eb="3">
      <t>マチ</t>
    </rPh>
    <rPh sb="3" eb="5">
      <t>ササカワ</t>
    </rPh>
    <rPh sb="5" eb="6">
      <t>ジ</t>
    </rPh>
    <rPh sb="6" eb="7">
      <t>アラ</t>
    </rPh>
    <rPh sb="7" eb="9">
      <t>ヤシキ</t>
    </rPh>
    <phoneticPr fontId="4"/>
  </si>
  <si>
    <t>吉田2号公園</t>
    <rPh sb="0" eb="1">
      <t xml:space="preserve"> ヨ シ</t>
    </rPh>
    <rPh sb="1" eb="2">
      <t xml:space="preserve">  ダ　２</t>
    </rPh>
    <rPh sb="3" eb="4">
      <t>ゴウ</t>
    </rPh>
    <rPh sb="4" eb="6">
      <t xml:space="preserve"> コウ エン</t>
    </rPh>
    <phoneticPr fontId="4"/>
  </si>
  <si>
    <t>安積町笹川字吉田28-192</t>
    <rPh sb="0" eb="1">
      <t>アン</t>
    </rPh>
    <rPh sb="1" eb="2">
      <t>セキ</t>
    </rPh>
    <rPh sb="2" eb="3">
      <t>マチ</t>
    </rPh>
    <rPh sb="3" eb="5">
      <t>ササカワ</t>
    </rPh>
    <rPh sb="5" eb="6">
      <t>ジ</t>
    </rPh>
    <rPh sb="6" eb="7">
      <t>ヨシ</t>
    </rPh>
    <rPh sb="7" eb="8">
      <t>タ</t>
    </rPh>
    <phoneticPr fontId="4"/>
  </si>
  <si>
    <t>下亀田公園</t>
    <rPh sb="0" eb="1">
      <t xml:space="preserve"> シモ</t>
    </rPh>
    <rPh sb="1" eb="2">
      <t xml:space="preserve"> カメ</t>
    </rPh>
    <rPh sb="2" eb="3">
      <t xml:space="preserve"> ダ</t>
    </rPh>
    <rPh sb="3" eb="5">
      <t xml:space="preserve"> コウ エン</t>
    </rPh>
    <phoneticPr fontId="4"/>
  </si>
  <si>
    <t>富田町字下亀田1-4</t>
    <rPh sb="0" eb="1">
      <t>トミ</t>
    </rPh>
    <rPh sb="1" eb="2">
      <t>タ</t>
    </rPh>
    <rPh sb="2" eb="3">
      <t>マチ</t>
    </rPh>
    <rPh sb="3" eb="4">
      <t>ジ</t>
    </rPh>
    <rPh sb="4" eb="5">
      <t>シモ</t>
    </rPh>
    <rPh sb="5" eb="6">
      <t>カメ</t>
    </rPh>
    <rPh sb="6" eb="7">
      <t>タ</t>
    </rPh>
    <phoneticPr fontId="4"/>
  </si>
  <si>
    <t>東前田2号公園</t>
    <rPh sb="0" eb="1">
      <t>ヒガシ</t>
    </rPh>
    <rPh sb="1" eb="3">
      <t xml:space="preserve"> マエ   ダ　２</t>
    </rPh>
    <rPh sb="4" eb="5">
      <t>ゴウ</t>
    </rPh>
    <rPh sb="5" eb="7">
      <t xml:space="preserve"> コウ エン</t>
    </rPh>
    <phoneticPr fontId="4"/>
  </si>
  <si>
    <t>安積町荒井字東前田1-2</t>
    <rPh sb="0" eb="1">
      <t>アン</t>
    </rPh>
    <rPh sb="1" eb="2">
      <t>セキ</t>
    </rPh>
    <rPh sb="2" eb="3">
      <t>マチ</t>
    </rPh>
    <rPh sb="3" eb="4">
      <t>アラ</t>
    </rPh>
    <rPh sb="4" eb="5">
      <t>イ</t>
    </rPh>
    <rPh sb="5" eb="6">
      <t>ジ</t>
    </rPh>
    <rPh sb="6" eb="7">
      <t>ヒガシ</t>
    </rPh>
    <rPh sb="7" eb="9">
      <t>マエダ</t>
    </rPh>
    <phoneticPr fontId="4"/>
  </si>
  <si>
    <t>北井1号公園</t>
    <rPh sb="0" eb="2">
      <t xml:space="preserve"> キタ   イ 　１</t>
    </rPh>
    <rPh sb="3" eb="4">
      <t>ゴウ</t>
    </rPh>
    <rPh sb="4" eb="6">
      <t xml:space="preserve"> コウ エン</t>
    </rPh>
    <phoneticPr fontId="4"/>
  </si>
  <si>
    <t>安積町荒井字安倍5-131</t>
    <rPh sb="0" eb="1">
      <t>アン</t>
    </rPh>
    <rPh sb="1" eb="2">
      <t>セキ</t>
    </rPh>
    <rPh sb="2" eb="3">
      <t>マチ</t>
    </rPh>
    <rPh sb="3" eb="4">
      <t>アラ</t>
    </rPh>
    <rPh sb="4" eb="5">
      <t>イ</t>
    </rPh>
    <rPh sb="5" eb="6">
      <t>ジ</t>
    </rPh>
    <rPh sb="6" eb="8">
      <t>アベ</t>
    </rPh>
    <phoneticPr fontId="4"/>
  </si>
  <si>
    <t>上ノ台公園</t>
    <rPh sb="0" eb="1">
      <t xml:space="preserve"> ウエ　ノ</t>
    </rPh>
    <rPh sb="2" eb="3">
      <t>ダイ</t>
    </rPh>
    <rPh sb="3" eb="5">
      <t xml:space="preserve"> コウ エン</t>
    </rPh>
    <phoneticPr fontId="4"/>
  </si>
  <si>
    <t>富田町字上ノ台20-24</t>
    <rPh sb="0" eb="1">
      <t>トミ</t>
    </rPh>
    <rPh sb="1" eb="2">
      <t>タ</t>
    </rPh>
    <rPh sb="2" eb="3">
      <t>マチ</t>
    </rPh>
    <rPh sb="3" eb="4">
      <t>ジ</t>
    </rPh>
    <rPh sb="4" eb="5">
      <t>ウエ</t>
    </rPh>
    <rPh sb="6" eb="7">
      <t>ダイ</t>
    </rPh>
    <phoneticPr fontId="4"/>
  </si>
  <si>
    <t>双又公園</t>
    <rPh sb="0" eb="1">
      <t xml:space="preserve"> フタ</t>
    </rPh>
    <rPh sb="1" eb="2">
      <t>マタ</t>
    </rPh>
    <rPh sb="2" eb="4">
      <t xml:space="preserve"> コウ エン</t>
    </rPh>
    <phoneticPr fontId="4"/>
  </si>
  <si>
    <t>喜久田町字双又30-30</t>
    <rPh sb="0" eb="1">
      <t>キ</t>
    </rPh>
    <rPh sb="1" eb="2">
      <t>ク</t>
    </rPh>
    <rPh sb="2" eb="3">
      <t>タ</t>
    </rPh>
    <rPh sb="3" eb="4">
      <t>マチ</t>
    </rPh>
    <rPh sb="4" eb="5">
      <t>ジ</t>
    </rPh>
    <rPh sb="5" eb="6">
      <t>フタ</t>
    </rPh>
    <rPh sb="6" eb="7">
      <t>マタ</t>
    </rPh>
    <phoneticPr fontId="4"/>
  </si>
  <si>
    <t>松見台公園</t>
    <rPh sb="0" eb="1">
      <t xml:space="preserve"> マツ</t>
    </rPh>
    <rPh sb="1" eb="2">
      <t xml:space="preserve">  ミ</t>
    </rPh>
    <rPh sb="2" eb="3">
      <t>ダイ</t>
    </rPh>
    <rPh sb="3" eb="5">
      <t xml:space="preserve"> コウ エン</t>
    </rPh>
    <phoneticPr fontId="4"/>
  </si>
  <si>
    <t>富田町字権現林26-69</t>
    <rPh sb="0" eb="3">
      <t>トミタマチ</t>
    </rPh>
    <rPh sb="3" eb="4">
      <t>ジ</t>
    </rPh>
    <rPh sb="4" eb="6">
      <t>ゴンゲン</t>
    </rPh>
    <rPh sb="6" eb="7">
      <t>ハヤシ</t>
    </rPh>
    <phoneticPr fontId="4"/>
  </si>
  <si>
    <t>上赤沼公園</t>
    <rPh sb="0" eb="1">
      <t>　カミ</t>
    </rPh>
    <rPh sb="1" eb="3">
      <t xml:space="preserve"> アカ  ヌマ</t>
    </rPh>
    <rPh sb="3" eb="5">
      <t xml:space="preserve"> コウ エン</t>
    </rPh>
    <phoneticPr fontId="4"/>
  </si>
  <si>
    <t>富田町字上赤沼24-30</t>
    <rPh sb="0" eb="3">
      <t>トミタマチ</t>
    </rPh>
    <rPh sb="3" eb="4">
      <t>ジ</t>
    </rPh>
    <rPh sb="4" eb="5">
      <t>ウエ</t>
    </rPh>
    <rPh sb="5" eb="7">
      <t>アカヌマ</t>
    </rPh>
    <phoneticPr fontId="4"/>
  </si>
  <si>
    <t>蜂田公園</t>
    <rPh sb="0" eb="1">
      <t xml:space="preserve"> ハチ</t>
    </rPh>
    <rPh sb="1" eb="2">
      <t>　ダ</t>
    </rPh>
    <rPh sb="2" eb="4">
      <t xml:space="preserve"> コウ エン</t>
    </rPh>
    <phoneticPr fontId="4"/>
  </si>
  <si>
    <t>安積町笹川字蜂田5-23</t>
    <rPh sb="0" eb="1">
      <t>アン</t>
    </rPh>
    <rPh sb="1" eb="2">
      <t>セキ</t>
    </rPh>
    <rPh sb="2" eb="3">
      <t>マチ</t>
    </rPh>
    <rPh sb="3" eb="5">
      <t>ササガワ</t>
    </rPh>
    <rPh sb="5" eb="6">
      <t>ジ</t>
    </rPh>
    <rPh sb="6" eb="7">
      <t>ハチ</t>
    </rPh>
    <rPh sb="7" eb="8">
      <t>タ</t>
    </rPh>
    <phoneticPr fontId="4"/>
  </si>
  <si>
    <t>桜ヶ丘公園</t>
    <rPh sb="0" eb="3">
      <t>サクラ ガ オカ</t>
    </rPh>
    <rPh sb="3" eb="5">
      <t xml:space="preserve"> コウ エン</t>
    </rPh>
    <phoneticPr fontId="4"/>
  </si>
  <si>
    <t>田村町桜ヶ丘二丁目25</t>
    <rPh sb="0" eb="2">
      <t>タムラ</t>
    </rPh>
    <rPh sb="2" eb="3">
      <t>マチ</t>
    </rPh>
    <rPh sb="3" eb="4">
      <t>サクラ</t>
    </rPh>
    <rPh sb="5" eb="6">
      <t>オカ</t>
    </rPh>
    <rPh sb="6" eb="7">
      <t>ニ</t>
    </rPh>
    <rPh sb="7" eb="9">
      <t>チョウメ</t>
    </rPh>
    <phoneticPr fontId="4"/>
  </si>
  <si>
    <t>四合田公園</t>
    <rPh sb="0" eb="1">
      <t>　シ</t>
    </rPh>
    <rPh sb="1" eb="2">
      <t xml:space="preserve"> ゴウ</t>
    </rPh>
    <rPh sb="2" eb="3">
      <t>　ダ</t>
    </rPh>
    <rPh sb="3" eb="5">
      <t xml:space="preserve"> コウ エン</t>
    </rPh>
    <phoneticPr fontId="4"/>
  </si>
  <si>
    <t>舞木町字四合田60-56</t>
    <rPh sb="0" eb="1">
      <t>マ</t>
    </rPh>
    <rPh sb="1" eb="2">
      <t>キ</t>
    </rPh>
    <rPh sb="2" eb="3">
      <t>マチ</t>
    </rPh>
    <rPh sb="3" eb="4">
      <t>ジ</t>
    </rPh>
    <rPh sb="4" eb="5">
      <t>ヨン</t>
    </rPh>
    <rPh sb="5" eb="6">
      <t>ア</t>
    </rPh>
    <rPh sb="6" eb="7">
      <t>タ</t>
    </rPh>
    <phoneticPr fontId="4"/>
  </si>
  <si>
    <t>泉崎公園</t>
    <rPh sb="0" eb="2">
      <t>イズミ ザキ</t>
    </rPh>
    <rPh sb="2" eb="4">
      <t xml:space="preserve"> コウ エン</t>
    </rPh>
    <phoneticPr fontId="4"/>
  </si>
  <si>
    <t>富久山町福原字泉崎26-50</t>
    <rPh sb="0" eb="1">
      <t>トミ</t>
    </rPh>
    <rPh sb="1" eb="2">
      <t>ヒサ</t>
    </rPh>
    <rPh sb="2" eb="3">
      <t>ヤマ</t>
    </rPh>
    <rPh sb="3" eb="4">
      <t>マチ</t>
    </rPh>
    <rPh sb="4" eb="6">
      <t>フクハラ</t>
    </rPh>
    <rPh sb="6" eb="7">
      <t>ジ</t>
    </rPh>
    <rPh sb="7" eb="9">
      <t>イズミザキ</t>
    </rPh>
    <phoneticPr fontId="4"/>
  </si>
  <si>
    <t>芳賀三丁目公園</t>
    <rPh sb="0" eb="2">
      <t xml:space="preserve">  ハ    ガ</t>
    </rPh>
    <rPh sb="2" eb="3">
      <t xml:space="preserve">  3</t>
    </rPh>
    <rPh sb="3" eb="5">
      <t>チョウ  メ</t>
    </rPh>
    <rPh sb="5" eb="7">
      <t xml:space="preserve"> コウ エン</t>
    </rPh>
    <phoneticPr fontId="4"/>
  </si>
  <si>
    <t>芳賀三丁目112-93</t>
    <rPh sb="0" eb="2">
      <t>ハガ</t>
    </rPh>
    <rPh sb="2" eb="3">
      <t>サン</t>
    </rPh>
    <rPh sb="3" eb="5">
      <t>チョウメ</t>
    </rPh>
    <phoneticPr fontId="4"/>
  </si>
  <si>
    <t>権現林公園</t>
    <rPh sb="0" eb="2">
      <t xml:space="preserve"> ゴン  ゲン</t>
    </rPh>
    <rPh sb="2" eb="3">
      <t>ハヤシ</t>
    </rPh>
    <rPh sb="3" eb="5">
      <t xml:space="preserve">  コウエン</t>
    </rPh>
    <phoneticPr fontId="4"/>
  </si>
  <si>
    <t>富田町字権現林26-59</t>
    <rPh sb="0" eb="3">
      <t>トミタマチ</t>
    </rPh>
    <rPh sb="3" eb="4">
      <t>ジ</t>
    </rPh>
    <rPh sb="4" eb="6">
      <t>ゴンゲン</t>
    </rPh>
    <rPh sb="6" eb="7">
      <t>ハヤシ</t>
    </rPh>
    <phoneticPr fontId="4"/>
  </si>
  <si>
    <t>六兵衛田公園</t>
    <rPh sb="0" eb="1">
      <t>　ロ　ク</t>
    </rPh>
    <rPh sb="1" eb="2">
      <t>　　ベ　イ</t>
    </rPh>
    <rPh sb="3" eb="4">
      <t xml:space="preserve"> ダ</t>
    </rPh>
    <rPh sb="4" eb="6">
      <t xml:space="preserve"> コウ エン</t>
    </rPh>
    <phoneticPr fontId="4"/>
  </si>
  <si>
    <t>安積町荒井字柴宮東30</t>
    <rPh sb="0" eb="1">
      <t>アン</t>
    </rPh>
    <rPh sb="1" eb="2">
      <t>セキ</t>
    </rPh>
    <rPh sb="2" eb="3">
      <t>マチ</t>
    </rPh>
    <rPh sb="3" eb="5">
      <t>アライ</t>
    </rPh>
    <rPh sb="5" eb="6">
      <t>アザ</t>
    </rPh>
    <rPh sb="6" eb="7">
      <t>シバ</t>
    </rPh>
    <rPh sb="7" eb="8">
      <t>ミヤ</t>
    </rPh>
    <rPh sb="8" eb="9">
      <t>ヒガシ</t>
    </rPh>
    <phoneticPr fontId="4"/>
  </si>
  <si>
    <t>東台公園</t>
    <rPh sb="0" eb="1">
      <t xml:space="preserve"> ヒガシ</t>
    </rPh>
    <rPh sb="1" eb="2">
      <t xml:space="preserve"> ダイ</t>
    </rPh>
    <rPh sb="2" eb="4">
      <t xml:space="preserve"> コウ エン</t>
    </rPh>
    <phoneticPr fontId="4"/>
  </si>
  <si>
    <t>富久山町南小泉字東台70-9</t>
    <rPh sb="0" eb="1">
      <t>フ</t>
    </rPh>
    <rPh sb="1" eb="2">
      <t>ク</t>
    </rPh>
    <rPh sb="2" eb="3">
      <t>ヤマ</t>
    </rPh>
    <rPh sb="3" eb="4">
      <t>マチ</t>
    </rPh>
    <rPh sb="4" eb="5">
      <t>ミナミ</t>
    </rPh>
    <rPh sb="5" eb="7">
      <t>コイズミ</t>
    </rPh>
    <rPh sb="7" eb="8">
      <t>ジ</t>
    </rPh>
    <rPh sb="8" eb="10">
      <t>ヒガシダイ</t>
    </rPh>
    <phoneticPr fontId="4"/>
  </si>
  <si>
    <t>関場公園</t>
    <rPh sb="0" eb="1">
      <t xml:space="preserve"> セキ</t>
    </rPh>
    <rPh sb="1" eb="2">
      <t xml:space="preserve"> バ</t>
    </rPh>
    <rPh sb="2" eb="4">
      <t xml:space="preserve"> コウ エン</t>
    </rPh>
    <phoneticPr fontId="4"/>
  </si>
  <si>
    <t>富久山町南小泉字関場7-8</t>
    <rPh sb="0" eb="1">
      <t>フ</t>
    </rPh>
    <rPh sb="1" eb="2">
      <t>ク</t>
    </rPh>
    <rPh sb="2" eb="3">
      <t>ヤマ</t>
    </rPh>
    <rPh sb="3" eb="4">
      <t>マチ</t>
    </rPh>
    <rPh sb="4" eb="5">
      <t>ミナミ</t>
    </rPh>
    <rPh sb="5" eb="7">
      <t>コイズミ</t>
    </rPh>
    <rPh sb="7" eb="8">
      <t>ジ</t>
    </rPh>
    <rPh sb="8" eb="9">
      <t>セキ</t>
    </rPh>
    <rPh sb="9" eb="10">
      <t>バ</t>
    </rPh>
    <phoneticPr fontId="4"/>
  </si>
  <si>
    <t>宮田北公園</t>
    <rPh sb="0" eb="2">
      <t xml:space="preserve"> ミヤ   タ</t>
    </rPh>
    <rPh sb="2" eb="3">
      <t>キタ</t>
    </rPh>
    <rPh sb="3" eb="5">
      <t xml:space="preserve"> コウ エン</t>
    </rPh>
    <phoneticPr fontId="4"/>
  </si>
  <si>
    <t>田村町下行合字宮田130-90</t>
    <rPh sb="0" eb="2">
      <t>タムラ</t>
    </rPh>
    <rPh sb="2" eb="3">
      <t>マチ</t>
    </rPh>
    <rPh sb="3" eb="4">
      <t>シタ</t>
    </rPh>
    <rPh sb="4" eb="5">
      <t>ギョウ</t>
    </rPh>
    <rPh sb="5" eb="6">
      <t>ア</t>
    </rPh>
    <rPh sb="6" eb="7">
      <t>ジ</t>
    </rPh>
    <rPh sb="7" eb="9">
      <t>ミヤタ</t>
    </rPh>
    <phoneticPr fontId="4"/>
  </si>
  <si>
    <t>福楽沢公園</t>
    <rPh sb="0" eb="1">
      <t>フク</t>
    </rPh>
    <rPh sb="1" eb="2">
      <t>　ラ</t>
    </rPh>
    <rPh sb="2" eb="3">
      <t>ザワ</t>
    </rPh>
    <rPh sb="3" eb="5">
      <t xml:space="preserve"> コウ エン</t>
    </rPh>
    <phoneticPr fontId="4"/>
  </si>
  <si>
    <t>大槻町字中ノ平249-5</t>
    <rPh sb="0" eb="2">
      <t>オオツキ</t>
    </rPh>
    <rPh sb="2" eb="3">
      <t>マチ</t>
    </rPh>
    <rPh sb="3" eb="4">
      <t>ジ</t>
    </rPh>
    <rPh sb="4" eb="5">
      <t>ナカ</t>
    </rPh>
    <rPh sb="6" eb="7">
      <t>タイ</t>
    </rPh>
    <phoneticPr fontId="4"/>
  </si>
  <si>
    <t>平ノ上公園</t>
    <rPh sb="0" eb="1">
      <t>タイラ ノ</t>
    </rPh>
    <rPh sb="2" eb="3">
      <t>ウエ</t>
    </rPh>
    <rPh sb="3" eb="5">
      <t xml:space="preserve"> コウ エン</t>
    </rPh>
    <phoneticPr fontId="4"/>
  </si>
  <si>
    <t>安積町南長久保一丁目333</t>
    <rPh sb="0" eb="1">
      <t>アン</t>
    </rPh>
    <rPh sb="1" eb="2">
      <t>セキ</t>
    </rPh>
    <rPh sb="2" eb="3">
      <t>マチ</t>
    </rPh>
    <rPh sb="3" eb="4">
      <t>ミナミ</t>
    </rPh>
    <rPh sb="4" eb="7">
      <t>ナガクボ</t>
    </rPh>
    <rPh sb="7" eb="8">
      <t>イチ</t>
    </rPh>
    <rPh sb="8" eb="10">
      <t>チョウメ</t>
    </rPh>
    <phoneticPr fontId="4"/>
  </si>
  <si>
    <t>大池北公園</t>
    <rPh sb="0" eb="2">
      <t xml:space="preserve"> オオ イケ</t>
    </rPh>
    <rPh sb="2" eb="3">
      <t>キタ</t>
    </rPh>
    <rPh sb="3" eb="5">
      <t xml:space="preserve"> コウ エン</t>
    </rPh>
    <phoneticPr fontId="4"/>
  </si>
  <si>
    <t>安積町荒井字大池63</t>
    <rPh sb="0" eb="1">
      <t>アン</t>
    </rPh>
    <rPh sb="1" eb="2">
      <t>セキ</t>
    </rPh>
    <rPh sb="2" eb="3">
      <t>マチ</t>
    </rPh>
    <rPh sb="3" eb="4">
      <t>アラ</t>
    </rPh>
    <rPh sb="4" eb="5">
      <t>イ</t>
    </rPh>
    <rPh sb="5" eb="6">
      <t>ジ</t>
    </rPh>
    <rPh sb="6" eb="7">
      <t>オオ</t>
    </rPh>
    <rPh sb="7" eb="8">
      <t>イケ</t>
    </rPh>
    <phoneticPr fontId="4"/>
  </si>
  <si>
    <t>深谷公園</t>
    <rPh sb="0" eb="2">
      <t xml:space="preserve"> フカ   ヤ</t>
    </rPh>
    <rPh sb="2" eb="4">
      <t xml:space="preserve"> コウ エン</t>
    </rPh>
    <phoneticPr fontId="4"/>
  </si>
  <si>
    <t>待池台一丁目55-34</t>
    <rPh sb="0" eb="1">
      <t>マ</t>
    </rPh>
    <rPh sb="1" eb="2">
      <t>イケ</t>
    </rPh>
    <rPh sb="2" eb="3">
      <t>ダイ</t>
    </rPh>
    <rPh sb="3" eb="4">
      <t>イチ</t>
    </rPh>
    <rPh sb="4" eb="6">
      <t>チョウメ</t>
    </rPh>
    <phoneticPr fontId="4"/>
  </si>
  <si>
    <t>1999(H11).3.31</t>
  </si>
  <si>
    <t>木と遊ぶ公園</t>
    <rPh sb="0" eb="1">
      <t xml:space="preserve">  キ</t>
    </rPh>
    <rPh sb="2" eb="3">
      <t>アソ</t>
    </rPh>
    <rPh sb="4" eb="6">
      <t xml:space="preserve"> コウ エン</t>
    </rPh>
    <phoneticPr fontId="4"/>
  </si>
  <si>
    <t>田村町東山一丁目1-107</t>
    <rPh sb="0" eb="3">
      <t>タムラマチ</t>
    </rPh>
    <rPh sb="3" eb="5">
      <t>ヒガシヤマ</t>
    </rPh>
    <rPh sb="5" eb="6">
      <t>イチ</t>
    </rPh>
    <rPh sb="6" eb="8">
      <t>チョウメ</t>
    </rPh>
    <phoneticPr fontId="4"/>
  </si>
  <si>
    <t>花と緑の公園</t>
    <rPh sb="0" eb="1">
      <t>ハナ</t>
    </rPh>
    <rPh sb="2" eb="3">
      <t>ミドリ</t>
    </rPh>
    <rPh sb="4" eb="6">
      <t xml:space="preserve"> コウ エン</t>
    </rPh>
    <phoneticPr fontId="4"/>
  </si>
  <si>
    <t>田村町東山一丁目2-146</t>
    <rPh sb="0" eb="3">
      <t>タムラマチ</t>
    </rPh>
    <rPh sb="3" eb="5">
      <t>ヒガシヤマ</t>
    </rPh>
    <rPh sb="5" eb="6">
      <t>イチ</t>
    </rPh>
    <rPh sb="6" eb="8">
      <t>チョウメ</t>
    </rPh>
    <phoneticPr fontId="4"/>
  </si>
  <si>
    <t>ふれあい公園</t>
    <rPh sb="4" eb="6">
      <t xml:space="preserve"> コウ エン</t>
    </rPh>
    <phoneticPr fontId="4"/>
  </si>
  <si>
    <t>田村町東山一丁目3-89</t>
    <rPh sb="0" eb="3">
      <t>タムラマチ</t>
    </rPh>
    <rPh sb="3" eb="5">
      <t>ヒガシヤマ</t>
    </rPh>
    <rPh sb="5" eb="6">
      <t>イチ</t>
    </rPh>
    <rPh sb="6" eb="8">
      <t>チョウメ</t>
    </rPh>
    <phoneticPr fontId="4"/>
  </si>
  <si>
    <t>開拓公園</t>
    <rPh sb="0" eb="2">
      <t xml:space="preserve"> カイ  タク</t>
    </rPh>
    <rPh sb="2" eb="4">
      <t xml:space="preserve"> コウ エン</t>
    </rPh>
    <phoneticPr fontId="4"/>
  </si>
  <si>
    <t>開成二丁目18-1</t>
    <rPh sb="0" eb="2">
      <t>カイセイ</t>
    </rPh>
    <rPh sb="2" eb="3">
      <t>ニ</t>
    </rPh>
    <rPh sb="3" eb="5">
      <t>チョウメ</t>
    </rPh>
    <phoneticPr fontId="4"/>
  </si>
  <si>
    <t>2000(H12).3.31</t>
    <phoneticPr fontId="2"/>
  </si>
  <si>
    <t>長橋公園</t>
    <rPh sb="0" eb="2">
      <t xml:space="preserve"> ナガハシ</t>
    </rPh>
    <rPh sb="2" eb="4">
      <t xml:space="preserve"> コウ エン</t>
    </rPh>
    <phoneticPr fontId="4"/>
  </si>
  <si>
    <t>待池台二丁目60-10</t>
    <rPh sb="0" eb="1">
      <t>マ</t>
    </rPh>
    <rPh sb="1" eb="2">
      <t>イケ</t>
    </rPh>
    <rPh sb="2" eb="3">
      <t>ダイ</t>
    </rPh>
    <rPh sb="3" eb="4">
      <t>ニ</t>
    </rPh>
    <rPh sb="4" eb="6">
      <t>チョウメ</t>
    </rPh>
    <phoneticPr fontId="4"/>
  </si>
  <si>
    <t>若葉公園</t>
    <rPh sb="0" eb="2">
      <t xml:space="preserve"> ワカ  バ</t>
    </rPh>
    <rPh sb="2" eb="4">
      <t xml:space="preserve"> コウ エン</t>
    </rPh>
    <phoneticPr fontId="4"/>
  </si>
  <si>
    <t>若葉町44-2</t>
    <rPh sb="0" eb="1">
      <t>ワカ</t>
    </rPh>
    <rPh sb="1" eb="2">
      <t>ハ</t>
    </rPh>
    <rPh sb="2" eb="3">
      <t>マチ</t>
    </rPh>
    <phoneticPr fontId="4"/>
  </si>
  <si>
    <t>仲原公園</t>
    <rPh sb="0" eb="2">
      <t>ナカハラ</t>
    </rPh>
    <rPh sb="2" eb="4">
      <t>コウエン</t>
    </rPh>
    <phoneticPr fontId="4"/>
  </si>
  <si>
    <t>田村町東山二丁目2-138</t>
    <rPh sb="0" eb="2">
      <t>タムラ</t>
    </rPh>
    <rPh sb="2" eb="3">
      <t>マチ</t>
    </rPh>
    <rPh sb="3" eb="5">
      <t>ヒガシヤマ</t>
    </rPh>
    <rPh sb="5" eb="8">
      <t>２チョウメ</t>
    </rPh>
    <phoneticPr fontId="4"/>
  </si>
  <si>
    <t>東山田公園</t>
    <rPh sb="0" eb="1">
      <t>ヒガシ</t>
    </rPh>
    <rPh sb="1" eb="3">
      <t>ヤマダ</t>
    </rPh>
    <rPh sb="3" eb="5">
      <t>コウエン</t>
    </rPh>
    <phoneticPr fontId="4"/>
  </si>
  <si>
    <t>田村町東山二丁目3-110</t>
    <rPh sb="0" eb="2">
      <t>タムラ</t>
    </rPh>
    <rPh sb="2" eb="3">
      <t>マチ</t>
    </rPh>
    <rPh sb="3" eb="5">
      <t>ヒガシヤマ</t>
    </rPh>
    <rPh sb="5" eb="8">
      <t>２チョウメ</t>
    </rPh>
    <phoneticPr fontId="4"/>
  </si>
  <si>
    <t>芳山公園</t>
    <rPh sb="0" eb="1">
      <t>ヨシ</t>
    </rPh>
    <rPh sb="1" eb="2">
      <t>ヤマ</t>
    </rPh>
    <rPh sb="2" eb="4">
      <t>コウエン</t>
    </rPh>
    <phoneticPr fontId="4"/>
  </si>
  <si>
    <t>虎丸町230-2</t>
    <rPh sb="0" eb="3">
      <t>トラマルマチ</t>
    </rPh>
    <phoneticPr fontId="4"/>
  </si>
  <si>
    <t>大徳原公園</t>
    <rPh sb="0" eb="1">
      <t>ダイ</t>
    </rPh>
    <rPh sb="1" eb="2">
      <t>トク</t>
    </rPh>
    <rPh sb="2" eb="3">
      <t>ハラ</t>
    </rPh>
    <rPh sb="3" eb="5">
      <t>コウエン</t>
    </rPh>
    <phoneticPr fontId="4"/>
  </si>
  <si>
    <t>三穂田町川田字大徳原1-106</t>
    <rPh sb="0" eb="1">
      <t>ミ</t>
    </rPh>
    <rPh sb="1" eb="2">
      <t>ホ</t>
    </rPh>
    <rPh sb="2" eb="4">
      <t>タマチ</t>
    </rPh>
    <rPh sb="4" eb="6">
      <t>カワダ</t>
    </rPh>
    <rPh sb="6" eb="7">
      <t>アザ</t>
    </rPh>
    <rPh sb="7" eb="8">
      <t>ダイ</t>
    </rPh>
    <rPh sb="8" eb="9">
      <t>トク</t>
    </rPh>
    <rPh sb="9" eb="10">
      <t>ハラ</t>
    </rPh>
    <phoneticPr fontId="4"/>
  </si>
  <si>
    <t>田向公園</t>
    <rPh sb="0" eb="1">
      <t>タ</t>
    </rPh>
    <rPh sb="1" eb="2">
      <t>ム</t>
    </rPh>
    <rPh sb="2" eb="4">
      <t>コウエン</t>
    </rPh>
    <phoneticPr fontId="4"/>
  </si>
  <si>
    <t>安積町成田字田向21-20</t>
    <rPh sb="0" eb="1">
      <t>アン</t>
    </rPh>
    <rPh sb="1" eb="2">
      <t>セキ</t>
    </rPh>
    <rPh sb="2" eb="3">
      <t>マチ</t>
    </rPh>
    <rPh sb="3" eb="5">
      <t>ナリタ</t>
    </rPh>
    <rPh sb="5" eb="6">
      <t>アザ</t>
    </rPh>
    <rPh sb="6" eb="7">
      <t>タ</t>
    </rPh>
    <rPh sb="7" eb="8">
      <t>ム</t>
    </rPh>
    <phoneticPr fontId="4"/>
  </si>
  <si>
    <t>開成二丁目公園</t>
    <rPh sb="0" eb="2">
      <t>カイセイ</t>
    </rPh>
    <rPh sb="2" eb="5">
      <t>ニチョウメ</t>
    </rPh>
    <rPh sb="5" eb="7">
      <t>コウエン</t>
    </rPh>
    <phoneticPr fontId="4"/>
  </si>
  <si>
    <t>開成二丁目2-1</t>
    <rPh sb="0" eb="2">
      <t>カイセイ</t>
    </rPh>
    <rPh sb="2" eb="3">
      <t>ニ</t>
    </rPh>
    <rPh sb="3" eb="5">
      <t>チョウメ</t>
    </rPh>
    <phoneticPr fontId="4"/>
  </si>
  <si>
    <t>2006(H18).3.31</t>
  </si>
  <si>
    <t>蛇骨地蔵堂南公園</t>
    <rPh sb="0" eb="1">
      <t>ジャ</t>
    </rPh>
    <rPh sb="1" eb="2">
      <t>コツ</t>
    </rPh>
    <rPh sb="2" eb="4">
      <t>ジゾウ</t>
    </rPh>
    <rPh sb="4" eb="5">
      <t>ドウ</t>
    </rPh>
    <rPh sb="5" eb="6">
      <t>ミナミ</t>
    </rPh>
    <rPh sb="6" eb="8">
      <t>コウエン</t>
    </rPh>
    <phoneticPr fontId="4"/>
  </si>
  <si>
    <t>日和田町字背戸51</t>
    <rPh sb="0" eb="4">
      <t>ヒワダマチ</t>
    </rPh>
    <rPh sb="4" eb="5">
      <t>アザ</t>
    </rPh>
    <rPh sb="5" eb="6">
      <t>セ</t>
    </rPh>
    <rPh sb="6" eb="7">
      <t>ト</t>
    </rPh>
    <phoneticPr fontId="4"/>
  </si>
  <si>
    <t>中ノ目公園</t>
    <rPh sb="0" eb="1">
      <t>ナカ</t>
    </rPh>
    <rPh sb="2" eb="3">
      <t>メ</t>
    </rPh>
    <rPh sb="3" eb="5">
      <t>コウエン</t>
    </rPh>
    <phoneticPr fontId="4"/>
  </si>
  <si>
    <t>中ノ目一丁目24</t>
    <rPh sb="0" eb="1">
      <t>ナカ</t>
    </rPh>
    <rPh sb="2" eb="3">
      <t>メ</t>
    </rPh>
    <rPh sb="3" eb="6">
      <t>イチチョウメ</t>
    </rPh>
    <phoneticPr fontId="4"/>
  </si>
  <si>
    <t>田向2号公園</t>
    <rPh sb="0" eb="2">
      <t>タムカイ</t>
    </rPh>
    <rPh sb="3" eb="4">
      <t>ゴウ</t>
    </rPh>
    <rPh sb="4" eb="6">
      <t>コウエン</t>
    </rPh>
    <phoneticPr fontId="4"/>
  </si>
  <si>
    <t>安積町成田字田向150-249</t>
    <rPh sb="0" eb="3">
      <t>アサカマチ</t>
    </rPh>
    <rPh sb="3" eb="5">
      <t>ナリタ</t>
    </rPh>
    <rPh sb="5" eb="6">
      <t>ジ</t>
    </rPh>
    <rPh sb="6" eb="8">
      <t>タムカイ</t>
    </rPh>
    <phoneticPr fontId="4"/>
  </si>
  <si>
    <t>田向3号公園</t>
    <rPh sb="0" eb="2">
      <t>タムカイ</t>
    </rPh>
    <rPh sb="3" eb="4">
      <t>ゴウ</t>
    </rPh>
    <rPh sb="4" eb="6">
      <t>コウエン</t>
    </rPh>
    <phoneticPr fontId="4"/>
  </si>
  <si>
    <t>安積町成田字田向150-171</t>
    <rPh sb="0" eb="3">
      <t>アサカマチ</t>
    </rPh>
    <rPh sb="3" eb="5">
      <t>ナリタ</t>
    </rPh>
    <rPh sb="5" eb="6">
      <t>ジ</t>
    </rPh>
    <rPh sb="6" eb="8">
      <t>タムカイ</t>
    </rPh>
    <phoneticPr fontId="4"/>
  </si>
  <si>
    <t>田向4号公園</t>
    <rPh sb="0" eb="2">
      <t>タムカイ</t>
    </rPh>
    <rPh sb="3" eb="4">
      <t>ゴウ</t>
    </rPh>
    <rPh sb="4" eb="6">
      <t>コウエン</t>
    </rPh>
    <phoneticPr fontId="4"/>
  </si>
  <si>
    <t>安積町成田字田向150-119</t>
    <rPh sb="0" eb="3">
      <t>アサカマチ</t>
    </rPh>
    <rPh sb="3" eb="5">
      <t>ナリタ</t>
    </rPh>
    <rPh sb="5" eb="6">
      <t>ジ</t>
    </rPh>
    <rPh sb="6" eb="8">
      <t>タムカイ</t>
    </rPh>
    <phoneticPr fontId="4"/>
  </si>
  <si>
    <t>大平東公園</t>
    <rPh sb="0" eb="2">
      <t>オオダイラ</t>
    </rPh>
    <rPh sb="2" eb="3">
      <t>ヒガシ</t>
    </rPh>
    <rPh sb="3" eb="5">
      <t>コウエン</t>
    </rPh>
    <phoneticPr fontId="4"/>
  </si>
  <si>
    <t>大平町字簓田85-103</t>
    <rPh sb="0" eb="3">
      <t>オオダイラチョウ</t>
    </rPh>
    <rPh sb="3" eb="4">
      <t>ジ</t>
    </rPh>
    <rPh sb="4" eb="5">
      <t>ササラ</t>
    </rPh>
    <rPh sb="5" eb="6">
      <t>タ</t>
    </rPh>
    <phoneticPr fontId="4"/>
  </si>
  <si>
    <t>伊賀河原3号公園</t>
    <rPh sb="0" eb="2">
      <t>イガ</t>
    </rPh>
    <rPh sb="2" eb="4">
      <t>カワラ</t>
    </rPh>
    <rPh sb="5" eb="6">
      <t>ゴウ</t>
    </rPh>
    <rPh sb="6" eb="8">
      <t>コウエン</t>
    </rPh>
    <phoneticPr fontId="4"/>
  </si>
  <si>
    <t>富久山町久保田字伊賀河原17外</t>
    <rPh sb="0" eb="2">
      <t>トミヒサ</t>
    </rPh>
    <rPh sb="2" eb="4">
      <t>ヤマチョウ</t>
    </rPh>
    <rPh sb="4" eb="7">
      <t>クボタ</t>
    </rPh>
    <rPh sb="7" eb="8">
      <t>ジ</t>
    </rPh>
    <rPh sb="8" eb="10">
      <t>イガ</t>
    </rPh>
    <rPh sb="10" eb="12">
      <t>カワラ</t>
    </rPh>
    <rPh sb="14" eb="15">
      <t>ソト</t>
    </rPh>
    <phoneticPr fontId="4"/>
  </si>
  <si>
    <t>伊賀河原1号公園</t>
    <rPh sb="0" eb="2">
      <t>イガ</t>
    </rPh>
    <rPh sb="2" eb="4">
      <t>カワラ</t>
    </rPh>
    <rPh sb="5" eb="6">
      <t>ゴウ</t>
    </rPh>
    <rPh sb="6" eb="8">
      <t>コウエン</t>
    </rPh>
    <phoneticPr fontId="4"/>
  </si>
  <si>
    <t>富田町字稲川原65-1外</t>
    <rPh sb="0" eb="3">
      <t>トミタチョウ</t>
    </rPh>
    <rPh sb="3" eb="4">
      <t>ジ</t>
    </rPh>
    <rPh sb="4" eb="5">
      <t>イネ</t>
    </rPh>
    <rPh sb="5" eb="7">
      <t>カワラ</t>
    </rPh>
    <rPh sb="11" eb="12">
      <t>ソト</t>
    </rPh>
    <phoneticPr fontId="4"/>
  </si>
  <si>
    <t>2010(H22).3.31</t>
  </si>
  <si>
    <t>伊賀河原5号公園</t>
    <rPh sb="0" eb="2">
      <t>イガ</t>
    </rPh>
    <rPh sb="2" eb="4">
      <t>カワラ</t>
    </rPh>
    <rPh sb="5" eb="6">
      <t>ゴウ</t>
    </rPh>
    <rPh sb="6" eb="8">
      <t>コウエン</t>
    </rPh>
    <phoneticPr fontId="4"/>
  </si>
  <si>
    <t>富久山町久保田字大久保19外</t>
    <rPh sb="0" eb="4">
      <t>フクヤママチ</t>
    </rPh>
    <rPh sb="4" eb="7">
      <t>クボタ</t>
    </rPh>
    <rPh sb="7" eb="8">
      <t>ジ</t>
    </rPh>
    <rPh sb="8" eb="11">
      <t>オオクボ</t>
    </rPh>
    <rPh sb="13" eb="14">
      <t>ホカ</t>
    </rPh>
    <phoneticPr fontId="4"/>
  </si>
  <si>
    <t>御前公園</t>
    <phoneticPr fontId="4"/>
  </si>
  <si>
    <t>御前南六丁目157</t>
    <phoneticPr fontId="4"/>
  </si>
  <si>
    <t>2012(H24).3.31</t>
  </si>
  <si>
    <t>花輪公園</t>
    <phoneticPr fontId="4"/>
  </si>
  <si>
    <t>御前南一丁目192</t>
    <phoneticPr fontId="4"/>
  </si>
  <si>
    <t>阿良久公園</t>
    <phoneticPr fontId="4"/>
  </si>
  <si>
    <t>御前南二丁目141</t>
    <phoneticPr fontId="4"/>
  </si>
  <si>
    <t>室ノ木公園</t>
    <phoneticPr fontId="4"/>
  </si>
  <si>
    <t>御前南三丁目238</t>
    <phoneticPr fontId="4"/>
  </si>
  <si>
    <t>人形坦公園</t>
    <phoneticPr fontId="4"/>
  </si>
  <si>
    <t>御前南六丁目158</t>
    <phoneticPr fontId="4"/>
  </si>
  <si>
    <t>神明下公園</t>
    <rPh sb="0" eb="1">
      <t>シン</t>
    </rPh>
    <rPh sb="1" eb="2">
      <t>メイ</t>
    </rPh>
    <rPh sb="2" eb="3">
      <t>シタ</t>
    </rPh>
    <rPh sb="3" eb="5">
      <t>コウエン</t>
    </rPh>
    <phoneticPr fontId="4"/>
  </si>
  <si>
    <t>安積町日出山字一本松272-1外</t>
    <rPh sb="0" eb="1">
      <t>アン</t>
    </rPh>
    <rPh sb="1" eb="2">
      <t>セキ</t>
    </rPh>
    <rPh sb="2" eb="3">
      <t>マチ</t>
    </rPh>
    <rPh sb="3" eb="4">
      <t>ヒ</t>
    </rPh>
    <rPh sb="4" eb="5">
      <t>デ</t>
    </rPh>
    <rPh sb="5" eb="6">
      <t>ヤマ</t>
    </rPh>
    <rPh sb="6" eb="7">
      <t>アザ</t>
    </rPh>
    <rPh sb="7" eb="9">
      <t>イッポン</t>
    </rPh>
    <rPh sb="9" eb="10">
      <t>マツ</t>
    </rPh>
    <rPh sb="15" eb="16">
      <t>ホカ</t>
    </rPh>
    <phoneticPr fontId="4"/>
  </si>
  <si>
    <t>2013(H25).3.6</t>
  </si>
  <si>
    <t>向河原公園</t>
    <rPh sb="0" eb="1">
      <t>ムカ</t>
    </rPh>
    <rPh sb="1" eb="3">
      <t>カワラ</t>
    </rPh>
    <rPh sb="3" eb="5">
      <t>コウエン</t>
    </rPh>
    <phoneticPr fontId="4"/>
  </si>
  <si>
    <t>向河原町159-6</t>
    <rPh sb="0" eb="1">
      <t>ムカ</t>
    </rPh>
    <rPh sb="1" eb="3">
      <t>カワラ</t>
    </rPh>
    <rPh sb="3" eb="4">
      <t>マチ</t>
    </rPh>
    <phoneticPr fontId="4"/>
  </si>
  <si>
    <t>2013(H25).3.31</t>
  </si>
  <si>
    <t>(近隣公園)</t>
    <rPh sb="1" eb="3">
      <t>キンリン</t>
    </rPh>
    <rPh sb="3" eb="5">
      <t>コウエン</t>
    </rPh>
    <phoneticPr fontId="4"/>
  </si>
  <si>
    <t>麓山公園</t>
    <rPh sb="0" eb="1">
      <t>　ハ</t>
    </rPh>
    <rPh sb="1" eb="2">
      <t>ヤマ</t>
    </rPh>
    <rPh sb="2" eb="4">
      <t xml:space="preserve"> コウ エン</t>
    </rPh>
    <phoneticPr fontId="4"/>
  </si>
  <si>
    <t>麓山一丁目347</t>
    <rPh sb="0" eb="1">
      <t>ロク</t>
    </rPh>
    <rPh sb="1" eb="2">
      <t>ヤマ</t>
    </rPh>
    <rPh sb="2" eb="3">
      <t>イチ</t>
    </rPh>
    <rPh sb="3" eb="5">
      <t>チョウメ</t>
    </rPh>
    <phoneticPr fontId="4"/>
  </si>
  <si>
    <t>1965(S40).4.1</t>
  </si>
  <si>
    <t>香久池公園</t>
    <rPh sb="0" eb="1">
      <t>　カ</t>
    </rPh>
    <rPh sb="1" eb="2">
      <t xml:space="preserve"> グ</t>
    </rPh>
    <rPh sb="2" eb="3">
      <t>イケ</t>
    </rPh>
    <rPh sb="3" eb="5">
      <t xml:space="preserve"> コウ エン</t>
    </rPh>
    <phoneticPr fontId="4"/>
  </si>
  <si>
    <t>香久池一丁目304</t>
    <rPh sb="0" eb="1">
      <t>カオ</t>
    </rPh>
    <rPh sb="1" eb="2">
      <t>ヒサ</t>
    </rPh>
    <rPh sb="2" eb="3">
      <t>イケ</t>
    </rPh>
    <rPh sb="3" eb="4">
      <t>イチ</t>
    </rPh>
    <rPh sb="4" eb="6">
      <t>チョウメ</t>
    </rPh>
    <phoneticPr fontId="4"/>
  </si>
  <si>
    <t>1968(S43).4.1</t>
  </si>
  <si>
    <t>安積山公園</t>
    <rPh sb="0" eb="1">
      <t>　ア　 サカ</t>
    </rPh>
    <rPh sb="2" eb="3">
      <t>ヤマ</t>
    </rPh>
    <rPh sb="3" eb="5">
      <t xml:space="preserve"> コウ エン</t>
    </rPh>
    <phoneticPr fontId="4"/>
  </si>
  <si>
    <t>日和田町字安積山44</t>
    <rPh sb="0" eb="1">
      <t>ヒ</t>
    </rPh>
    <rPh sb="1" eb="2">
      <t>ワ</t>
    </rPh>
    <rPh sb="2" eb="3">
      <t>タ</t>
    </rPh>
    <rPh sb="3" eb="4">
      <t>マチ</t>
    </rPh>
    <rPh sb="4" eb="5">
      <t>アザ</t>
    </rPh>
    <rPh sb="5" eb="6">
      <t>アン</t>
    </rPh>
    <rPh sb="6" eb="7">
      <t>セキ</t>
    </rPh>
    <rPh sb="7" eb="8">
      <t>ヤマ</t>
    </rPh>
    <phoneticPr fontId="4"/>
  </si>
  <si>
    <t>1971(S46).4.1</t>
  </si>
  <si>
    <t>善宝池公園</t>
    <rPh sb="0" eb="1">
      <t xml:space="preserve"> ゼン</t>
    </rPh>
    <rPh sb="1" eb="2">
      <t>ポウ</t>
    </rPh>
    <rPh sb="2" eb="3">
      <t>イケ</t>
    </rPh>
    <rPh sb="3" eb="5">
      <t xml:space="preserve"> コウ エン</t>
    </rPh>
    <phoneticPr fontId="4"/>
  </si>
  <si>
    <t>富久山町久保田字大原163</t>
    <rPh sb="0" eb="1">
      <t>トミ</t>
    </rPh>
    <rPh sb="1" eb="2">
      <t>ク</t>
    </rPh>
    <rPh sb="2" eb="3">
      <t>ヤマ</t>
    </rPh>
    <rPh sb="3" eb="4">
      <t>マチ</t>
    </rPh>
    <rPh sb="4" eb="5">
      <t>ク</t>
    </rPh>
    <rPh sb="5" eb="6">
      <t>ホ</t>
    </rPh>
    <rPh sb="6" eb="7">
      <t>タ</t>
    </rPh>
    <rPh sb="7" eb="8">
      <t>ジ</t>
    </rPh>
    <rPh sb="8" eb="10">
      <t>オオハラ</t>
    </rPh>
    <phoneticPr fontId="4"/>
  </si>
  <si>
    <t>成山公園</t>
    <rPh sb="0" eb="1">
      <t>ナリ</t>
    </rPh>
    <rPh sb="1" eb="2">
      <t>ヤマ</t>
    </rPh>
    <rPh sb="2" eb="4">
      <t xml:space="preserve"> コウ エン</t>
    </rPh>
    <phoneticPr fontId="4"/>
  </si>
  <si>
    <t>成山町194</t>
    <rPh sb="0" eb="3">
      <t>ナリヤママチ</t>
    </rPh>
    <phoneticPr fontId="4"/>
  </si>
  <si>
    <t>島中央公園</t>
    <rPh sb="0" eb="1">
      <t xml:space="preserve"> シマ</t>
    </rPh>
    <rPh sb="1" eb="3">
      <t>チュウオウ</t>
    </rPh>
    <rPh sb="3" eb="5">
      <t xml:space="preserve"> コウ エン</t>
    </rPh>
    <phoneticPr fontId="4"/>
  </si>
  <si>
    <t>島一丁目425</t>
    <rPh sb="0" eb="1">
      <t>シマ</t>
    </rPh>
    <rPh sb="1" eb="2">
      <t>1</t>
    </rPh>
    <rPh sb="2" eb="4">
      <t>チョウメ</t>
    </rPh>
    <phoneticPr fontId="4"/>
  </si>
  <si>
    <t>西部公園</t>
    <rPh sb="0" eb="2">
      <t xml:space="preserve"> セイ　ブ</t>
    </rPh>
    <rPh sb="2" eb="4">
      <t xml:space="preserve"> コウ エン</t>
    </rPh>
    <phoneticPr fontId="4"/>
  </si>
  <si>
    <t>柏山町108</t>
    <rPh sb="0" eb="1">
      <t>カシワ</t>
    </rPh>
    <rPh sb="1" eb="2">
      <t>ヤマ</t>
    </rPh>
    <rPh sb="2" eb="3">
      <t>マチ</t>
    </rPh>
    <phoneticPr fontId="4"/>
  </si>
  <si>
    <t>東部中央公園</t>
    <rPh sb="0" eb="2">
      <t>　トウ　ブ</t>
    </rPh>
    <rPh sb="2" eb="4">
      <t>チュウオウ</t>
    </rPh>
    <rPh sb="4" eb="6">
      <t xml:space="preserve"> コウ エン</t>
    </rPh>
    <phoneticPr fontId="4"/>
  </si>
  <si>
    <t>緑ヶ丘西一丁目17-1</t>
    <rPh sb="0" eb="3">
      <t>ミドリガオカ</t>
    </rPh>
    <rPh sb="3" eb="4">
      <t>ニシ</t>
    </rPh>
    <rPh sb="4" eb="5">
      <t>イチ</t>
    </rPh>
    <rPh sb="5" eb="7">
      <t>チョウメ</t>
    </rPh>
    <phoneticPr fontId="4"/>
  </si>
  <si>
    <t>荒井中央公園</t>
    <rPh sb="0" eb="1">
      <t xml:space="preserve"> アラ</t>
    </rPh>
    <rPh sb="1" eb="2">
      <t xml:space="preserve"> イ</t>
    </rPh>
    <rPh sb="2" eb="4">
      <t>チュウオウ</t>
    </rPh>
    <rPh sb="4" eb="6">
      <t xml:space="preserve"> コウ エン</t>
    </rPh>
    <phoneticPr fontId="4"/>
  </si>
  <si>
    <t>安積北井一丁目49</t>
    <rPh sb="0" eb="2">
      <t>アンセキ</t>
    </rPh>
    <rPh sb="2" eb="4">
      <t>キタイ</t>
    </rPh>
    <rPh sb="4" eb="7">
      <t>イッチョウメ</t>
    </rPh>
    <phoneticPr fontId="29"/>
  </si>
  <si>
    <t>芳賀池公園</t>
    <rPh sb="0" eb="2">
      <t>ハガ</t>
    </rPh>
    <rPh sb="2" eb="3">
      <t>イケ</t>
    </rPh>
    <rPh sb="3" eb="5">
      <t>コウエン</t>
    </rPh>
    <phoneticPr fontId="4"/>
  </si>
  <si>
    <t>芳賀二丁目6</t>
    <rPh sb="0" eb="2">
      <t>ハガ</t>
    </rPh>
    <rPh sb="2" eb="5">
      <t>ニチョウメ</t>
    </rPh>
    <phoneticPr fontId="4"/>
  </si>
  <si>
    <t>2007(H19).3.31</t>
  </si>
  <si>
    <t>八山田公園</t>
    <rPh sb="0" eb="1">
      <t xml:space="preserve"> ヤツ</t>
    </rPh>
    <rPh sb="1" eb="2">
      <t>ヤマ</t>
    </rPh>
    <rPh sb="2" eb="3">
      <t>　ダ</t>
    </rPh>
    <rPh sb="3" eb="5">
      <t xml:space="preserve"> コウ エン</t>
    </rPh>
    <phoneticPr fontId="4"/>
  </si>
  <si>
    <t>八山田五丁目468</t>
    <rPh sb="0" eb="1">
      <t>ハチ</t>
    </rPh>
    <rPh sb="1" eb="2">
      <t>ヤマ</t>
    </rPh>
    <rPh sb="2" eb="3">
      <t>タ</t>
    </rPh>
    <rPh sb="3" eb="4">
      <t>ゴ</t>
    </rPh>
    <rPh sb="4" eb="6">
      <t>チョウメ</t>
    </rPh>
    <phoneticPr fontId="4"/>
  </si>
  <si>
    <t>緑ヶ丘公園</t>
    <rPh sb="0" eb="3">
      <t xml:space="preserve"> ミドリ ガ  オカ</t>
    </rPh>
    <rPh sb="3" eb="5">
      <t xml:space="preserve"> コウ エン</t>
    </rPh>
    <phoneticPr fontId="4"/>
  </si>
  <si>
    <t>緑ヶ丘東七丁目36-1</t>
    <rPh sb="0" eb="3">
      <t>ミドリガオカ</t>
    </rPh>
    <rPh sb="3" eb="4">
      <t>ヒガシ</t>
    </rPh>
    <rPh sb="4" eb="5">
      <t>ナナ</t>
    </rPh>
    <rPh sb="5" eb="7">
      <t>チョウメ</t>
    </rPh>
    <phoneticPr fontId="4"/>
  </si>
  <si>
    <t>御前南公園</t>
    <phoneticPr fontId="4"/>
  </si>
  <si>
    <t>御前南四丁目117</t>
    <phoneticPr fontId="4"/>
  </si>
  <si>
    <t>八山田西公園</t>
    <rPh sb="0" eb="1">
      <t>ヤツ</t>
    </rPh>
    <rPh sb="1" eb="3">
      <t>ヤマダ</t>
    </rPh>
    <rPh sb="3" eb="4">
      <t>ニシ</t>
    </rPh>
    <rPh sb="4" eb="6">
      <t>コウエン</t>
    </rPh>
    <phoneticPr fontId="4"/>
  </si>
  <si>
    <t>八山田西二丁目196</t>
    <rPh sb="0" eb="1">
      <t>ハチ</t>
    </rPh>
    <rPh sb="1" eb="3">
      <t>ヤマダ</t>
    </rPh>
    <rPh sb="3" eb="4">
      <t>ニシ</t>
    </rPh>
    <rPh sb="4" eb="7">
      <t>ニチョウメ</t>
    </rPh>
    <phoneticPr fontId="29"/>
  </si>
  <si>
    <t>八山田こども公園</t>
    <rPh sb="0" eb="3">
      <t>ヤツヤマダ</t>
    </rPh>
    <rPh sb="6" eb="8">
      <t>コウエン</t>
    </rPh>
    <phoneticPr fontId="4"/>
  </si>
  <si>
    <t>富久山町八山田字宮脇53-5</t>
    <rPh sb="0" eb="1">
      <t>フ</t>
    </rPh>
    <rPh sb="1" eb="2">
      <t>ク</t>
    </rPh>
    <rPh sb="2" eb="3">
      <t>ヤマ</t>
    </rPh>
    <rPh sb="3" eb="4">
      <t>マチ</t>
    </rPh>
    <rPh sb="4" eb="5">
      <t>ヤツ</t>
    </rPh>
    <rPh sb="5" eb="7">
      <t>ヤマダ</t>
    </rPh>
    <rPh sb="7" eb="8">
      <t>アザ</t>
    </rPh>
    <rPh sb="8" eb="10">
      <t>ミヤワキ</t>
    </rPh>
    <phoneticPr fontId="4"/>
  </si>
  <si>
    <t>2017(H29).2.4</t>
  </si>
  <si>
    <t>(地区公園)</t>
    <rPh sb="1" eb="3">
      <t>チク</t>
    </rPh>
    <rPh sb="3" eb="5">
      <t>コウエン</t>
    </rPh>
    <phoneticPr fontId="4"/>
  </si>
  <si>
    <t>酒蓋公園</t>
    <rPh sb="0" eb="1">
      <t>サカ</t>
    </rPh>
    <rPh sb="1" eb="2">
      <t>ブタ</t>
    </rPh>
    <rPh sb="2" eb="4">
      <t>コウ エン</t>
    </rPh>
    <phoneticPr fontId="4"/>
  </si>
  <si>
    <t>深沢二丁目291</t>
    <rPh sb="0" eb="1">
      <t>フカ</t>
    </rPh>
    <rPh sb="1" eb="2">
      <t>サワ</t>
    </rPh>
    <rPh sb="2" eb="3">
      <t>ニ</t>
    </rPh>
    <rPh sb="3" eb="5">
      <t>チョウメ</t>
    </rPh>
    <phoneticPr fontId="4"/>
  </si>
  <si>
    <t>21世紀記念公園</t>
    <rPh sb="2" eb="4">
      <t xml:space="preserve"> セイ  キ</t>
    </rPh>
    <rPh sb="4" eb="6">
      <t xml:space="preserve">  キ   ネン</t>
    </rPh>
    <rPh sb="6" eb="8">
      <t xml:space="preserve"> コウ エン</t>
    </rPh>
    <phoneticPr fontId="4"/>
  </si>
  <si>
    <t>麓山一丁目89-2</t>
    <rPh sb="0" eb="1">
      <t>フモト</t>
    </rPh>
    <rPh sb="1" eb="2">
      <t>ヤマ</t>
    </rPh>
    <rPh sb="2" eb="5">
      <t>1チョウメ</t>
    </rPh>
    <phoneticPr fontId="4"/>
  </si>
  <si>
    <t>(総合公園)</t>
    <rPh sb="1" eb="3">
      <t>ソウゴウ</t>
    </rPh>
    <rPh sb="3" eb="5">
      <t>コウエン</t>
    </rPh>
    <phoneticPr fontId="4"/>
  </si>
  <si>
    <t>開成山公園</t>
    <rPh sb="0" eb="2">
      <t xml:space="preserve"> カイ　セイ</t>
    </rPh>
    <rPh sb="2" eb="3">
      <t>ザン</t>
    </rPh>
    <rPh sb="3" eb="5">
      <t xml:space="preserve"> コウ エン</t>
    </rPh>
    <phoneticPr fontId="4"/>
  </si>
  <si>
    <t>開成一丁目5</t>
    <rPh sb="0" eb="2">
      <t>カイセイ</t>
    </rPh>
    <rPh sb="2" eb="3">
      <t>1</t>
    </rPh>
    <rPh sb="3" eb="5">
      <t>チョウメ</t>
    </rPh>
    <phoneticPr fontId="4"/>
  </si>
  <si>
    <t>1972(S47).3.31</t>
  </si>
  <si>
    <t>逢瀬公園</t>
    <rPh sb="0" eb="2">
      <t xml:space="preserve"> オウ　セ</t>
    </rPh>
    <rPh sb="2" eb="4">
      <t xml:space="preserve"> コウ エン</t>
    </rPh>
    <phoneticPr fontId="4"/>
  </si>
  <si>
    <t>逢瀬町河内字東長倉1-3</t>
    <rPh sb="0" eb="2">
      <t>オウセ</t>
    </rPh>
    <rPh sb="2" eb="3">
      <t>マチ</t>
    </rPh>
    <rPh sb="3" eb="4">
      <t>カワイ</t>
    </rPh>
    <rPh sb="4" eb="5">
      <t>ウチ</t>
    </rPh>
    <rPh sb="5" eb="6">
      <t>ジ</t>
    </rPh>
    <rPh sb="6" eb="7">
      <t>ヒガシ</t>
    </rPh>
    <rPh sb="7" eb="9">
      <t>ナガクラ</t>
    </rPh>
    <phoneticPr fontId="4"/>
  </si>
  <si>
    <t>大槻公園</t>
    <rPh sb="0" eb="2">
      <t xml:space="preserve"> オオ ツキ</t>
    </rPh>
    <rPh sb="2" eb="4">
      <t xml:space="preserve"> コウ エン</t>
    </rPh>
    <phoneticPr fontId="4"/>
  </si>
  <si>
    <t>大槻町字漆棒70-1</t>
    <rPh sb="0" eb="2">
      <t>オオツキ</t>
    </rPh>
    <rPh sb="2" eb="3">
      <t>マチ</t>
    </rPh>
    <rPh sb="3" eb="4">
      <t>ジ</t>
    </rPh>
    <rPh sb="4" eb="5">
      <t>ウルシ</t>
    </rPh>
    <rPh sb="5" eb="6">
      <t>ボウ</t>
    </rPh>
    <phoneticPr fontId="4"/>
  </si>
  <si>
    <t>郡山カルチャーパーク</t>
    <rPh sb="0" eb="2">
      <t>コオリ ヤマ</t>
    </rPh>
    <phoneticPr fontId="4"/>
  </si>
  <si>
    <t>安積町成田字東丸山61</t>
    <rPh sb="0" eb="1">
      <t>アン</t>
    </rPh>
    <rPh sb="1" eb="2">
      <t>セキ</t>
    </rPh>
    <rPh sb="2" eb="3">
      <t>マチ</t>
    </rPh>
    <rPh sb="3" eb="5">
      <t>ナリタ</t>
    </rPh>
    <rPh sb="5" eb="6">
      <t>ジ</t>
    </rPh>
    <rPh sb="6" eb="7">
      <t>ヒガシ</t>
    </rPh>
    <rPh sb="7" eb="9">
      <t>マルヤマ</t>
    </rPh>
    <phoneticPr fontId="4"/>
  </si>
  <si>
    <t>平成記念郡山こどものもり公園</t>
    <rPh sb="0" eb="2">
      <t xml:space="preserve"> ヘイ  セイ</t>
    </rPh>
    <rPh sb="2" eb="4">
      <t xml:space="preserve">  キ   ネン</t>
    </rPh>
    <rPh sb="4" eb="6">
      <t>コオリヤマ</t>
    </rPh>
    <rPh sb="12" eb="14">
      <t xml:space="preserve"> コウ エン</t>
    </rPh>
    <phoneticPr fontId="4"/>
  </si>
  <si>
    <t>富久山町福原字左内5-2</t>
    <rPh sb="0" eb="1">
      <t>トミ</t>
    </rPh>
    <rPh sb="1" eb="2">
      <t>ク</t>
    </rPh>
    <rPh sb="2" eb="3">
      <t>ヤマ</t>
    </rPh>
    <rPh sb="3" eb="4">
      <t>マチ</t>
    </rPh>
    <rPh sb="4" eb="6">
      <t>フクハラ</t>
    </rPh>
    <rPh sb="6" eb="7">
      <t>ジ</t>
    </rPh>
    <rPh sb="7" eb="8">
      <t>ヒダリ</t>
    </rPh>
    <rPh sb="8" eb="9">
      <t>ナイ</t>
    </rPh>
    <phoneticPr fontId="4"/>
  </si>
  <si>
    <t>大安場史跡公園</t>
    <rPh sb="0" eb="2">
      <t>オオヤス</t>
    </rPh>
    <rPh sb="2" eb="3">
      <t>バ</t>
    </rPh>
    <rPh sb="3" eb="5">
      <t>シセキ</t>
    </rPh>
    <rPh sb="5" eb="7">
      <t>コウエン</t>
    </rPh>
    <phoneticPr fontId="4"/>
  </si>
  <si>
    <t>田村町大善寺字大安場160</t>
    <rPh sb="0" eb="3">
      <t>タムラマチ</t>
    </rPh>
    <rPh sb="3" eb="6">
      <t>ダイゼンジ</t>
    </rPh>
    <rPh sb="6" eb="7">
      <t>アザ</t>
    </rPh>
    <rPh sb="7" eb="9">
      <t>オオヤス</t>
    </rPh>
    <rPh sb="9" eb="10">
      <t>バ</t>
    </rPh>
    <phoneticPr fontId="4"/>
  </si>
  <si>
    <t>(特殊公園)</t>
    <rPh sb="1" eb="3">
      <t>トクシュ</t>
    </rPh>
    <rPh sb="3" eb="5">
      <t>コウエン</t>
    </rPh>
    <phoneticPr fontId="4"/>
  </si>
  <si>
    <t>浄土松公園</t>
    <rPh sb="0" eb="2">
      <t xml:space="preserve"> ジョウ ド</t>
    </rPh>
    <rPh sb="2" eb="3">
      <t>マツ</t>
    </rPh>
    <rPh sb="3" eb="5">
      <t xml:space="preserve"> コウ エン</t>
    </rPh>
    <phoneticPr fontId="4"/>
  </si>
  <si>
    <t>逢瀬町多田野字浄土松1-1</t>
    <rPh sb="0" eb="2">
      <t>オウセ</t>
    </rPh>
    <rPh sb="2" eb="3">
      <t>マチ</t>
    </rPh>
    <rPh sb="3" eb="6">
      <t>タダノ</t>
    </rPh>
    <rPh sb="6" eb="7">
      <t>アザ</t>
    </rPh>
    <rPh sb="7" eb="9">
      <t>ジョウド</t>
    </rPh>
    <rPh sb="9" eb="10">
      <t>マツ</t>
    </rPh>
    <phoneticPr fontId="4"/>
  </si>
  <si>
    <t>新池公園</t>
    <rPh sb="0" eb="1">
      <t xml:space="preserve"> シン</t>
    </rPh>
    <rPh sb="1" eb="2">
      <t>イケ</t>
    </rPh>
    <rPh sb="2" eb="4">
      <t xml:space="preserve"> コウ エン</t>
    </rPh>
    <phoneticPr fontId="4"/>
  </si>
  <si>
    <t>喜久田町早稲原字上ノ端54-4</t>
    <rPh sb="0" eb="1">
      <t>キ</t>
    </rPh>
    <rPh sb="1" eb="2">
      <t>ク</t>
    </rPh>
    <rPh sb="2" eb="3">
      <t>タ</t>
    </rPh>
    <rPh sb="3" eb="4">
      <t>マチ</t>
    </rPh>
    <rPh sb="4" eb="5">
      <t>ハヤ</t>
    </rPh>
    <rPh sb="5" eb="7">
      <t>イナハラ</t>
    </rPh>
    <rPh sb="7" eb="8">
      <t>ジ</t>
    </rPh>
    <rPh sb="8" eb="9">
      <t>ウエ</t>
    </rPh>
    <rPh sb="10" eb="11">
      <t>ハシ</t>
    </rPh>
    <phoneticPr fontId="4"/>
  </si>
  <si>
    <t>東山霊園</t>
    <rPh sb="0" eb="2">
      <t>ヒガシヤマ</t>
    </rPh>
    <rPh sb="2" eb="4">
      <t xml:space="preserve"> レイ エン</t>
    </rPh>
    <phoneticPr fontId="4"/>
  </si>
  <si>
    <t>田村町小川字ヤシウリ5</t>
    <rPh sb="0" eb="3">
      <t>タムラマチ</t>
    </rPh>
    <rPh sb="3" eb="5">
      <t>オガワ</t>
    </rPh>
    <rPh sb="5" eb="6">
      <t>アザ</t>
    </rPh>
    <phoneticPr fontId="4"/>
  </si>
  <si>
    <t>1972(S47).4.1</t>
  </si>
  <si>
    <t>風土記の丘公園</t>
    <rPh sb="0" eb="2">
      <t xml:space="preserve"> フウ   ド</t>
    </rPh>
    <rPh sb="2" eb="3">
      <t xml:space="preserve"> キ</t>
    </rPh>
    <rPh sb="4" eb="5">
      <t>オカ</t>
    </rPh>
    <rPh sb="5" eb="7">
      <t xml:space="preserve"> コウ エン</t>
    </rPh>
    <phoneticPr fontId="4"/>
  </si>
  <si>
    <t>横川町字大谷地</t>
    <rPh sb="0" eb="2">
      <t>ヨコカワ</t>
    </rPh>
    <rPh sb="2" eb="3">
      <t>マチ</t>
    </rPh>
    <rPh sb="3" eb="4">
      <t>アザ</t>
    </rPh>
    <rPh sb="4" eb="7">
      <t>オオヤチ</t>
    </rPh>
    <phoneticPr fontId="4"/>
  </si>
  <si>
    <t>南向公園</t>
    <rPh sb="0" eb="1">
      <t>ミナミ　</t>
    </rPh>
    <rPh sb="1" eb="2">
      <t>ムカイ</t>
    </rPh>
    <rPh sb="2" eb="4">
      <t>　コウエン</t>
    </rPh>
    <phoneticPr fontId="4"/>
  </si>
  <si>
    <t>安積町笹川字南向43-28</t>
    <rPh sb="0" eb="3">
      <t>アサカマチ</t>
    </rPh>
    <rPh sb="3" eb="5">
      <t>ササガワ</t>
    </rPh>
    <rPh sb="5" eb="6">
      <t>アザ</t>
    </rPh>
    <rPh sb="6" eb="7">
      <t>ミナミ</t>
    </rPh>
    <rPh sb="7" eb="8">
      <t>ムカイ</t>
    </rPh>
    <phoneticPr fontId="4"/>
  </si>
  <si>
    <t>尖の森公園</t>
    <rPh sb="0" eb="1">
      <t xml:space="preserve"> トゲ　ノ</t>
    </rPh>
    <rPh sb="2" eb="3">
      <t>モリ</t>
    </rPh>
    <rPh sb="3" eb="5">
      <t xml:space="preserve"> コウ エン</t>
    </rPh>
    <phoneticPr fontId="4"/>
  </si>
  <si>
    <t>待池台二丁目13-3</t>
    <rPh sb="0" eb="1">
      <t>マチ</t>
    </rPh>
    <rPh sb="1" eb="2">
      <t>イケ</t>
    </rPh>
    <rPh sb="2" eb="3">
      <t>ダイ</t>
    </rPh>
    <rPh sb="3" eb="6">
      <t>ニチョウメ</t>
    </rPh>
    <phoneticPr fontId="4"/>
  </si>
  <si>
    <t>待池公園</t>
    <rPh sb="0" eb="1">
      <t>マチ</t>
    </rPh>
    <rPh sb="1" eb="2">
      <t>イケ</t>
    </rPh>
    <rPh sb="2" eb="4">
      <t xml:space="preserve"> コウ エン</t>
    </rPh>
    <phoneticPr fontId="4"/>
  </si>
  <si>
    <t>待池台一丁目9-10</t>
    <rPh sb="0" eb="1">
      <t>マチ</t>
    </rPh>
    <rPh sb="1" eb="2">
      <t>イケ</t>
    </rPh>
    <rPh sb="2" eb="3">
      <t>ダイ</t>
    </rPh>
    <rPh sb="3" eb="6">
      <t>1チョウメ</t>
    </rPh>
    <phoneticPr fontId="4"/>
  </si>
  <si>
    <t>河内東山公園</t>
    <rPh sb="0" eb="2">
      <t>　コウズ</t>
    </rPh>
    <rPh sb="2" eb="6">
      <t>ヒガシヤマ コウ エン</t>
    </rPh>
    <phoneticPr fontId="4"/>
  </si>
  <si>
    <t>待池台一丁目35</t>
    <rPh sb="0" eb="1">
      <t>マチ</t>
    </rPh>
    <rPh sb="1" eb="2">
      <t>イケ</t>
    </rPh>
    <rPh sb="2" eb="3">
      <t>ダイ</t>
    </rPh>
    <rPh sb="3" eb="6">
      <t>1チョウメ</t>
    </rPh>
    <phoneticPr fontId="4"/>
  </si>
  <si>
    <t>玉ノ木公園</t>
    <rPh sb="0" eb="1">
      <t xml:space="preserve"> タマ　 ノ</t>
    </rPh>
    <rPh sb="2" eb="3">
      <t xml:space="preserve"> キ</t>
    </rPh>
    <rPh sb="3" eb="5">
      <t xml:space="preserve"> コウ エン</t>
    </rPh>
    <phoneticPr fontId="4"/>
  </si>
  <si>
    <t>待池台一丁目82</t>
    <rPh sb="0" eb="1">
      <t>マチ</t>
    </rPh>
    <rPh sb="1" eb="2">
      <t>イケ</t>
    </rPh>
    <rPh sb="2" eb="3">
      <t>ダイ</t>
    </rPh>
    <rPh sb="3" eb="6">
      <t>1チョウメ</t>
    </rPh>
    <phoneticPr fontId="4"/>
  </si>
  <si>
    <t>五百淵公園</t>
    <rPh sb="0" eb="2">
      <t>　ゴ　ヒャク</t>
    </rPh>
    <rPh sb="2" eb="3">
      <t xml:space="preserve"> ブチ</t>
    </rPh>
    <rPh sb="3" eb="5">
      <t xml:space="preserve"> コウ エン</t>
    </rPh>
    <phoneticPr fontId="4"/>
  </si>
  <si>
    <t>字山崎8</t>
    <rPh sb="0" eb="1">
      <t>ジ</t>
    </rPh>
    <rPh sb="1" eb="3">
      <t>ヤマザキ</t>
    </rPh>
    <phoneticPr fontId="4"/>
  </si>
  <si>
    <t>宇倍公園</t>
    <rPh sb="0" eb="1">
      <t>タカ</t>
    </rPh>
    <rPh sb="1" eb="2">
      <t>バイ</t>
    </rPh>
    <rPh sb="2" eb="4">
      <t xml:space="preserve"> コウ エン</t>
    </rPh>
    <phoneticPr fontId="4"/>
  </si>
  <si>
    <t>喜久田町卸三丁目42</t>
    <rPh sb="0" eb="4">
      <t>キクタマチ</t>
    </rPh>
    <rPh sb="4" eb="5">
      <t>オロシ</t>
    </rPh>
    <rPh sb="5" eb="8">
      <t>3チョウメ</t>
    </rPh>
    <phoneticPr fontId="4"/>
  </si>
  <si>
    <t>市場西公園</t>
    <rPh sb="0" eb="3">
      <t>イチバニシ</t>
    </rPh>
    <rPh sb="3" eb="5">
      <t>コウエン</t>
    </rPh>
    <phoneticPr fontId="4"/>
  </si>
  <si>
    <t>大槻町字向原200</t>
    <rPh sb="0" eb="3">
      <t>オオツキマチ</t>
    </rPh>
    <rPh sb="3" eb="4">
      <t>アザ</t>
    </rPh>
    <rPh sb="4" eb="6">
      <t>ムカイハラ</t>
    </rPh>
    <phoneticPr fontId="4"/>
  </si>
  <si>
    <t>2005(H17).4.1</t>
  </si>
  <si>
    <t>上伊豆島公園</t>
    <rPh sb="0" eb="1">
      <t>ウエ</t>
    </rPh>
    <rPh sb="1" eb="3">
      <t>イズ</t>
    </rPh>
    <rPh sb="3" eb="4">
      <t>シマ</t>
    </rPh>
    <rPh sb="4" eb="6">
      <t>コウエン</t>
    </rPh>
    <phoneticPr fontId="2"/>
  </si>
  <si>
    <t>上伊豆島一丁目45</t>
    <rPh sb="0" eb="1">
      <t>ウエ</t>
    </rPh>
    <rPh sb="1" eb="3">
      <t>イズ</t>
    </rPh>
    <rPh sb="3" eb="4">
      <t>シマ</t>
    </rPh>
    <rPh sb="4" eb="7">
      <t>イッチョウメ</t>
    </rPh>
    <phoneticPr fontId="2"/>
  </si>
  <si>
    <t>2019(H31).2.1</t>
  </si>
  <si>
    <t>(都市緑地)</t>
    <rPh sb="1" eb="3">
      <t>トシ</t>
    </rPh>
    <rPh sb="3" eb="5">
      <t>リョクチ</t>
    </rPh>
    <phoneticPr fontId="4"/>
  </si>
  <si>
    <t>香久池緑地</t>
    <rPh sb="0" eb="3">
      <t>　カ　　グ　 イケ</t>
    </rPh>
    <rPh sb="3" eb="5">
      <t xml:space="preserve">  リョク チ</t>
    </rPh>
    <phoneticPr fontId="4"/>
  </si>
  <si>
    <t>菜根三丁目520</t>
    <rPh sb="0" eb="2">
      <t>サイコン</t>
    </rPh>
    <rPh sb="2" eb="5">
      <t>3チョウメ</t>
    </rPh>
    <phoneticPr fontId="4"/>
  </si>
  <si>
    <t>鶴見坦緑地</t>
    <rPh sb="0" eb="1">
      <t>ツル</t>
    </rPh>
    <rPh sb="1" eb="2">
      <t xml:space="preserve">  ミ</t>
    </rPh>
    <rPh sb="2" eb="3">
      <t xml:space="preserve"> ダン</t>
    </rPh>
    <rPh sb="3" eb="5">
      <t xml:space="preserve"> リョク  チ</t>
    </rPh>
    <phoneticPr fontId="4"/>
  </si>
  <si>
    <t>鶴見坦一丁目10</t>
    <rPh sb="0" eb="2">
      <t>ツルミ</t>
    </rPh>
    <rPh sb="2" eb="3">
      <t>タン</t>
    </rPh>
    <rPh sb="3" eb="6">
      <t>1チョウメ</t>
    </rPh>
    <phoneticPr fontId="4"/>
  </si>
  <si>
    <t>薫緑地</t>
    <rPh sb="0" eb="1">
      <t xml:space="preserve"> カオル</t>
    </rPh>
    <rPh sb="1" eb="3">
      <t xml:space="preserve">  リョク  チ</t>
    </rPh>
    <phoneticPr fontId="4"/>
  </si>
  <si>
    <t>菜根屋敷～鶴見坦線</t>
    <rPh sb="0" eb="4">
      <t>サイコンヤシキ</t>
    </rPh>
    <rPh sb="5" eb="7">
      <t>ツルミ</t>
    </rPh>
    <rPh sb="7" eb="8">
      <t>タン</t>
    </rPh>
    <rPh sb="8" eb="9">
      <t>セン</t>
    </rPh>
    <phoneticPr fontId="4"/>
  </si>
  <si>
    <t>葉ノ木沢緑地</t>
    <rPh sb="0" eb="1">
      <t xml:space="preserve">  ハ　　ノ</t>
    </rPh>
    <rPh sb="2" eb="4">
      <t xml:space="preserve">  キ  サワ</t>
    </rPh>
    <rPh sb="4" eb="6">
      <t xml:space="preserve"> リョク  チ</t>
    </rPh>
    <phoneticPr fontId="4"/>
  </si>
  <si>
    <t>鶴見坦三丁目84-2</t>
    <rPh sb="0" eb="2">
      <t>ツルミ</t>
    </rPh>
    <rPh sb="2" eb="3">
      <t>タン</t>
    </rPh>
    <rPh sb="3" eb="6">
      <t>3チョウメ</t>
    </rPh>
    <phoneticPr fontId="4"/>
  </si>
  <si>
    <t>開成緑地</t>
    <rPh sb="0" eb="2">
      <t xml:space="preserve"> カイ セイ</t>
    </rPh>
    <rPh sb="2" eb="4">
      <t xml:space="preserve"> リョク  チ</t>
    </rPh>
    <phoneticPr fontId="4"/>
  </si>
  <si>
    <t>開成二丁目141-3</t>
    <rPh sb="0" eb="2">
      <t>カイセイ</t>
    </rPh>
    <rPh sb="2" eb="5">
      <t>ニチョウメ</t>
    </rPh>
    <phoneticPr fontId="4"/>
  </si>
  <si>
    <t>中央緑地</t>
    <rPh sb="0" eb="2">
      <t>チュウオウ</t>
    </rPh>
    <rPh sb="2" eb="4">
      <t xml:space="preserve"> リョク  チ</t>
    </rPh>
    <phoneticPr fontId="4"/>
  </si>
  <si>
    <t>菜根屋敷～桑野清水台線</t>
    <rPh sb="0" eb="4">
      <t>サイコンヤシキ</t>
    </rPh>
    <rPh sb="5" eb="7">
      <t>クワノ</t>
    </rPh>
    <rPh sb="7" eb="10">
      <t>シミズダイ</t>
    </rPh>
    <rPh sb="10" eb="11">
      <t>セン</t>
    </rPh>
    <phoneticPr fontId="4"/>
  </si>
  <si>
    <t>阿武隈緑地</t>
    <rPh sb="0" eb="3">
      <t xml:space="preserve">  ア    ブ    クマ</t>
    </rPh>
    <rPh sb="3" eb="5">
      <t xml:space="preserve"> リョク  チ</t>
    </rPh>
    <phoneticPr fontId="4"/>
  </si>
  <si>
    <t>安積町日出山字一本松外</t>
    <rPh sb="0" eb="3">
      <t>アサカマチ</t>
    </rPh>
    <rPh sb="3" eb="6">
      <t>ヒデヤマ</t>
    </rPh>
    <rPh sb="6" eb="7">
      <t>アザ</t>
    </rPh>
    <rPh sb="7" eb="10">
      <t>イッポンマツ</t>
    </rPh>
    <rPh sb="10" eb="11">
      <t>ホカ</t>
    </rPh>
    <phoneticPr fontId="4"/>
  </si>
  <si>
    <t>菜根緑地</t>
    <rPh sb="0" eb="2">
      <t xml:space="preserve"> サイ  コン</t>
    </rPh>
    <rPh sb="2" eb="4">
      <t xml:space="preserve"> リョク チ</t>
    </rPh>
    <phoneticPr fontId="4"/>
  </si>
  <si>
    <t>菜根一丁目53</t>
    <rPh sb="0" eb="2">
      <t>サイコン</t>
    </rPh>
    <rPh sb="2" eb="5">
      <t>1チョウメ</t>
    </rPh>
    <phoneticPr fontId="4"/>
  </si>
  <si>
    <t>荒井1号緑地</t>
    <rPh sb="0" eb="1">
      <t>アラ</t>
    </rPh>
    <rPh sb="1" eb="2">
      <t xml:space="preserve"> イ</t>
    </rPh>
    <rPh sb="2" eb="3">
      <t>１</t>
    </rPh>
    <rPh sb="3" eb="4">
      <t>ゴウ</t>
    </rPh>
    <rPh sb="4" eb="6">
      <t xml:space="preserve"> リョク  チ</t>
    </rPh>
    <phoneticPr fontId="4"/>
  </si>
  <si>
    <t>安積町荒井字河葉池1-26</t>
    <rPh sb="0" eb="3">
      <t>アサカマチ</t>
    </rPh>
    <rPh sb="3" eb="5">
      <t>アライ</t>
    </rPh>
    <rPh sb="5" eb="6">
      <t>アザ</t>
    </rPh>
    <rPh sb="6" eb="7">
      <t>カワ</t>
    </rPh>
    <rPh sb="7" eb="8">
      <t>ハ</t>
    </rPh>
    <rPh sb="8" eb="9">
      <t>イケ</t>
    </rPh>
    <phoneticPr fontId="4"/>
  </si>
  <si>
    <t>荒井2号緑地</t>
    <rPh sb="0" eb="1">
      <t>アラ</t>
    </rPh>
    <rPh sb="1" eb="2">
      <t xml:space="preserve"> イ</t>
    </rPh>
    <rPh sb="2" eb="3">
      <t>２</t>
    </rPh>
    <rPh sb="3" eb="4">
      <t>ゴウ</t>
    </rPh>
    <rPh sb="4" eb="6">
      <t>リョク   チ</t>
    </rPh>
    <phoneticPr fontId="4"/>
  </si>
  <si>
    <t>安積町荒井字年柄1-81</t>
    <rPh sb="0" eb="3">
      <t>アサカマチ</t>
    </rPh>
    <rPh sb="3" eb="5">
      <t>アライ</t>
    </rPh>
    <rPh sb="5" eb="6">
      <t>アザ</t>
    </rPh>
    <rPh sb="6" eb="7">
      <t>ネン</t>
    </rPh>
    <rPh sb="7" eb="8">
      <t>ガラ</t>
    </rPh>
    <phoneticPr fontId="4"/>
  </si>
  <si>
    <t>荒井3号緑地</t>
    <rPh sb="0" eb="1">
      <t xml:space="preserve"> アラ</t>
    </rPh>
    <rPh sb="1" eb="2">
      <t xml:space="preserve"> イ</t>
    </rPh>
    <rPh sb="2" eb="3">
      <t>３</t>
    </rPh>
    <rPh sb="3" eb="4">
      <t>ゴウ</t>
    </rPh>
    <rPh sb="4" eb="6">
      <t xml:space="preserve"> リョク  チ</t>
    </rPh>
    <phoneticPr fontId="4"/>
  </si>
  <si>
    <t>安積町荒井字林ノ越8-41</t>
    <rPh sb="0" eb="3">
      <t>アサカマチ</t>
    </rPh>
    <rPh sb="3" eb="5">
      <t>アライ</t>
    </rPh>
    <rPh sb="5" eb="6">
      <t>アザ</t>
    </rPh>
    <rPh sb="6" eb="7">
      <t>バヤシ</t>
    </rPh>
    <rPh sb="8" eb="9">
      <t>コシ</t>
    </rPh>
    <phoneticPr fontId="4"/>
  </si>
  <si>
    <t>荒井4号緑地</t>
    <rPh sb="0" eb="2">
      <t xml:space="preserve"> アラ  イ</t>
    </rPh>
    <rPh sb="2" eb="3">
      <t>４</t>
    </rPh>
    <rPh sb="3" eb="4">
      <t>ゴウ</t>
    </rPh>
    <rPh sb="4" eb="6">
      <t xml:space="preserve"> リョク  チ</t>
    </rPh>
    <phoneticPr fontId="4"/>
  </si>
  <si>
    <t>安積町荒井字林ノ越8-45</t>
    <rPh sb="0" eb="3">
      <t>アサカマチ</t>
    </rPh>
    <rPh sb="3" eb="5">
      <t>アライ</t>
    </rPh>
    <rPh sb="5" eb="6">
      <t>アザ</t>
    </rPh>
    <rPh sb="6" eb="7">
      <t>バヤシ</t>
    </rPh>
    <rPh sb="8" eb="9">
      <t>コシ</t>
    </rPh>
    <phoneticPr fontId="4"/>
  </si>
  <si>
    <t>上赤沼緑地</t>
    <rPh sb="0" eb="1">
      <t xml:space="preserve"> カミ</t>
    </rPh>
    <rPh sb="1" eb="3">
      <t xml:space="preserve"> アカ  ヌマ</t>
    </rPh>
    <rPh sb="3" eb="5">
      <t xml:space="preserve"> リョク チ</t>
    </rPh>
    <phoneticPr fontId="4"/>
  </si>
  <si>
    <t>富田町字上赤沼24-31</t>
    <rPh sb="0" eb="3">
      <t>トミタマチ</t>
    </rPh>
    <rPh sb="3" eb="4">
      <t>アザ</t>
    </rPh>
    <rPh sb="4" eb="5">
      <t>カミ</t>
    </rPh>
    <rPh sb="5" eb="7">
      <t>アカヌマ</t>
    </rPh>
    <phoneticPr fontId="4"/>
  </si>
  <si>
    <t>水門町緑地</t>
    <rPh sb="0" eb="3">
      <t xml:space="preserve"> スイ モン チョウ</t>
    </rPh>
    <rPh sb="3" eb="5">
      <t xml:space="preserve"> リョク  チ</t>
    </rPh>
    <phoneticPr fontId="4"/>
  </si>
  <si>
    <t>水門町5-6</t>
    <rPh sb="0" eb="3">
      <t>スイモンチョウ</t>
    </rPh>
    <phoneticPr fontId="4"/>
  </si>
  <si>
    <t>緑ヶ丘1号緑地</t>
    <rPh sb="3" eb="4">
      <t>１</t>
    </rPh>
    <rPh sb="4" eb="5">
      <t>ゴウ</t>
    </rPh>
    <rPh sb="5" eb="7">
      <t xml:space="preserve"> リョク  チ</t>
    </rPh>
    <phoneticPr fontId="4"/>
  </si>
  <si>
    <t>緑ヶ丘東一丁目23-2</t>
    <rPh sb="3" eb="4">
      <t>ヒガシ</t>
    </rPh>
    <rPh sb="4" eb="7">
      <t>1チョウメ</t>
    </rPh>
    <phoneticPr fontId="4"/>
  </si>
  <si>
    <t>緑ヶ丘2号緑地</t>
    <rPh sb="3" eb="4">
      <t>２</t>
    </rPh>
    <rPh sb="4" eb="5">
      <t>ゴウ</t>
    </rPh>
    <rPh sb="5" eb="7">
      <t xml:space="preserve"> リョク  チ</t>
    </rPh>
    <phoneticPr fontId="4"/>
  </si>
  <si>
    <t>緑ヶ丘西三丁目20-25</t>
    <rPh sb="3" eb="4">
      <t>ニシ</t>
    </rPh>
    <rPh sb="4" eb="5">
      <t>サン</t>
    </rPh>
    <rPh sb="5" eb="7">
      <t>チョウメ</t>
    </rPh>
    <phoneticPr fontId="4"/>
  </si>
  <si>
    <t>本町緑地</t>
    <rPh sb="0" eb="2">
      <t xml:space="preserve"> モト マチ</t>
    </rPh>
    <rPh sb="2" eb="4">
      <t xml:space="preserve"> リョク  チ</t>
    </rPh>
    <phoneticPr fontId="4"/>
  </si>
  <si>
    <t>本町一丁目299-2</t>
    <rPh sb="0" eb="2">
      <t>モトマチ</t>
    </rPh>
    <rPh sb="2" eb="5">
      <t>1チョウメ</t>
    </rPh>
    <phoneticPr fontId="4"/>
  </si>
  <si>
    <t>福原緑地</t>
    <rPh sb="0" eb="2">
      <t xml:space="preserve"> フク ハラ</t>
    </rPh>
    <rPh sb="2" eb="4">
      <t xml:space="preserve"> リョク チ</t>
    </rPh>
    <phoneticPr fontId="4"/>
  </si>
  <si>
    <t>富久山町福原字東～町田</t>
    <rPh sb="0" eb="4">
      <t>フクヤママチ</t>
    </rPh>
    <rPh sb="4" eb="6">
      <t>フクハラ</t>
    </rPh>
    <rPh sb="6" eb="7">
      <t>アザ</t>
    </rPh>
    <rPh sb="7" eb="8">
      <t>ヒガシ</t>
    </rPh>
    <rPh sb="9" eb="11">
      <t>マチダ</t>
    </rPh>
    <phoneticPr fontId="4"/>
  </si>
  <si>
    <t>大原1号緑地</t>
    <rPh sb="0" eb="2">
      <t xml:space="preserve"> オオハラ</t>
    </rPh>
    <rPh sb="2" eb="3">
      <t>１</t>
    </rPh>
    <rPh sb="3" eb="4">
      <t>ゴウ</t>
    </rPh>
    <rPh sb="4" eb="6">
      <t xml:space="preserve"> リョク  チ</t>
    </rPh>
    <phoneticPr fontId="4"/>
  </si>
  <si>
    <t>富久山町久保田字大原116-29</t>
    <rPh sb="0" eb="4">
      <t>フクヤママチ</t>
    </rPh>
    <rPh sb="4" eb="7">
      <t>クボタ</t>
    </rPh>
    <rPh sb="7" eb="8">
      <t>アザ</t>
    </rPh>
    <rPh sb="8" eb="10">
      <t>オオハラ</t>
    </rPh>
    <phoneticPr fontId="4"/>
  </si>
  <si>
    <t>藤坦緑地</t>
    <rPh sb="0" eb="1">
      <t xml:space="preserve"> フジ</t>
    </rPh>
    <rPh sb="1" eb="2">
      <t xml:space="preserve"> タン</t>
    </rPh>
    <rPh sb="2" eb="4">
      <t xml:space="preserve"> リョク  チ</t>
    </rPh>
    <phoneticPr fontId="4"/>
  </si>
  <si>
    <t>日和田町高倉字藤坦1-407</t>
    <rPh sb="0" eb="4">
      <t>ヒワダマチ</t>
    </rPh>
    <rPh sb="4" eb="6">
      <t>タカクラ</t>
    </rPh>
    <rPh sb="6" eb="7">
      <t>アザ</t>
    </rPh>
    <rPh sb="7" eb="8">
      <t>フジ</t>
    </rPh>
    <rPh sb="8" eb="9">
      <t>タン</t>
    </rPh>
    <phoneticPr fontId="4"/>
  </si>
  <si>
    <t>コブシ緑地</t>
    <rPh sb="3" eb="5">
      <t xml:space="preserve"> リョク  チ</t>
    </rPh>
    <phoneticPr fontId="4"/>
  </si>
  <si>
    <t>緑ヶ丘西三丁目20-4</t>
    <rPh sb="3" eb="4">
      <t>ニシ</t>
    </rPh>
    <rPh sb="4" eb="7">
      <t>3チョウメ</t>
    </rPh>
    <phoneticPr fontId="4"/>
  </si>
  <si>
    <t>キンモクセイ緑地</t>
    <rPh sb="6" eb="8">
      <t xml:space="preserve"> リョク  チ</t>
    </rPh>
    <phoneticPr fontId="4"/>
  </si>
  <si>
    <t>緑ヶ丘西三丁目20-3</t>
    <rPh sb="3" eb="4">
      <t>ニシ</t>
    </rPh>
    <rPh sb="4" eb="7">
      <t>3チョウメ</t>
    </rPh>
    <phoneticPr fontId="4"/>
  </si>
  <si>
    <t>カツラ緑地</t>
    <rPh sb="3" eb="5">
      <t xml:space="preserve"> リョク  チ</t>
    </rPh>
    <phoneticPr fontId="4"/>
  </si>
  <si>
    <t>緑ヶ丘西三丁目20-10</t>
    <rPh sb="3" eb="4">
      <t>ニシ</t>
    </rPh>
    <rPh sb="4" eb="7">
      <t>3チョウメ</t>
    </rPh>
    <phoneticPr fontId="4"/>
  </si>
  <si>
    <t>菖蒲池広場緑地</t>
    <rPh sb="0" eb="3">
      <t xml:space="preserve"> ショウ ブ   イケ</t>
    </rPh>
    <rPh sb="3" eb="5">
      <t xml:space="preserve"> ヒロ   バ</t>
    </rPh>
    <rPh sb="5" eb="7">
      <t xml:space="preserve"> リョク  チ</t>
    </rPh>
    <phoneticPr fontId="4"/>
  </si>
  <si>
    <t>富田町字菖蒲池12-7</t>
    <rPh sb="0" eb="3">
      <t>トミタマチ</t>
    </rPh>
    <rPh sb="3" eb="4">
      <t>アザ</t>
    </rPh>
    <rPh sb="4" eb="7">
      <t>ショウブイケ</t>
    </rPh>
    <phoneticPr fontId="4"/>
  </si>
  <si>
    <t>大原2号緑地</t>
    <rPh sb="0" eb="2">
      <t xml:space="preserve"> オオ ハラ</t>
    </rPh>
    <rPh sb="2" eb="3">
      <t>２</t>
    </rPh>
    <rPh sb="3" eb="4">
      <t>ゴウ</t>
    </rPh>
    <rPh sb="4" eb="6">
      <t xml:space="preserve"> リョク  チ</t>
    </rPh>
    <phoneticPr fontId="4"/>
  </si>
  <si>
    <t>富久山町久保田字大原131-10</t>
    <rPh sb="0" eb="4">
      <t>フクヤママチ</t>
    </rPh>
    <rPh sb="4" eb="7">
      <t>クボタ</t>
    </rPh>
    <rPh sb="7" eb="8">
      <t>アザ</t>
    </rPh>
    <rPh sb="8" eb="10">
      <t>オオハラ</t>
    </rPh>
    <phoneticPr fontId="4"/>
  </si>
  <si>
    <t>四十坦緑地</t>
    <rPh sb="0" eb="2">
      <t>　シ　ジュウ</t>
    </rPh>
    <rPh sb="2" eb="3">
      <t>　ダン</t>
    </rPh>
    <rPh sb="3" eb="5">
      <t xml:space="preserve"> リョク  チ</t>
    </rPh>
    <phoneticPr fontId="4"/>
  </si>
  <si>
    <t>喜久田町字四十坦5-156</t>
    <rPh sb="0" eb="4">
      <t>キクタマチ</t>
    </rPh>
    <rPh sb="4" eb="5">
      <t>アザ</t>
    </rPh>
    <rPh sb="5" eb="7">
      <t>ヨンジュウ</t>
    </rPh>
    <rPh sb="7" eb="8">
      <t>タン</t>
    </rPh>
    <phoneticPr fontId="4"/>
  </si>
  <si>
    <t>トチノキ緑地</t>
    <rPh sb="4" eb="6">
      <t xml:space="preserve">  リョク チ</t>
    </rPh>
    <phoneticPr fontId="4"/>
  </si>
  <si>
    <t>緑ヶ丘西三丁目20-11</t>
    <rPh sb="3" eb="4">
      <t>ニシ</t>
    </rPh>
    <rPh sb="4" eb="7">
      <t>3チョウメ</t>
    </rPh>
    <phoneticPr fontId="4"/>
  </si>
  <si>
    <t>緑ヶ丘西三丁目緑地</t>
    <rPh sb="3" eb="4">
      <t xml:space="preserve"> ニシ</t>
    </rPh>
    <rPh sb="4" eb="7">
      <t xml:space="preserve">  3      チョウメ</t>
    </rPh>
    <rPh sb="7" eb="9">
      <t xml:space="preserve"> リョク  チ</t>
    </rPh>
    <phoneticPr fontId="4"/>
  </si>
  <si>
    <t>緑ヶ丘西三丁目20-12</t>
    <rPh sb="3" eb="4">
      <t>ニシ</t>
    </rPh>
    <rPh sb="4" eb="7">
      <t>3チョウメ</t>
    </rPh>
    <phoneticPr fontId="4"/>
  </si>
  <si>
    <t>西部影池緑地</t>
    <rPh sb="0" eb="2">
      <t xml:space="preserve"> セイ  ブ</t>
    </rPh>
    <rPh sb="2" eb="3">
      <t>カゲ</t>
    </rPh>
    <rPh sb="3" eb="4">
      <t>イケ</t>
    </rPh>
    <rPh sb="4" eb="6">
      <t xml:space="preserve"> リョク  チ</t>
    </rPh>
    <phoneticPr fontId="4"/>
  </si>
  <si>
    <t>待池台一丁目66-4</t>
    <rPh sb="0" eb="1">
      <t>マ</t>
    </rPh>
    <rPh sb="1" eb="2">
      <t>イケ</t>
    </rPh>
    <rPh sb="2" eb="3">
      <t>ダイ</t>
    </rPh>
    <rPh sb="3" eb="6">
      <t>１チョウメ</t>
    </rPh>
    <phoneticPr fontId="4"/>
  </si>
  <si>
    <t>松ケ作緑地</t>
    <rPh sb="0" eb="3">
      <t xml:space="preserve"> マツ   ガ  サク</t>
    </rPh>
    <rPh sb="3" eb="5">
      <t xml:space="preserve"> リョク  チ</t>
    </rPh>
    <phoneticPr fontId="4"/>
  </si>
  <si>
    <t>喜久田町字松ケ作16-178</t>
    <rPh sb="0" eb="4">
      <t>キクタマチ</t>
    </rPh>
    <rPh sb="4" eb="5">
      <t>アザ</t>
    </rPh>
    <rPh sb="5" eb="8">
      <t>マツガサク</t>
    </rPh>
    <phoneticPr fontId="4"/>
  </si>
  <si>
    <t>ケヤキ緑地</t>
    <rPh sb="3" eb="5">
      <t xml:space="preserve"> リョク  チ</t>
    </rPh>
    <phoneticPr fontId="4"/>
  </si>
  <si>
    <t>緑ヶ丘西三丁目20-5</t>
    <rPh sb="3" eb="4">
      <t>ニシ</t>
    </rPh>
    <rPh sb="4" eb="7">
      <t>3チョウメ</t>
    </rPh>
    <phoneticPr fontId="4"/>
  </si>
  <si>
    <t>コナラ緑地</t>
    <rPh sb="3" eb="5">
      <t xml:space="preserve"> リョク  チ</t>
    </rPh>
    <phoneticPr fontId="4"/>
  </si>
  <si>
    <t>緑ヶ丘西三丁目20-9</t>
    <rPh sb="4" eb="7">
      <t>3チョウメ</t>
    </rPh>
    <phoneticPr fontId="4"/>
  </si>
  <si>
    <t>サルスベリ緑地</t>
    <rPh sb="5" eb="7">
      <t xml:space="preserve"> リョク  チ</t>
    </rPh>
    <phoneticPr fontId="4"/>
  </si>
  <si>
    <t>緑ヶ丘西三丁目20-6</t>
    <rPh sb="4" eb="7">
      <t>3チョウメ</t>
    </rPh>
    <phoneticPr fontId="4"/>
  </si>
  <si>
    <t>シラカシ緑地</t>
    <rPh sb="4" eb="6">
      <t xml:space="preserve"> リョク  チ</t>
    </rPh>
    <phoneticPr fontId="4"/>
  </si>
  <si>
    <t>緑ヶ丘西三丁目20-7</t>
    <rPh sb="4" eb="7">
      <t>3チョウメ</t>
    </rPh>
    <phoneticPr fontId="4"/>
  </si>
  <si>
    <t>ハクモクレン緑地</t>
    <rPh sb="6" eb="8">
      <t xml:space="preserve"> リョク  チ</t>
    </rPh>
    <phoneticPr fontId="4"/>
  </si>
  <si>
    <t>緑ヶ丘西三丁目20-8</t>
    <rPh sb="3" eb="4">
      <t>ニシ</t>
    </rPh>
    <rPh sb="4" eb="7">
      <t>3チョウメ</t>
    </rPh>
    <phoneticPr fontId="4"/>
  </si>
  <si>
    <t>万代山1号緑地</t>
    <rPh sb="0" eb="2">
      <t xml:space="preserve"> バン ダイ</t>
    </rPh>
    <rPh sb="2" eb="3">
      <t>ヤマ</t>
    </rPh>
    <rPh sb="3" eb="4">
      <t>１</t>
    </rPh>
    <rPh sb="4" eb="5">
      <t>ゴウ</t>
    </rPh>
    <rPh sb="5" eb="7">
      <t xml:space="preserve"> リョク  チ</t>
    </rPh>
    <phoneticPr fontId="4"/>
  </si>
  <si>
    <t>待池台一丁目96</t>
    <rPh sb="0" eb="1">
      <t>マ</t>
    </rPh>
    <rPh sb="1" eb="2">
      <t>イケ</t>
    </rPh>
    <rPh sb="2" eb="3">
      <t>ダイ</t>
    </rPh>
    <rPh sb="3" eb="6">
      <t>１チョウメ</t>
    </rPh>
    <phoneticPr fontId="4"/>
  </si>
  <si>
    <t>万代山2号緑地</t>
    <rPh sb="0" eb="2">
      <t xml:space="preserve"> バン ダイ</t>
    </rPh>
    <rPh sb="2" eb="3">
      <t>ヤマ</t>
    </rPh>
    <rPh sb="3" eb="4">
      <t>２</t>
    </rPh>
    <rPh sb="4" eb="5">
      <t>ゴウ</t>
    </rPh>
    <rPh sb="5" eb="7">
      <t xml:space="preserve"> リョク  チ</t>
    </rPh>
    <phoneticPr fontId="4"/>
  </si>
  <si>
    <t>待池台一丁目97-2</t>
    <rPh sb="0" eb="1">
      <t>マ</t>
    </rPh>
    <rPh sb="1" eb="2">
      <t>イケ</t>
    </rPh>
    <rPh sb="2" eb="3">
      <t>ダイ</t>
    </rPh>
    <rPh sb="3" eb="6">
      <t>１チョウメ</t>
    </rPh>
    <phoneticPr fontId="4"/>
  </si>
  <si>
    <t>向原緑地</t>
    <rPh sb="0" eb="2">
      <t>ムカイハラ</t>
    </rPh>
    <rPh sb="2" eb="4">
      <t xml:space="preserve"> リョク  チ</t>
    </rPh>
    <phoneticPr fontId="4"/>
  </si>
  <si>
    <t>待池台一丁目99-5</t>
    <rPh sb="0" eb="1">
      <t>マ</t>
    </rPh>
    <rPh sb="1" eb="2">
      <t>イケ</t>
    </rPh>
    <rPh sb="2" eb="3">
      <t>ダイ</t>
    </rPh>
    <rPh sb="3" eb="6">
      <t>１チョウメ</t>
    </rPh>
    <phoneticPr fontId="4"/>
  </si>
  <si>
    <t>向玉貫1号緑地</t>
    <rPh sb="0" eb="1">
      <t>ムカイ</t>
    </rPh>
    <rPh sb="1" eb="3">
      <t xml:space="preserve"> タマ ヌキ</t>
    </rPh>
    <rPh sb="3" eb="4">
      <t>１</t>
    </rPh>
    <rPh sb="4" eb="5">
      <t>ゴウ</t>
    </rPh>
    <rPh sb="5" eb="7">
      <t xml:space="preserve"> リョク  チ</t>
    </rPh>
    <phoneticPr fontId="4"/>
  </si>
  <si>
    <t>待池台一丁目42</t>
    <rPh sb="0" eb="1">
      <t>マ</t>
    </rPh>
    <rPh sb="1" eb="2">
      <t>イケ</t>
    </rPh>
    <rPh sb="2" eb="3">
      <t>ダイ</t>
    </rPh>
    <rPh sb="3" eb="6">
      <t>１チョウメ</t>
    </rPh>
    <phoneticPr fontId="4"/>
  </si>
  <si>
    <t>向玉貫2号緑地</t>
    <rPh sb="0" eb="1">
      <t>ムカイ</t>
    </rPh>
    <rPh sb="1" eb="3">
      <t xml:space="preserve"> タマ ヌキ</t>
    </rPh>
    <rPh sb="3" eb="4">
      <t>２</t>
    </rPh>
    <rPh sb="4" eb="5">
      <t>ゴウ</t>
    </rPh>
    <rPh sb="5" eb="7">
      <t xml:space="preserve"> リョク  チ</t>
    </rPh>
    <phoneticPr fontId="4"/>
  </si>
  <si>
    <t>待池台一丁目85</t>
    <rPh sb="0" eb="1">
      <t>マ</t>
    </rPh>
    <rPh sb="1" eb="2">
      <t>イケ</t>
    </rPh>
    <rPh sb="2" eb="3">
      <t>ダイ</t>
    </rPh>
    <rPh sb="3" eb="6">
      <t>１チョウメ</t>
    </rPh>
    <phoneticPr fontId="4"/>
  </si>
  <si>
    <t>熱海湯けむり緑地</t>
    <rPh sb="0" eb="2">
      <t xml:space="preserve">  ア    タミ</t>
    </rPh>
    <rPh sb="2" eb="3">
      <t>ユ</t>
    </rPh>
    <rPh sb="6" eb="8">
      <t xml:space="preserve"> リョク  チ</t>
    </rPh>
    <phoneticPr fontId="4"/>
  </si>
  <si>
    <t>熱海町熱海四丁目18-6</t>
    <rPh sb="0" eb="3">
      <t>アタミマチ</t>
    </rPh>
    <rPh sb="3" eb="5">
      <t>アタミ</t>
    </rPh>
    <rPh sb="5" eb="8">
      <t>4チョウメ</t>
    </rPh>
    <phoneticPr fontId="4"/>
  </si>
  <si>
    <t>熱海駅緑地</t>
    <rPh sb="0" eb="3">
      <t xml:space="preserve">  ア     タミ エキ</t>
    </rPh>
    <rPh sb="3" eb="5">
      <t xml:space="preserve">  リョク チ</t>
    </rPh>
    <phoneticPr fontId="4"/>
  </si>
  <si>
    <t>熱海町熱海三丁目342-4</t>
    <rPh sb="0" eb="3">
      <t>アタミマチ</t>
    </rPh>
    <rPh sb="3" eb="5">
      <t>アタミ</t>
    </rPh>
    <rPh sb="5" eb="6">
      <t>3</t>
    </rPh>
    <rPh sb="6" eb="8">
      <t>チョウメ</t>
    </rPh>
    <phoneticPr fontId="4"/>
  </si>
  <si>
    <t>逢瀬川1号緑地</t>
    <rPh sb="0" eb="1">
      <t xml:space="preserve"> オウ</t>
    </rPh>
    <rPh sb="1" eb="3">
      <t xml:space="preserve">  セ　　ガワ</t>
    </rPh>
    <rPh sb="4" eb="5">
      <t>ゴウ</t>
    </rPh>
    <rPh sb="5" eb="7">
      <t xml:space="preserve"> リョク  チ</t>
    </rPh>
    <phoneticPr fontId="4"/>
  </si>
  <si>
    <t>桜木二丁目地内</t>
    <rPh sb="0" eb="2">
      <t>サクラギ</t>
    </rPh>
    <rPh sb="2" eb="5">
      <t>ニチョウメ</t>
    </rPh>
    <rPh sb="5" eb="7">
      <t>チナイ</t>
    </rPh>
    <phoneticPr fontId="4"/>
  </si>
  <si>
    <t>逢瀬川2号緑地</t>
    <rPh sb="0" eb="1">
      <t xml:space="preserve"> オウ</t>
    </rPh>
    <rPh sb="1" eb="3">
      <t xml:space="preserve">  セ　　ガワ</t>
    </rPh>
    <rPh sb="4" eb="5">
      <t>ゴウ</t>
    </rPh>
    <rPh sb="5" eb="7">
      <t xml:space="preserve"> リョク チ</t>
    </rPh>
    <phoneticPr fontId="4"/>
  </si>
  <si>
    <t>逢瀬川3号緑地</t>
    <rPh sb="0" eb="1">
      <t xml:space="preserve"> オウ</t>
    </rPh>
    <rPh sb="1" eb="3">
      <t xml:space="preserve">  セ　　ガワ</t>
    </rPh>
    <rPh sb="3" eb="4">
      <t>３</t>
    </rPh>
    <rPh sb="4" eb="5">
      <t>ゴウ</t>
    </rPh>
    <rPh sb="5" eb="7">
      <t xml:space="preserve"> リョク  チ</t>
    </rPh>
    <phoneticPr fontId="4"/>
  </si>
  <si>
    <t>富田町字大島79地内</t>
    <rPh sb="0" eb="3">
      <t>トミタマチ</t>
    </rPh>
    <rPh sb="3" eb="4">
      <t>アザ</t>
    </rPh>
    <rPh sb="4" eb="6">
      <t>オオシマ</t>
    </rPh>
    <rPh sb="8" eb="10">
      <t>チナイ</t>
    </rPh>
    <phoneticPr fontId="4"/>
  </si>
  <si>
    <t>逢瀬川4号緑地</t>
    <rPh sb="0" eb="1">
      <t xml:space="preserve"> オウ</t>
    </rPh>
    <rPh sb="1" eb="3">
      <t xml:space="preserve">  セ　　ガワ</t>
    </rPh>
    <rPh sb="3" eb="4">
      <t>４</t>
    </rPh>
    <rPh sb="4" eb="5">
      <t>ゴウ</t>
    </rPh>
    <rPh sb="5" eb="7">
      <t xml:space="preserve"> リョク チ</t>
    </rPh>
    <phoneticPr fontId="29"/>
  </si>
  <si>
    <t>富田町字大島96外</t>
    <rPh sb="0" eb="3">
      <t>トミタマチ</t>
    </rPh>
    <rPh sb="3" eb="4">
      <t>アザ</t>
    </rPh>
    <rPh sb="4" eb="6">
      <t>オオシマ</t>
    </rPh>
    <rPh sb="8" eb="9">
      <t>ソト</t>
    </rPh>
    <phoneticPr fontId="29"/>
  </si>
  <si>
    <t>逢瀬川5号緑地</t>
    <rPh sb="0" eb="1">
      <t xml:space="preserve"> オウ</t>
    </rPh>
    <rPh sb="1" eb="3">
      <t xml:space="preserve">  セ　　ガワ</t>
    </rPh>
    <rPh sb="4" eb="5">
      <t>ゴウ</t>
    </rPh>
    <rPh sb="5" eb="7">
      <t xml:space="preserve"> リョク チ</t>
    </rPh>
    <phoneticPr fontId="29"/>
  </si>
  <si>
    <t>富田町字向山及び字菱内</t>
    <rPh sb="0" eb="3">
      <t>トミタマチ</t>
    </rPh>
    <rPh sb="3" eb="4">
      <t>アザ</t>
    </rPh>
    <rPh sb="4" eb="6">
      <t>ムカイヤマ</t>
    </rPh>
    <rPh sb="6" eb="7">
      <t>オヨ</t>
    </rPh>
    <rPh sb="8" eb="9">
      <t>アザ</t>
    </rPh>
    <rPh sb="9" eb="10">
      <t>ヒシ</t>
    </rPh>
    <rPh sb="10" eb="11">
      <t>ナイ</t>
    </rPh>
    <phoneticPr fontId="29"/>
  </si>
  <si>
    <t>大口原緑地</t>
    <rPh sb="0" eb="2">
      <t xml:space="preserve"> オオ グチ</t>
    </rPh>
    <rPh sb="2" eb="3">
      <t>ハラ</t>
    </rPh>
    <rPh sb="3" eb="5">
      <t xml:space="preserve"> リョク チ</t>
    </rPh>
    <phoneticPr fontId="29"/>
  </si>
  <si>
    <t>日和田町高倉字大口原1-367</t>
    <rPh sb="0" eb="4">
      <t>ヒワダマチ</t>
    </rPh>
    <rPh sb="4" eb="6">
      <t>タカクラ</t>
    </rPh>
    <rPh sb="6" eb="7">
      <t>アザ</t>
    </rPh>
    <rPh sb="7" eb="9">
      <t>オオクチ</t>
    </rPh>
    <rPh sb="9" eb="10">
      <t>ハラ</t>
    </rPh>
    <phoneticPr fontId="29"/>
  </si>
  <si>
    <t>池ノ台緑地</t>
    <rPh sb="0" eb="1">
      <t xml:space="preserve"> イケ</t>
    </rPh>
    <rPh sb="2" eb="3">
      <t>ダイ</t>
    </rPh>
    <rPh sb="3" eb="5">
      <t xml:space="preserve"> リョク チ</t>
    </rPh>
    <phoneticPr fontId="29"/>
  </si>
  <si>
    <t>池ノ台202</t>
    <rPh sb="0" eb="1">
      <t>イケ</t>
    </rPh>
    <rPh sb="2" eb="3">
      <t>ダイ</t>
    </rPh>
    <phoneticPr fontId="29"/>
  </si>
  <si>
    <t>緑ヶ丘3号緑地</t>
    <rPh sb="3" eb="4">
      <t>３</t>
    </rPh>
    <rPh sb="4" eb="5">
      <t>ゴウ</t>
    </rPh>
    <rPh sb="5" eb="7">
      <t xml:space="preserve"> リョク チ</t>
    </rPh>
    <phoneticPr fontId="29"/>
  </si>
  <si>
    <t>緑ヶ丘西四丁目21-2</t>
    <rPh sb="3" eb="4">
      <t>ニシ</t>
    </rPh>
    <rPh sb="4" eb="7">
      <t>4チョウメ</t>
    </rPh>
    <phoneticPr fontId="29"/>
  </si>
  <si>
    <t>緑ヶ丘4号緑地</t>
    <rPh sb="3" eb="4">
      <t>４</t>
    </rPh>
    <rPh sb="4" eb="5">
      <t>ゴウ</t>
    </rPh>
    <rPh sb="5" eb="7">
      <t xml:space="preserve">  リョク チ</t>
    </rPh>
    <phoneticPr fontId="29"/>
  </si>
  <si>
    <t>緑ヶ丘東七丁目37-1</t>
    <rPh sb="3" eb="4">
      <t>ヒガシ</t>
    </rPh>
    <rPh sb="4" eb="7">
      <t>7チョウメ</t>
    </rPh>
    <phoneticPr fontId="29"/>
  </si>
  <si>
    <t>緑ヶ丘5号緑地</t>
    <rPh sb="3" eb="4">
      <t>５</t>
    </rPh>
    <rPh sb="4" eb="5">
      <t>ゴウ</t>
    </rPh>
    <rPh sb="5" eb="7">
      <t xml:space="preserve">  リョク チ</t>
    </rPh>
    <phoneticPr fontId="29"/>
  </si>
  <si>
    <t>緑ヶ丘東六丁目25-2</t>
    <rPh sb="3" eb="4">
      <t>ヒガシ</t>
    </rPh>
    <rPh sb="4" eb="7">
      <t>6チョウメ</t>
    </rPh>
    <phoneticPr fontId="29"/>
  </si>
  <si>
    <t>緑ヶ丘6号緑地</t>
    <rPh sb="3" eb="4">
      <t>６</t>
    </rPh>
    <rPh sb="4" eb="5">
      <t>ゴウ</t>
    </rPh>
    <rPh sb="5" eb="7">
      <t xml:space="preserve"> リョク  チ</t>
    </rPh>
    <phoneticPr fontId="29"/>
  </si>
  <si>
    <t>緑ヶ丘西四丁目21-3</t>
    <rPh sb="3" eb="4">
      <t>ニシ</t>
    </rPh>
    <rPh sb="4" eb="7">
      <t>4チョウメ</t>
    </rPh>
    <phoneticPr fontId="29"/>
  </si>
  <si>
    <t>東山3号緑地</t>
    <rPh sb="0" eb="2">
      <t>ヒガシヤマ</t>
    </rPh>
    <rPh sb="3" eb="4">
      <t>ゴウ</t>
    </rPh>
    <rPh sb="4" eb="6">
      <t xml:space="preserve"> リョク  チ</t>
    </rPh>
    <phoneticPr fontId="29"/>
  </si>
  <si>
    <t>田村町東山一丁目3-76</t>
    <rPh sb="0" eb="3">
      <t>タムラマチ</t>
    </rPh>
    <rPh sb="3" eb="5">
      <t>ヒガシヤマ</t>
    </rPh>
    <rPh sb="5" eb="8">
      <t>イチチョウメ</t>
    </rPh>
    <phoneticPr fontId="29"/>
  </si>
  <si>
    <t>東山4号緑地</t>
    <rPh sb="0" eb="2">
      <t>ヒガシヤマ</t>
    </rPh>
    <rPh sb="3" eb="4">
      <t>ゴウ</t>
    </rPh>
    <rPh sb="4" eb="6">
      <t xml:space="preserve"> リョク  チ</t>
    </rPh>
    <phoneticPr fontId="29"/>
  </si>
  <si>
    <t>田村町東山一丁目2-142</t>
    <phoneticPr fontId="29"/>
  </si>
  <si>
    <t>東山5号緑地</t>
    <rPh sb="0" eb="2">
      <t>ヒガシヤマ</t>
    </rPh>
    <rPh sb="2" eb="3">
      <t>５</t>
    </rPh>
    <rPh sb="3" eb="4">
      <t>ゴウ</t>
    </rPh>
    <rPh sb="4" eb="6">
      <t xml:space="preserve"> リョク  チ</t>
    </rPh>
    <phoneticPr fontId="29"/>
  </si>
  <si>
    <t>田村町東山一丁目2-129</t>
    <rPh sb="0" eb="3">
      <t>タムラマチ</t>
    </rPh>
    <rPh sb="3" eb="5">
      <t>ヒガシヤマ</t>
    </rPh>
    <rPh sb="5" eb="8">
      <t>1チョウメ</t>
    </rPh>
    <phoneticPr fontId="29"/>
  </si>
  <si>
    <t>東山6号緑地</t>
    <rPh sb="0" eb="2">
      <t>ヒガシヤマ</t>
    </rPh>
    <rPh sb="2" eb="3">
      <t>６</t>
    </rPh>
    <rPh sb="3" eb="4">
      <t>ゴウ</t>
    </rPh>
    <rPh sb="4" eb="6">
      <t xml:space="preserve"> リョク  チ</t>
    </rPh>
    <phoneticPr fontId="29"/>
  </si>
  <si>
    <t>田村町東山一丁目3-91</t>
    <rPh sb="0" eb="3">
      <t>タムラマチ</t>
    </rPh>
    <rPh sb="3" eb="5">
      <t>ヒガシヤマ</t>
    </rPh>
    <rPh sb="5" eb="8">
      <t>1チョウメ</t>
    </rPh>
    <phoneticPr fontId="29"/>
  </si>
  <si>
    <t>八山田緑地</t>
    <rPh sb="0" eb="3">
      <t xml:space="preserve"> ヤツ  ヤマ  ダ</t>
    </rPh>
    <rPh sb="3" eb="5">
      <t xml:space="preserve"> リョク  チ</t>
    </rPh>
    <phoneticPr fontId="29"/>
  </si>
  <si>
    <t>八山田六丁目262</t>
    <rPh sb="0" eb="3">
      <t>ヤツヤマダ</t>
    </rPh>
    <rPh sb="3" eb="6">
      <t>6チョウメ</t>
    </rPh>
    <phoneticPr fontId="29"/>
  </si>
  <si>
    <t>長橋1号緑地</t>
    <rPh sb="0" eb="2">
      <t xml:space="preserve"> ナガ ハシ</t>
    </rPh>
    <rPh sb="2" eb="3">
      <t>１</t>
    </rPh>
    <rPh sb="3" eb="4">
      <t>ゴウ</t>
    </rPh>
    <rPh sb="4" eb="6">
      <t xml:space="preserve"> リョク チ</t>
    </rPh>
    <phoneticPr fontId="29"/>
  </si>
  <si>
    <t>待池台二丁目60-13</t>
    <rPh sb="0" eb="1">
      <t>マチ</t>
    </rPh>
    <rPh sb="1" eb="2">
      <t>イケ</t>
    </rPh>
    <rPh sb="2" eb="3">
      <t>ダイ</t>
    </rPh>
    <rPh sb="3" eb="6">
      <t>ニチョウメ</t>
    </rPh>
    <phoneticPr fontId="29"/>
  </si>
  <si>
    <t>長橋2号緑地</t>
    <rPh sb="0" eb="2">
      <t xml:space="preserve"> ナガ ハシ</t>
    </rPh>
    <rPh sb="2" eb="3">
      <t>２</t>
    </rPh>
    <rPh sb="3" eb="4">
      <t>ゴウ</t>
    </rPh>
    <rPh sb="4" eb="6">
      <t xml:space="preserve"> リョク  チ</t>
    </rPh>
    <phoneticPr fontId="29"/>
  </si>
  <si>
    <t>待池台二丁目60-15</t>
    <rPh sb="0" eb="1">
      <t>マチ</t>
    </rPh>
    <rPh sb="1" eb="2">
      <t>イケ</t>
    </rPh>
    <rPh sb="2" eb="3">
      <t>ダイ</t>
    </rPh>
    <rPh sb="3" eb="6">
      <t>ニチョウメ</t>
    </rPh>
    <phoneticPr fontId="29"/>
  </si>
  <si>
    <t>虎丸緑地</t>
    <rPh sb="0" eb="2">
      <t xml:space="preserve"> トラ マル</t>
    </rPh>
    <rPh sb="2" eb="4">
      <t>リョクチ</t>
    </rPh>
    <phoneticPr fontId="29"/>
  </si>
  <si>
    <t>虎丸町303</t>
    <rPh sb="0" eb="2">
      <t>トラマル</t>
    </rPh>
    <rPh sb="2" eb="3">
      <t>マチ</t>
    </rPh>
    <phoneticPr fontId="29"/>
  </si>
  <si>
    <t>中町緑地</t>
    <rPh sb="0" eb="2">
      <t xml:space="preserve"> ナカ マチ</t>
    </rPh>
    <rPh sb="2" eb="4">
      <t>リョクチ</t>
    </rPh>
    <phoneticPr fontId="29"/>
  </si>
  <si>
    <t>中町69-2</t>
    <rPh sb="0" eb="2">
      <t>ナカマチ</t>
    </rPh>
    <phoneticPr fontId="29"/>
  </si>
  <si>
    <t>緑ヶ丘7号緑地</t>
    <rPh sb="3" eb="4">
      <t>７</t>
    </rPh>
    <rPh sb="4" eb="5">
      <t>ゴウ</t>
    </rPh>
    <rPh sb="5" eb="7">
      <t>リョクチ</t>
    </rPh>
    <phoneticPr fontId="29"/>
  </si>
  <si>
    <t>緑ヶ丘東八丁目23-1外</t>
    <rPh sb="3" eb="4">
      <t>ヒガシ</t>
    </rPh>
    <rPh sb="4" eb="7">
      <t>8チョウメ</t>
    </rPh>
    <rPh sb="11" eb="12">
      <t>ホカ</t>
    </rPh>
    <phoneticPr fontId="29"/>
  </si>
  <si>
    <t>宇倍緑地</t>
    <rPh sb="0" eb="1">
      <t>タカ</t>
    </rPh>
    <rPh sb="1" eb="2">
      <t>バイ</t>
    </rPh>
    <rPh sb="2" eb="4">
      <t>リョク　チ</t>
    </rPh>
    <phoneticPr fontId="29"/>
  </si>
  <si>
    <t>喜久田町卸三丁目44</t>
    <rPh sb="0" eb="4">
      <t>キクタマチ</t>
    </rPh>
    <rPh sb="4" eb="5">
      <t>オロシ</t>
    </rPh>
    <rPh sb="5" eb="8">
      <t>3チョウメ</t>
    </rPh>
    <phoneticPr fontId="29"/>
  </si>
  <si>
    <t>東山1号緑地</t>
    <rPh sb="0" eb="2">
      <t>ヒガシヤマ</t>
    </rPh>
    <rPh sb="3" eb="4">
      <t>ゴウ</t>
    </rPh>
    <rPh sb="4" eb="6">
      <t>リョクチ</t>
    </rPh>
    <phoneticPr fontId="29"/>
  </si>
  <si>
    <t>田村町東山二丁目3-124</t>
    <rPh sb="0" eb="3">
      <t>タムラマチ</t>
    </rPh>
    <rPh sb="3" eb="5">
      <t>ヒガシヤマ</t>
    </rPh>
    <rPh sb="5" eb="8">
      <t>２チョウメ</t>
    </rPh>
    <phoneticPr fontId="29"/>
  </si>
  <si>
    <t>東山2号緑地</t>
    <rPh sb="0" eb="2">
      <t>ヒガシヤマ</t>
    </rPh>
    <rPh sb="3" eb="4">
      <t>ゴウ</t>
    </rPh>
    <rPh sb="4" eb="6">
      <t>リョクチ</t>
    </rPh>
    <phoneticPr fontId="29"/>
  </si>
  <si>
    <t>田村町東山二丁目3-108</t>
    <rPh sb="0" eb="3">
      <t>タムラマチ</t>
    </rPh>
    <rPh sb="3" eb="5">
      <t>ヒガシヤマ</t>
    </rPh>
    <rPh sb="5" eb="8">
      <t>２チョウメ</t>
    </rPh>
    <phoneticPr fontId="29"/>
  </si>
  <si>
    <t>東山7号緑地</t>
    <rPh sb="0" eb="2">
      <t>ヒガシヤマ</t>
    </rPh>
    <rPh sb="3" eb="4">
      <t>ゴウ</t>
    </rPh>
    <rPh sb="4" eb="6">
      <t>リョクチ</t>
    </rPh>
    <phoneticPr fontId="29"/>
  </si>
  <si>
    <t>田村町東山二丁目1-71</t>
    <rPh sb="0" eb="3">
      <t>タムラマチ</t>
    </rPh>
    <rPh sb="3" eb="5">
      <t>ヒガシヤマ</t>
    </rPh>
    <rPh sb="5" eb="8">
      <t>２チョウメ</t>
    </rPh>
    <phoneticPr fontId="29"/>
  </si>
  <si>
    <t>西前坂1号緑地</t>
    <rPh sb="0" eb="2">
      <t>ニシマエ</t>
    </rPh>
    <rPh sb="2" eb="3">
      <t>サカ</t>
    </rPh>
    <rPh sb="4" eb="5">
      <t>ゴウ</t>
    </rPh>
    <rPh sb="5" eb="7">
      <t>リョクチ</t>
    </rPh>
    <phoneticPr fontId="29"/>
  </si>
  <si>
    <t>安積町成田字西前坂1-9</t>
    <rPh sb="0" eb="1">
      <t>アン</t>
    </rPh>
    <rPh sb="1" eb="2">
      <t>セキ</t>
    </rPh>
    <rPh sb="2" eb="3">
      <t>マチ</t>
    </rPh>
    <rPh sb="3" eb="5">
      <t>ナリタ</t>
    </rPh>
    <rPh sb="5" eb="6">
      <t>アザ</t>
    </rPh>
    <rPh sb="6" eb="8">
      <t>ニシマエ</t>
    </rPh>
    <rPh sb="8" eb="9">
      <t>サカ</t>
    </rPh>
    <phoneticPr fontId="29"/>
  </si>
  <si>
    <t>西前坂2号緑地</t>
    <rPh sb="0" eb="2">
      <t>ニシマエ</t>
    </rPh>
    <rPh sb="2" eb="3">
      <t>サカ</t>
    </rPh>
    <rPh sb="4" eb="5">
      <t>ゴウ</t>
    </rPh>
    <rPh sb="5" eb="7">
      <t>リョクチ</t>
    </rPh>
    <phoneticPr fontId="29"/>
  </si>
  <si>
    <t>安積町成田字西前坂1-12</t>
    <rPh sb="0" eb="1">
      <t>アン</t>
    </rPh>
    <rPh sb="1" eb="2">
      <t>セキ</t>
    </rPh>
    <rPh sb="2" eb="3">
      <t>マチ</t>
    </rPh>
    <rPh sb="3" eb="5">
      <t>ナリタ</t>
    </rPh>
    <rPh sb="5" eb="6">
      <t>アザ</t>
    </rPh>
    <rPh sb="6" eb="8">
      <t>ニシマエ</t>
    </rPh>
    <rPh sb="8" eb="9">
      <t>サカ</t>
    </rPh>
    <phoneticPr fontId="29"/>
  </si>
  <si>
    <t>西前坂3号緑地</t>
    <rPh sb="0" eb="2">
      <t>ニシマエ</t>
    </rPh>
    <rPh sb="2" eb="3">
      <t>サカ</t>
    </rPh>
    <rPh sb="4" eb="5">
      <t>ゴウ</t>
    </rPh>
    <rPh sb="5" eb="7">
      <t>リョクチ</t>
    </rPh>
    <phoneticPr fontId="29"/>
  </si>
  <si>
    <t>安積町成田字西前坂1-54</t>
    <rPh sb="0" eb="1">
      <t>アン</t>
    </rPh>
    <rPh sb="1" eb="2">
      <t>セキ</t>
    </rPh>
    <rPh sb="2" eb="3">
      <t>マチ</t>
    </rPh>
    <rPh sb="3" eb="5">
      <t>ナリタ</t>
    </rPh>
    <rPh sb="5" eb="6">
      <t>アザ</t>
    </rPh>
    <rPh sb="6" eb="8">
      <t>ニシマエ</t>
    </rPh>
    <rPh sb="8" eb="9">
      <t>サカ</t>
    </rPh>
    <phoneticPr fontId="29"/>
  </si>
  <si>
    <t>西前坂4号緑地</t>
    <rPh sb="0" eb="2">
      <t>ニシマエ</t>
    </rPh>
    <rPh sb="2" eb="3">
      <t>サカ</t>
    </rPh>
    <rPh sb="4" eb="5">
      <t>ゴウ</t>
    </rPh>
    <rPh sb="5" eb="7">
      <t>リョクチ</t>
    </rPh>
    <phoneticPr fontId="29"/>
  </si>
  <si>
    <t>安積町成田字西前坂1-1</t>
    <rPh sb="0" eb="1">
      <t>アン</t>
    </rPh>
    <rPh sb="1" eb="2">
      <t>セキ</t>
    </rPh>
    <rPh sb="2" eb="3">
      <t>マチ</t>
    </rPh>
    <rPh sb="3" eb="5">
      <t>ナリタ</t>
    </rPh>
    <rPh sb="5" eb="6">
      <t>アザ</t>
    </rPh>
    <rPh sb="6" eb="8">
      <t>ニシマエ</t>
    </rPh>
    <rPh sb="8" eb="9">
      <t>サカ</t>
    </rPh>
    <phoneticPr fontId="29"/>
  </si>
  <si>
    <t>西前坂5号緑地</t>
    <rPh sb="0" eb="2">
      <t>ニシマエ</t>
    </rPh>
    <rPh sb="2" eb="3">
      <t>サカ</t>
    </rPh>
    <rPh sb="4" eb="5">
      <t>ゴウ</t>
    </rPh>
    <rPh sb="5" eb="7">
      <t>リョクチ</t>
    </rPh>
    <phoneticPr fontId="29"/>
  </si>
  <si>
    <t>安積町成田字西前坂1-76</t>
    <rPh sb="0" eb="1">
      <t>アン</t>
    </rPh>
    <rPh sb="1" eb="2">
      <t>セキ</t>
    </rPh>
    <rPh sb="2" eb="3">
      <t>マチ</t>
    </rPh>
    <rPh sb="3" eb="5">
      <t>ナリタ</t>
    </rPh>
    <rPh sb="5" eb="6">
      <t>アザ</t>
    </rPh>
    <rPh sb="6" eb="8">
      <t>ニシマエ</t>
    </rPh>
    <rPh sb="8" eb="9">
      <t>サカ</t>
    </rPh>
    <phoneticPr fontId="29"/>
  </si>
  <si>
    <t>念仏壇西1号緑地</t>
    <rPh sb="0" eb="2">
      <t>ネンブツ</t>
    </rPh>
    <rPh sb="2" eb="3">
      <t>ダン</t>
    </rPh>
    <rPh sb="3" eb="4">
      <t>ニシ</t>
    </rPh>
    <rPh sb="5" eb="6">
      <t>ゴウ</t>
    </rPh>
    <rPh sb="6" eb="8">
      <t>リョクチ</t>
    </rPh>
    <phoneticPr fontId="29"/>
  </si>
  <si>
    <t>安積町成田字念仏壇西8-43</t>
    <rPh sb="0" eb="1">
      <t>アン</t>
    </rPh>
    <rPh sb="1" eb="2">
      <t>セキ</t>
    </rPh>
    <rPh sb="2" eb="3">
      <t>マチ</t>
    </rPh>
    <rPh sb="3" eb="5">
      <t>ナリタ</t>
    </rPh>
    <rPh sb="5" eb="6">
      <t>アザ</t>
    </rPh>
    <rPh sb="6" eb="8">
      <t>ネンブツ</t>
    </rPh>
    <rPh sb="8" eb="9">
      <t>ダン</t>
    </rPh>
    <rPh sb="9" eb="10">
      <t>ニシ</t>
    </rPh>
    <phoneticPr fontId="29"/>
  </si>
  <si>
    <t>念仏壇西2号緑地</t>
    <rPh sb="0" eb="2">
      <t>ネンブツ</t>
    </rPh>
    <rPh sb="2" eb="3">
      <t>ダン</t>
    </rPh>
    <rPh sb="3" eb="4">
      <t>ニシ</t>
    </rPh>
    <rPh sb="5" eb="6">
      <t>ゴウ</t>
    </rPh>
    <rPh sb="6" eb="8">
      <t>リョクチ</t>
    </rPh>
    <phoneticPr fontId="29"/>
  </si>
  <si>
    <t>安積町成田字念仏壇西6-1</t>
    <rPh sb="0" eb="1">
      <t>アン</t>
    </rPh>
    <rPh sb="1" eb="2">
      <t>セキ</t>
    </rPh>
    <rPh sb="2" eb="3">
      <t>マチ</t>
    </rPh>
    <rPh sb="3" eb="5">
      <t>ナリタ</t>
    </rPh>
    <rPh sb="5" eb="6">
      <t>アザ</t>
    </rPh>
    <rPh sb="6" eb="8">
      <t>ネンブツ</t>
    </rPh>
    <rPh sb="8" eb="9">
      <t>ダン</t>
    </rPh>
    <rPh sb="9" eb="10">
      <t>ニシ</t>
    </rPh>
    <phoneticPr fontId="29"/>
  </si>
  <si>
    <t>念仏壇西3号緑地</t>
    <rPh sb="0" eb="2">
      <t>ネンブツ</t>
    </rPh>
    <rPh sb="2" eb="3">
      <t>ダン</t>
    </rPh>
    <rPh sb="3" eb="4">
      <t>ニシ</t>
    </rPh>
    <rPh sb="5" eb="6">
      <t>ゴウ</t>
    </rPh>
    <rPh sb="6" eb="8">
      <t>リョクチ</t>
    </rPh>
    <phoneticPr fontId="29"/>
  </si>
  <si>
    <t>安積町成田字念仏壇西5-1</t>
    <rPh sb="0" eb="1">
      <t>アン</t>
    </rPh>
    <rPh sb="1" eb="2">
      <t>セキ</t>
    </rPh>
    <rPh sb="2" eb="3">
      <t>マチ</t>
    </rPh>
    <rPh sb="3" eb="5">
      <t>ナリタ</t>
    </rPh>
    <rPh sb="5" eb="6">
      <t>アザ</t>
    </rPh>
    <rPh sb="6" eb="8">
      <t>ネンブツ</t>
    </rPh>
    <rPh sb="8" eb="9">
      <t>ダン</t>
    </rPh>
    <rPh sb="9" eb="10">
      <t>ニシ</t>
    </rPh>
    <phoneticPr fontId="29"/>
  </si>
  <si>
    <t>念仏壇西4号緑地</t>
    <rPh sb="0" eb="2">
      <t>ネンブツ</t>
    </rPh>
    <rPh sb="2" eb="3">
      <t>ダン</t>
    </rPh>
    <rPh sb="3" eb="4">
      <t>ニシ</t>
    </rPh>
    <rPh sb="5" eb="6">
      <t>ゴウ</t>
    </rPh>
    <rPh sb="6" eb="8">
      <t>リョクチ</t>
    </rPh>
    <phoneticPr fontId="29"/>
  </si>
  <si>
    <t>安積町成田字念仏壇西31-1</t>
    <rPh sb="0" eb="1">
      <t>アン</t>
    </rPh>
    <rPh sb="1" eb="2">
      <t>セキ</t>
    </rPh>
    <rPh sb="2" eb="3">
      <t>マチ</t>
    </rPh>
    <rPh sb="3" eb="5">
      <t>ナリタ</t>
    </rPh>
    <rPh sb="5" eb="6">
      <t>アザ</t>
    </rPh>
    <rPh sb="6" eb="8">
      <t>ネンブツ</t>
    </rPh>
    <rPh sb="8" eb="9">
      <t>ダン</t>
    </rPh>
    <rPh sb="9" eb="10">
      <t>ニシ</t>
    </rPh>
    <phoneticPr fontId="29"/>
  </si>
  <si>
    <t>菖蒲池緑地</t>
    <rPh sb="0" eb="3">
      <t>ショウブイケ</t>
    </rPh>
    <rPh sb="3" eb="5">
      <t>リョクチ</t>
    </rPh>
    <phoneticPr fontId="29"/>
  </si>
  <si>
    <t>喜久田町字菖蒲池13-1</t>
    <rPh sb="0" eb="4">
      <t>キクタマチ</t>
    </rPh>
    <rPh sb="4" eb="5">
      <t>アザ</t>
    </rPh>
    <rPh sb="5" eb="8">
      <t>ショウブイケ</t>
    </rPh>
    <phoneticPr fontId="29"/>
  </si>
  <si>
    <t>東山8号緑地</t>
    <rPh sb="0" eb="2">
      <t>ヒガシヤマ</t>
    </rPh>
    <rPh sb="3" eb="4">
      <t>ゴウ</t>
    </rPh>
    <rPh sb="4" eb="6">
      <t>リョクチ</t>
    </rPh>
    <phoneticPr fontId="29"/>
  </si>
  <si>
    <t>田村町東山二丁目1-69</t>
    <rPh sb="0" eb="3">
      <t>タムラマチ</t>
    </rPh>
    <rPh sb="3" eb="5">
      <t>ヒガシヤマ</t>
    </rPh>
    <rPh sb="5" eb="6">
      <t>2</t>
    </rPh>
    <rPh sb="6" eb="8">
      <t>チョウメ</t>
    </rPh>
    <phoneticPr fontId="29"/>
  </si>
  <si>
    <t>道場緑地</t>
    <rPh sb="0" eb="2">
      <t>ミチバ</t>
    </rPh>
    <rPh sb="2" eb="4">
      <t>リョクチ</t>
    </rPh>
    <phoneticPr fontId="29"/>
  </si>
  <si>
    <t>字道場66-3</t>
    <rPh sb="0" eb="1">
      <t>アザ</t>
    </rPh>
    <rPh sb="1" eb="2">
      <t>ミチ</t>
    </rPh>
    <rPh sb="2" eb="3">
      <t>バ</t>
    </rPh>
    <phoneticPr fontId="29"/>
  </si>
  <si>
    <t>大平東緑地</t>
    <rPh sb="0" eb="2">
      <t>オオダイラ</t>
    </rPh>
    <rPh sb="2" eb="3">
      <t>ヒガシ</t>
    </rPh>
    <rPh sb="3" eb="5">
      <t>リョクチ</t>
    </rPh>
    <phoneticPr fontId="29"/>
  </si>
  <si>
    <t>大平町字簓田85-164外</t>
    <rPh sb="0" eb="3">
      <t>オオダイラチョウ</t>
    </rPh>
    <rPh sb="3" eb="4">
      <t>ジ</t>
    </rPh>
    <rPh sb="4" eb="5">
      <t>ササラ</t>
    </rPh>
    <rPh sb="5" eb="6">
      <t>タ</t>
    </rPh>
    <rPh sb="12" eb="13">
      <t>ソト</t>
    </rPh>
    <phoneticPr fontId="29"/>
  </si>
  <si>
    <t>ナナカマド緑地</t>
    <rPh sb="5" eb="7">
      <t>リョクチ</t>
    </rPh>
    <phoneticPr fontId="29"/>
  </si>
  <si>
    <t>緑ヶ丘東五丁目15-1</t>
    <rPh sb="3" eb="4">
      <t>ヒガシ</t>
    </rPh>
    <rPh sb="4" eb="7">
      <t>ゴチョウメ</t>
    </rPh>
    <phoneticPr fontId="29"/>
  </si>
  <si>
    <t>ハナミズキ緑地</t>
    <rPh sb="5" eb="7">
      <t>リョクチ</t>
    </rPh>
    <phoneticPr fontId="29"/>
  </si>
  <si>
    <t>緑ヶ丘東五丁目15-2</t>
    <rPh sb="3" eb="4">
      <t>ヒガシ</t>
    </rPh>
    <rPh sb="4" eb="7">
      <t>ゴチョウメ</t>
    </rPh>
    <phoneticPr fontId="29"/>
  </si>
  <si>
    <t>四季彩緑地</t>
    <rPh sb="0" eb="2">
      <t>シキ</t>
    </rPh>
    <rPh sb="2" eb="3">
      <t>サイ</t>
    </rPh>
    <rPh sb="3" eb="5">
      <t>リョクチ</t>
    </rPh>
    <phoneticPr fontId="29"/>
  </si>
  <si>
    <t>緑ヶ丘東五丁目15-3</t>
    <rPh sb="3" eb="4">
      <t>ヒガシ</t>
    </rPh>
    <rPh sb="4" eb="7">
      <t>ゴチョウメ</t>
    </rPh>
    <phoneticPr fontId="29"/>
  </si>
  <si>
    <t>ナツツバキ緑地</t>
    <rPh sb="5" eb="7">
      <t>リョクチ</t>
    </rPh>
    <phoneticPr fontId="29"/>
  </si>
  <si>
    <t>緑ヶ丘東五丁目15-4</t>
    <rPh sb="3" eb="4">
      <t>ヒガシ</t>
    </rPh>
    <rPh sb="4" eb="7">
      <t>ゴチョウメ</t>
    </rPh>
    <phoneticPr fontId="29"/>
  </si>
  <si>
    <t>モミジ緑地</t>
    <rPh sb="3" eb="5">
      <t>リョクチ</t>
    </rPh>
    <phoneticPr fontId="29"/>
  </si>
  <si>
    <t>緑ヶ丘東五丁目15-5</t>
    <rPh sb="3" eb="4">
      <t>ヒガシ</t>
    </rPh>
    <rPh sb="4" eb="7">
      <t>ゴチョウメ</t>
    </rPh>
    <phoneticPr fontId="29"/>
  </si>
  <si>
    <t>ヤマボウシ緑地</t>
    <rPh sb="5" eb="7">
      <t>リョクチ</t>
    </rPh>
    <phoneticPr fontId="29"/>
  </si>
  <si>
    <t>緑ヶ丘東七丁目38-1</t>
    <rPh sb="3" eb="4">
      <t>ヒガシ</t>
    </rPh>
    <rPh sb="4" eb="5">
      <t>シチ</t>
    </rPh>
    <rPh sb="5" eb="7">
      <t>チョウメ</t>
    </rPh>
    <phoneticPr fontId="29"/>
  </si>
  <si>
    <t>緑ヶ丘8号緑地</t>
    <rPh sb="4" eb="5">
      <t>ゴウ</t>
    </rPh>
    <rPh sb="5" eb="7">
      <t>リョクチ</t>
    </rPh>
    <phoneticPr fontId="29"/>
  </si>
  <si>
    <t>緑ヶ丘東七丁目37-3</t>
    <rPh sb="3" eb="4">
      <t>ヒガシ</t>
    </rPh>
    <rPh sb="4" eb="5">
      <t>シチ</t>
    </rPh>
    <rPh sb="5" eb="7">
      <t>チョウメ</t>
    </rPh>
    <phoneticPr fontId="29"/>
  </si>
  <si>
    <t>緑ヶ丘9号緑地</t>
    <rPh sb="4" eb="5">
      <t>ゴウ</t>
    </rPh>
    <rPh sb="5" eb="7">
      <t>リョクチ</t>
    </rPh>
    <phoneticPr fontId="29"/>
  </si>
  <si>
    <t>緑ヶ丘東七丁目37-4</t>
    <rPh sb="3" eb="4">
      <t>ヒガシ</t>
    </rPh>
    <rPh sb="4" eb="5">
      <t>シチ</t>
    </rPh>
    <rPh sb="5" eb="7">
      <t>チョウメ</t>
    </rPh>
    <phoneticPr fontId="29"/>
  </si>
  <si>
    <t>緑ヶ丘10号緑地</t>
    <rPh sb="5" eb="6">
      <t>ゴウ</t>
    </rPh>
    <rPh sb="6" eb="8">
      <t>リョクチ</t>
    </rPh>
    <phoneticPr fontId="29"/>
  </si>
  <si>
    <t>緑ヶ丘東七丁目37-5</t>
    <rPh sb="3" eb="4">
      <t>ヒガシ</t>
    </rPh>
    <rPh sb="4" eb="5">
      <t>シチ</t>
    </rPh>
    <rPh sb="5" eb="7">
      <t>チョウメ</t>
    </rPh>
    <phoneticPr fontId="29"/>
  </si>
  <si>
    <t>緑ヶ丘11号緑地</t>
    <rPh sb="5" eb="6">
      <t>ゴウ</t>
    </rPh>
    <rPh sb="6" eb="8">
      <t>リョクチ</t>
    </rPh>
    <phoneticPr fontId="29"/>
  </si>
  <si>
    <t>緑ヶ丘東七丁目37-6</t>
    <rPh sb="3" eb="4">
      <t>ヒガシ</t>
    </rPh>
    <rPh sb="4" eb="5">
      <t>シチ</t>
    </rPh>
    <rPh sb="5" eb="7">
      <t>チョウメ</t>
    </rPh>
    <phoneticPr fontId="29"/>
  </si>
  <si>
    <t>緑ヶ丘12号緑地</t>
    <rPh sb="5" eb="6">
      <t>ゴウ</t>
    </rPh>
    <rPh sb="6" eb="8">
      <t>リョクチ</t>
    </rPh>
    <phoneticPr fontId="29"/>
  </si>
  <si>
    <t>緑ヶ丘東七丁目37-7</t>
    <rPh sb="3" eb="4">
      <t>ヒガシ</t>
    </rPh>
    <rPh sb="4" eb="5">
      <t>シチ</t>
    </rPh>
    <rPh sb="5" eb="7">
      <t>チョウメ</t>
    </rPh>
    <phoneticPr fontId="29"/>
  </si>
  <si>
    <t>(緑道)</t>
    <rPh sb="1" eb="2">
      <t>ミドリ</t>
    </rPh>
    <rPh sb="2" eb="3">
      <t>ミチ</t>
    </rPh>
    <phoneticPr fontId="4"/>
  </si>
  <si>
    <t>酒蓋緑道</t>
    <rPh sb="0" eb="1">
      <t>サカ</t>
    </rPh>
    <rPh sb="1" eb="2">
      <t>ブタ</t>
    </rPh>
    <rPh sb="2" eb="3">
      <t>リョク</t>
    </rPh>
    <rPh sb="3" eb="4">
      <t>　ドウ</t>
    </rPh>
    <phoneticPr fontId="29"/>
  </si>
  <si>
    <t>鶴見坦二丁目184-4</t>
    <rPh sb="0" eb="2">
      <t>ツルミ</t>
    </rPh>
    <rPh sb="2" eb="3">
      <t>タン</t>
    </rPh>
    <rPh sb="3" eb="6">
      <t>ニチョウメ</t>
    </rPh>
    <phoneticPr fontId="29"/>
  </si>
  <si>
    <t>大槻緑道</t>
    <rPh sb="0" eb="2">
      <t>　オオツキ</t>
    </rPh>
    <rPh sb="2" eb="3">
      <t>リョク</t>
    </rPh>
    <rPh sb="3" eb="4">
      <t>　ドウ</t>
    </rPh>
    <phoneticPr fontId="29"/>
  </si>
  <si>
    <t>大槻町御花畑34-2</t>
    <rPh sb="0" eb="3">
      <t>オオツキマチ</t>
    </rPh>
    <rPh sb="3" eb="4">
      <t>オ</t>
    </rPh>
    <rPh sb="4" eb="6">
      <t>ハナバタケ</t>
    </rPh>
    <phoneticPr fontId="29"/>
  </si>
  <si>
    <t>春日緑道</t>
    <rPh sb="0" eb="2">
      <t>　カ　ス　ガ</t>
    </rPh>
    <rPh sb="2" eb="3">
      <t>リョク</t>
    </rPh>
    <rPh sb="3" eb="4">
      <t>　ドウ</t>
    </rPh>
    <phoneticPr fontId="29"/>
  </si>
  <si>
    <t>大槻町字春日5-6</t>
    <rPh sb="0" eb="3">
      <t>オオツキマチ</t>
    </rPh>
    <rPh sb="3" eb="4">
      <t>アザ</t>
    </rPh>
    <rPh sb="4" eb="6">
      <t>カスガ</t>
    </rPh>
    <phoneticPr fontId="29"/>
  </si>
  <si>
    <t>葉山緑道</t>
    <rPh sb="0" eb="2">
      <t>　ハ　ヤマ</t>
    </rPh>
    <rPh sb="2" eb="3">
      <t>リョク</t>
    </rPh>
    <rPh sb="3" eb="4">
      <t>　ドウ</t>
    </rPh>
    <phoneticPr fontId="29"/>
  </si>
  <si>
    <t>大槻町字春日17-3</t>
    <rPh sb="0" eb="3">
      <t>オオツキマチ</t>
    </rPh>
    <rPh sb="3" eb="4">
      <t>アザ</t>
    </rPh>
    <rPh sb="4" eb="6">
      <t>カスガ</t>
    </rPh>
    <phoneticPr fontId="29"/>
  </si>
  <si>
    <t>緑ヶ丘中央緑道</t>
    <rPh sb="3" eb="5">
      <t>チュウオウ</t>
    </rPh>
    <rPh sb="5" eb="6">
      <t>リョク</t>
    </rPh>
    <rPh sb="6" eb="7">
      <t>　ドウ</t>
    </rPh>
    <phoneticPr fontId="29"/>
  </si>
  <si>
    <t>緑ヶ丘東四丁目33-33</t>
    <rPh sb="3" eb="4">
      <t>ヒガシ</t>
    </rPh>
    <rPh sb="4" eb="7">
      <t>４チョウメ</t>
    </rPh>
    <phoneticPr fontId="29"/>
  </si>
  <si>
    <t>(その他の公園)</t>
    <rPh sb="3" eb="4">
      <t>ホカ</t>
    </rPh>
    <rPh sb="5" eb="7">
      <t>コウエン</t>
    </rPh>
    <phoneticPr fontId="4"/>
  </si>
  <si>
    <t>木村公園</t>
    <rPh sb="0" eb="2">
      <t>　キ　ムラ</t>
    </rPh>
    <rPh sb="2" eb="4">
      <t>コウ　エン</t>
    </rPh>
    <phoneticPr fontId="29"/>
  </si>
  <si>
    <t>西田町木村字二池105-4</t>
    <rPh sb="0" eb="2">
      <t>ニシダ</t>
    </rPh>
    <rPh sb="2" eb="3">
      <t>マチ</t>
    </rPh>
    <rPh sb="3" eb="5">
      <t>キムラ</t>
    </rPh>
    <rPh sb="5" eb="6">
      <t>アザ</t>
    </rPh>
    <rPh sb="6" eb="7">
      <t>2</t>
    </rPh>
    <rPh sb="7" eb="8">
      <t>イケ</t>
    </rPh>
    <phoneticPr fontId="29"/>
  </si>
  <si>
    <t>中原広場公園</t>
    <rPh sb="0" eb="1">
      <t>ナカ</t>
    </rPh>
    <rPh sb="1" eb="2">
      <t>ハラ</t>
    </rPh>
    <rPh sb="2" eb="4">
      <t>　ヒロ　バ</t>
    </rPh>
    <rPh sb="4" eb="6">
      <t>コウ　エン</t>
    </rPh>
    <phoneticPr fontId="29"/>
  </si>
  <si>
    <t>西田町鬼生田字中原553</t>
    <rPh sb="0" eb="2">
      <t>ニシダ</t>
    </rPh>
    <rPh sb="2" eb="3">
      <t>マチ</t>
    </rPh>
    <rPh sb="3" eb="4">
      <t>オニ</t>
    </rPh>
    <rPh sb="4" eb="5">
      <t>セイ</t>
    </rPh>
    <rPh sb="5" eb="6">
      <t>タ</t>
    </rPh>
    <rPh sb="6" eb="7">
      <t>ジ</t>
    </rPh>
    <rPh sb="7" eb="9">
      <t>ナカハラ</t>
    </rPh>
    <phoneticPr fontId="29"/>
  </si>
  <si>
    <t>1989(H元).3.31</t>
    <rPh sb="6" eb="7">
      <t>ゲン</t>
    </rPh>
    <phoneticPr fontId="29"/>
  </si>
  <si>
    <t>高倉公園</t>
    <rPh sb="0" eb="2">
      <t>タカクラ</t>
    </rPh>
    <rPh sb="2" eb="4">
      <t>コウエン</t>
    </rPh>
    <phoneticPr fontId="29"/>
  </si>
  <si>
    <t>日和田町高倉字町裏79</t>
    <rPh sb="0" eb="4">
      <t>ヒワダマチ</t>
    </rPh>
    <rPh sb="4" eb="6">
      <t>タカクラ</t>
    </rPh>
    <rPh sb="6" eb="7">
      <t>アザ</t>
    </rPh>
    <rPh sb="7" eb="8">
      <t>マチ</t>
    </rPh>
    <rPh sb="8" eb="9">
      <t>ウラ</t>
    </rPh>
    <phoneticPr fontId="29"/>
  </si>
  <si>
    <t>年度
月</t>
    <rPh sb="0" eb="1">
      <t>トシ</t>
    </rPh>
    <rPh sb="1" eb="2">
      <t>ド</t>
    </rPh>
    <rPh sb="3" eb="4">
      <t>ツキ</t>
    </rPh>
    <phoneticPr fontId="4"/>
  </si>
  <si>
    <t>年度
（和暦）
月</t>
    <rPh sb="0" eb="1">
      <t>トシ</t>
    </rPh>
    <rPh sb="1" eb="2">
      <t>ド</t>
    </rPh>
    <rPh sb="4" eb="6">
      <t>ワレキ</t>
    </rPh>
    <rPh sb="8" eb="9">
      <t>ツキ</t>
    </rPh>
    <phoneticPr fontId="4"/>
  </si>
  <si>
    <t>建築構造別件数</t>
    <rPh sb="0" eb="2">
      <t>ケンチク</t>
    </rPh>
    <rPh sb="2" eb="4">
      <t>コウゾウ</t>
    </rPh>
    <rPh sb="4" eb="5">
      <t>ベツ</t>
    </rPh>
    <rPh sb="5" eb="7">
      <t>ケンスウ</t>
    </rPh>
    <phoneticPr fontId="4"/>
  </si>
  <si>
    <t>住宅新設戸数</t>
    <rPh sb="0" eb="2">
      <t>ジュウタク</t>
    </rPh>
    <rPh sb="2" eb="4">
      <t>シンセツ</t>
    </rPh>
    <rPh sb="4" eb="5">
      <t>ト</t>
    </rPh>
    <rPh sb="5" eb="6">
      <t>カズ</t>
    </rPh>
    <phoneticPr fontId="4"/>
  </si>
  <si>
    <t>木造建</t>
    <rPh sb="0" eb="2">
      <t>モクゾウ</t>
    </rPh>
    <rPh sb="2" eb="3">
      <t>ダテ</t>
    </rPh>
    <phoneticPr fontId="4"/>
  </si>
  <si>
    <t>鉄骨鉄筋コンクリート造</t>
    <rPh sb="0" eb="2">
      <t>テッコツ</t>
    </rPh>
    <rPh sb="2" eb="4">
      <t>テッキン</t>
    </rPh>
    <rPh sb="10" eb="11">
      <t>ヅク</t>
    </rPh>
    <phoneticPr fontId="4"/>
  </si>
  <si>
    <t>鉄筋コンクリート造</t>
    <rPh sb="0" eb="2">
      <t>テッキン</t>
    </rPh>
    <rPh sb="8" eb="9">
      <t>ヅク</t>
    </rPh>
    <phoneticPr fontId="4"/>
  </si>
  <si>
    <t>鉄骨造</t>
    <rPh sb="0" eb="2">
      <t>テッコツ</t>
    </rPh>
    <rPh sb="2" eb="3">
      <t>ヅク</t>
    </rPh>
    <phoneticPr fontId="4"/>
  </si>
  <si>
    <t>コンクリートブロック造</t>
    <rPh sb="10" eb="11">
      <t>ヅク</t>
    </rPh>
    <phoneticPr fontId="4"/>
  </si>
  <si>
    <t>平成21年度</t>
    <rPh sb="0" eb="2">
      <t>ヘイセイ</t>
    </rPh>
    <rPh sb="4" eb="6">
      <t>ネンド</t>
    </rPh>
    <phoneticPr fontId="4"/>
  </si>
  <si>
    <t>平成22年度</t>
    <rPh sb="0" eb="2">
      <t>ヘイセイ</t>
    </rPh>
    <phoneticPr fontId="4"/>
  </si>
  <si>
    <t>平成23年度</t>
    <rPh sb="0" eb="2">
      <t>ヘイセイ</t>
    </rPh>
    <phoneticPr fontId="4"/>
  </si>
  <si>
    <t>平成24年度</t>
    <rPh sb="0" eb="2">
      <t>ヘイセイ</t>
    </rPh>
    <phoneticPr fontId="4"/>
  </si>
  <si>
    <t>平成25年度</t>
    <rPh sb="0" eb="2">
      <t>ヘイセイ</t>
    </rPh>
    <phoneticPr fontId="4"/>
  </si>
  <si>
    <t>平成26年度</t>
    <rPh sb="0" eb="2">
      <t>ヘイセイ</t>
    </rPh>
    <phoneticPr fontId="4"/>
  </si>
  <si>
    <t>平成27年度</t>
    <rPh sb="0" eb="2">
      <t>ヘイセイ</t>
    </rPh>
    <phoneticPr fontId="4"/>
  </si>
  <si>
    <t>平成28年度</t>
    <rPh sb="0" eb="2">
      <t>ヘイセイ</t>
    </rPh>
    <phoneticPr fontId="4"/>
  </si>
  <si>
    <t>平成29年度</t>
    <rPh sb="0" eb="2">
      <t>ヘイセイ</t>
    </rPh>
    <phoneticPr fontId="4"/>
  </si>
  <si>
    <t>平成30年度</t>
    <rPh sb="0" eb="2">
      <t>ヘイセイ</t>
    </rPh>
    <phoneticPr fontId="4"/>
  </si>
  <si>
    <t>令和元年度</t>
    <rPh sb="0" eb="2">
      <t>レイワ</t>
    </rPh>
    <rPh sb="2" eb="3">
      <t>モト</t>
    </rPh>
    <phoneticPr fontId="4"/>
  </si>
  <si>
    <t>令和2年度</t>
    <rPh sb="0" eb="2">
      <t>レイワ</t>
    </rPh>
    <phoneticPr fontId="4"/>
  </si>
  <si>
    <t>4月</t>
    <rPh sb="1" eb="2">
      <t>ガツ</t>
    </rPh>
    <phoneticPr fontId="4"/>
  </si>
  <si>
    <t>5月</t>
    <rPh sb="1" eb="2">
      <t>ガツ</t>
    </rPh>
    <phoneticPr fontId="4"/>
  </si>
  <si>
    <t>（単位＝戸）</t>
    <rPh sb="1" eb="3">
      <t>タンイ</t>
    </rPh>
    <rPh sb="4" eb="5">
      <t>コ</t>
    </rPh>
    <phoneticPr fontId="4"/>
  </si>
  <si>
    <t>県営住宅</t>
    <rPh sb="0" eb="2">
      <t>ケンエイ</t>
    </rPh>
    <rPh sb="2" eb="4">
      <t>ジュウタク</t>
    </rPh>
    <phoneticPr fontId="4"/>
  </si>
  <si>
    <t>名称</t>
    <rPh sb="0" eb="2">
      <t>メイショウ</t>
    </rPh>
    <phoneticPr fontId="4"/>
  </si>
  <si>
    <t>住所</t>
    <rPh sb="0" eb="2">
      <t>ジュウショ</t>
    </rPh>
    <phoneticPr fontId="4"/>
  </si>
  <si>
    <t>戸数</t>
    <rPh sb="0" eb="2">
      <t>コスウ</t>
    </rPh>
    <phoneticPr fontId="4"/>
  </si>
  <si>
    <t>亀田</t>
    <rPh sb="0" eb="2">
      <t>カメダ</t>
    </rPh>
    <phoneticPr fontId="2"/>
  </si>
  <si>
    <t>北井</t>
  </si>
  <si>
    <t>高倉</t>
    <rPh sb="0" eb="2">
      <t>タカクラ</t>
    </rPh>
    <phoneticPr fontId="2"/>
  </si>
  <si>
    <t>雷神</t>
  </si>
  <si>
    <t>市営住宅</t>
    <rPh sb="0" eb="2">
      <t>シエイ</t>
    </rPh>
    <rPh sb="2" eb="4">
      <t>ジュウタク</t>
    </rPh>
    <phoneticPr fontId="4"/>
  </si>
  <si>
    <t>鶴見担</t>
  </si>
  <si>
    <t>鶴見坦一丁目5番33号</t>
  </si>
  <si>
    <t>日吉ヶ丘</t>
  </si>
  <si>
    <t>富田町日吉ヶ丘49番地</t>
  </si>
  <si>
    <t>緑ケ丘</t>
  </si>
  <si>
    <t>緑ケ丘東</t>
  </si>
  <si>
    <t>堀切西</t>
  </si>
  <si>
    <t>大槻町字堀切西2番地の5</t>
  </si>
  <si>
    <t>西ノ宮西</t>
  </si>
  <si>
    <t>大槻町字西ﾉ宮西58番地の1</t>
  </si>
  <si>
    <t>中ノ平</t>
  </si>
  <si>
    <t>大槻町字中ﾉ平59番地</t>
  </si>
  <si>
    <t>新池下</t>
  </si>
  <si>
    <t>大槻町字新池下3番地</t>
  </si>
  <si>
    <t>仁池向</t>
  </si>
  <si>
    <t>大槻町字仁池向1番地</t>
  </si>
  <si>
    <t>小山田</t>
  </si>
  <si>
    <t>大槻町字小山田前12番地</t>
  </si>
  <si>
    <t>大槻町字小山田前3番地</t>
  </si>
  <si>
    <t>小山田西</t>
  </si>
  <si>
    <t>大槻町字小山田西13番地</t>
  </si>
  <si>
    <t>長久保</t>
  </si>
  <si>
    <t>安積町長久保二丁目1番地の2</t>
  </si>
  <si>
    <t>荒池淵</t>
  </si>
  <si>
    <t>千杯田</t>
  </si>
  <si>
    <t>広野入</t>
  </si>
  <si>
    <t>日和田町字広野入58番地</t>
  </si>
  <si>
    <t>三本松</t>
  </si>
  <si>
    <t>日和田町字三本松78番地</t>
  </si>
  <si>
    <t>新田</t>
  </si>
  <si>
    <t>日和田町高倉字新田2番地</t>
  </si>
  <si>
    <t>高倉</t>
  </si>
  <si>
    <t>日和田町高倉字町裏57番地</t>
  </si>
  <si>
    <t>富久山町久保田字大原123番地の1</t>
  </si>
  <si>
    <t>古町</t>
  </si>
  <si>
    <t>富久山町久保田字古町137番地の1</t>
  </si>
  <si>
    <t>富久山町福原字道ﾉ窪53番地</t>
  </si>
  <si>
    <t>大師前</t>
  </si>
  <si>
    <t>富久山町福原字大師前42番地</t>
  </si>
  <si>
    <t>陣場</t>
  </si>
  <si>
    <t>富久山町福原字陣場1番地</t>
  </si>
  <si>
    <t>八山田四丁目</t>
  </si>
  <si>
    <t>八山田四丁目24番地</t>
  </si>
  <si>
    <t>太田道上</t>
  </si>
  <si>
    <t>朝日</t>
  </si>
  <si>
    <t>湖南町福良字朝日9188番地</t>
  </si>
  <si>
    <t>熱海町熱海六丁目65番地</t>
  </si>
  <si>
    <t>対面原</t>
  </si>
  <si>
    <t>松ケ岡</t>
  </si>
  <si>
    <t>田村町山中字日照田122番地</t>
  </si>
  <si>
    <t>緑ケ岡</t>
  </si>
  <si>
    <t>田村町正直字南99番地</t>
  </si>
  <si>
    <t>芹沢</t>
  </si>
  <si>
    <t>西田町芹沢字川前191番地</t>
  </si>
  <si>
    <t>資料：県中建設事務所、住宅政策課</t>
  </si>
  <si>
    <t>年度</t>
    <rPh sb="0" eb="1">
      <t>トシ</t>
    </rPh>
    <rPh sb="1" eb="2">
      <t>ド</t>
    </rPh>
    <phoneticPr fontId="4"/>
  </si>
  <si>
    <t>年度
（和暦）</t>
    <rPh sb="0" eb="1">
      <t>トシ</t>
    </rPh>
    <rPh sb="1" eb="2">
      <t>ド</t>
    </rPh>
    <rPh sb="4" eb="6">
      <t>ワレキ</t>
    </rPh>
    <phoneticPr fontId="4"/>
  </si>
  <si>
    <t>管理戸数</t>
    <rPh sb="0" eb="2">
      <t>カンリ</t>
    </rPh>
    <rPh sb="2" eb="4">
      <t>コスウ</t>
    </rPh>
    <phoneticPr fontId="4"/>
  </si>
  <si>
    <t>募集戸数(戸)</t>
    <rPh sb="0" eb="2">
      <t>ボシュウ</t>
    </rPh>
    <rPh sb="2" eb="4">
      <t>コスウ</t>
    </rPh>
    <rPh sb="5" eb="6">
      <t>ト</t>
    </rPh>
    <phoneticPr fontId="4"/>
  </si>
  <si>
    <t>申込世帯数(世帯)</t>
    <rPh sb="0" eb="2">
      <t>モウシコ</t>
    </rPh>
    <rPh sb="2" eb="4">
      <t>セタイ</t>
    </rPh>
    <rPh sb="4" eb="5">
      <t>スウ</t>
    </rPh>
    <rPh sb="6" eb="8">
      <t>セタイ</t>
    </rPh>
    <phoneticPr fontId="4"/>
  </si>
  <si>
    <t>一般</t>
    <rPh sb="0" eb="1">
      <t>イチ</t>
    </rPh>
    <rPh sb="1" eb="2">
      <t>パン</t>
    </rPh>
    <phoneticPr fontId="4"/>
  </si>
  <si>
    <t>優先</t>
    <rPh sb="0" eb="1">
      <t>ユウ</t>
    </rPh>
    <rPh sb="1" eb="2">
      <t>サキ</t>
    </rPh>
    <phoneticPr fontId="4"/>
  </si>
  <si>
    <t>平成22年度</t>
    <rPh sb="0" eb="2">
      <t>ヘイセイ</t>
    </rPh>
    <rPh sb="4" eb="6">
      <t>ネンド</t>
    </rPh>
    <phoneticPr fontId="4"/>
  </si>
  <si>
    <t>平成23年度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</si>
  <si>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</si>
  <si>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</si>
  <si>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</si>
  <si>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</si>
  <si>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</si>
  <si>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</si>
  <si>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</si>
  <si>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3">
      <t>モト</t>
    </rPh>
    <rPh sb="3" eb="5">
      <t>ネンド</t>
    </rPh>
    <phoneticPr fontId="4"/>
  </si>
  <si>
    <t>令和2年度</t>
    <rPh sb="0" eb="2">
      <t>レイワ</t>
    </rPh>
    <rPh sb="3" eb="5">
      <t>ネンド</t>
    </rPh>
    <phoneticPr fontId="4"/>
  </si>
  <si>
    <t>資料：住宅政策課</t>
    <phoneticPr fontId="2"/>
  </si>
  <si>
    <t>７．電気・ガス</t>
    <phoneticPr fontId="4"/>
  </si>
  <si>
    <r>
      <t>（単位＝千kWh</t>
    </r>
    <r>
      <rPr>
        <sz val="11"/>
        <color indexed="8"/>
        <rFont val="ＭＳ Ｐ明朝"/>
        <family val="1"/>
        <charset val="128"/>
      </rPr>
      <t>）</t>
    </r>
    <rPh sb="1" eb="3">
      <t>タンイ</t>
    </rPh>
    <rPh sb="4" eb="5">
      <t>セン</t>
    </rPh>
    <phoneticPr fontId="4"/>
  </si>
  <si>
    <t>2011(平成23)年度</t>
    <rPh sb="10" eb="12">
      <t>ネンド</t>
    </rPh>
    <phoneticPr fontId="4"/>
  </si>
  <si>
    <t>2012(平成24)年度</t>
    <rPh sb="10" eb="12">
      <t>ネンド</t>
    </rPh>
    <phoneticPr fontId="4"/>
  </si>
  <si>
    <t>2013(平成25)年度</t>
    <rPh sb="5" eb="7">
      <t>ヘイセイ</t>
    </rPh>
    <rPh sb="10" eb="12">
      <t>ネンド</t>
    </rPh>
    <phoneticPr fontId="4"/>
  </si>
  <si>
    <t>2014(平成26)年度</t>
    <rPh sb="10" eb="12">
      <t>ネンド</t>
    </rPh>
    <phoneticPr fontId="4"/>
  </si>
  <si>
    <t>2015(平成27)年度</t>
    <rPh sb="10" eb="12">
      <t>ネンド</t>
    </rPh>
    <phoneticPr fontId="4"/>
  </si>
  <si>
    <t>契約口数</t>
    <rPh sb="0" eb="2">
      <t>ケイヤク</t>
    </rPh>
    <rPh sb="2" eb="3">
      <t>クチ</t>
    </rPh>
    <rPh sb="3" eb="4">
      <t>スウ</t>
    </rPh>
    <phoneticPr fontId="4"/>
  </si>
  <si>
    <t>販売電力量</t>
    <rPh sb="0" eb="2">
      <t>ハンバイ</t>
    </rPh>
    <rPh sb="2" eb="4">
      <t>デンリョク</t>
    </rPh>
    <rPh sb="4" eb="5">
      <t>リョウ</t>
    </rPh>
    <phoneticPr fontId="4"/>
  </si>
  <si>
    <t>電灯</t>
    <rPh sb="0" eb="1">
      <t>デン</t>
    </rPh>
    <rPh sb="1" eb="2">
      <t>ヒ</t>
    </rPh>
    <phoneticPr fontId="4"/>
  </si>
  <si>
    <t>電力</t>
    <rPh sb="0" eb="1">
      <t>デン</t>
    </rPh>
    <rPh sb="1" eb="2">
      <t>チカラ</t>
    </rPh>
    <phoneticPr fontId="4"/>
  </si>
  <si>
    <t>（注）契約口数は各年度３月末実績</t>
    <phoneticPr fontId="2"/>
  </si>
  <si>
    <t>資料：東北電力(株)郡山営業所</t>
    <phoneticPr fontId="2"/>
  </si>
  <si>
    <t>※2016(平成28)年度以降は非公表</t>
    <phoneticPr fontId="2"/>
  </si>
  <si>
    <t>発電所名</t>
    <rPh sb="0" eb="2">
      <t>ハツデン</t>
    </rPh>
    <rPh sb="2" eb="3">
      <t>ショ</t>
    </rPh>
    <rPh sb="3" eb="4">
      <t>メイ</t>
    </rPh>
    <phoneticPr fontId="4"/>
  </si>
  <si>
    <r>
      <t>最大発電力(</t>
    </r>
    <r>
      <rPr>
        <sz val="11"/>
        <color indexed="8"/>
        <rFont val="ＭＳ Ｐ明朝"/>
        <family val="1"/>
        <charset val="128"/>
      </rPr>
      <t>㎾)</t>
    </r>
    <rPh sb="0" eb="2">
      <t>サイダイ</t>
    </rPh>
    <rPh sb="2" eb="5">
      <t>ハツデンリョク</t>
    </rPh>
    <phoneticPr fontId="4"/>
  </si>
  <si>
    <t>水系</t>
    <rPh sb="0" eb="1">
      <t>ミズ</t>
    </rPh>
    <rPh sb="1" eb="2">
      <t>ケイ</t>
    </rPh>
    <phoneticPr fontId="4"/>
  </si>
  <si>
    <t>東京電力ＲＰ</t>
    <rPh sb="0" eb="2">
      <t>トウキョウ</t>
    </rPh>
    <rPh sb="2" eb="4">
      <t>デンリョク</t>
    </rPh>
    <phoneticPr fontId="4"/>
  </si>
  <si>
    <t>丸守</t>
    <rPh sb="0" eb="1">
      <t>マル</t>
    </rPh>
    <rPh sb="1" eb="2">
      <t>モ</t>
    </rPh>
    <phoneticPr fontId="4"/>
  </si>
  <si>
    <t>発電所</t>
    <rPh sb="0" eb="2">
      <t>ハツデン</t>
    </rPh>
    <rPh sb="2" eb="3">
      <t>ショ</t>
    </rPh>
    <phoneticPr fontId="4"/>
  </si>
  <si>
    <t>阿武隈川水系</t>
    <rPh sb="0" eb="3">
      <t>アブクマ</t>
    </rPh>
    <rPh sb="3" eb="4">
      <t>ガワ</t>
    </rPh>
    <rPh sb="4" eb="5">
      <t>ミズ</t>
    </rPh>
    <rPh sb="5" eb="6">
      <t>ケイ</t>
    </rPh>
    <phoneticPr fontId="4"/>
  </si>
  <si>
    <t>東京電力ＲＰ</t>
    <phoneticPr fontId="4"/>
  </si>
  <si>
    <t>竹之内</t>
    <rPh sb="0" eb="1">
      <t>タケ</t>
    </rPh>
    <rPh sb="1" eb="2">
      <t>ノ</t>
    </rPh>
    <rPh sb="2" eb="3">
      <t>ウチ</t>
    </rPh>
    <phoneticPr fontId="4"/>
  </si>
  <si>
    <t>発電所</t>
    <phoneticPr fontId="4"/>
  </si>
  <si>
    <t>阿賀野川水系・阿武隈川水系</t>
    <rPh sb="0" eb="3">
      <t>アガノ</t>
    </rPh>
    <rPh sb="3" eb="4">
      <t>ガワ</t>
    </rPh>
    <rPh sb="4" eb="5">
      <t>ミズ</t>
    </rPh>
    <rPh sb="5" eb="6">
      <t>ケイ</t>
    </rPh>
    <rPh sb="7" eb="10">
      <t>アブクマ</t>
    </rPh>
    <rPh sb="10" eb="11">
      <t>ガワ</t>
    </rPh>
    <rPh sb="11" eb="13">
      <t>スイケイ</t>
    </rPh>
    <phoneticPr fontId="4"/>
  </si>
  <si>
    <t>沼上</t>
    <rPh sb="0" eb="1">
      <t>ヌマ</t>
    </rPh>
    <rPh sb="1" eb="2">
      <t>ジョウ</t>
    </rPh>
    <phoneticPr fontId="4"/>
  </si>
  <si>
    <t>阿賀野川水系</t>
    <rPh sb="0" eb="3">
      <t>アガノ</t>
    </rPh>
    <rPh sb="3" eb="4">
      <t>ガワ</t>
    </rPh>
    <rPh sb="4" eb="5">
      <t>ミズ</t>
    </rPh>
    <rPh sb="5" eb="6">
      <t>ケイ</t>
    </rPh>
    <phoneticPr fontId="4"/>
  </si>
  <si>
    <t>資料：東京電力リニューアブルパワー(株)猪苗代事業所</t>
    <phoneticPr fontId="2"/>
  </si>
  <si>
    <t>（単位＝kVA）</t>
    <phoneticPr fontId="2"/>
  </si>
  <si>
    <t>変電所名</t>
    <rPh sb="0" eb="2">
      <t>ヘンデン</t>
    </rPh>
    <rPh sb="2" eb="3">
      <t>ショ</t>
    </rPh>
    <rPh sb="3" eb="4">
      <t>メイ</t>
    </rPh>
    <phoneticPr fontId="4"/>
  </si>
  <si>
    <t>設備容量</t>
    <rPh sb="0" eb="2">
      <t>セツビ</t>
    </rPh>
    <rPh sb="2" eb="4">
      <t>ヨウリョウ</t>
    </rPh>
    <phoneticPr fontId="4"/>
  </si>
  <si>
    <t>東北電力ネットワーク(株)郡山変電所</t>
    <rPh sb="0" eb="2">
      <t>トウホク</t>
    </rPh>
    <rPh sb="2" eb="4">
      <t>デンリョク</t>
    </rPh>
    <rPh sb="10" eb="13">
      <t>カブ</t>
    </rPh>
    <rPh sb="13" eb="15">
      <t>コオリヤマ</t>
    </rPh>
    <rPh sb="15" eb="17">
      <t>ヘンデン</t>
    </rPh>
    <rPh sb="17" eb="18">
      <t>ショ</t>
    </rPh>
    <phoneticPr fontId="4"/>
  </si>
  <si>
    <t>東北電力ネットワーク(株)日和田変電所</t>
    <rPh sb="0" eb="2">
      <t>トウホク</t>
    </rPh>
    <rPh sb="2" eb="4">
      <t>デンリョク</t>
    </rPh>
    <rPh sb="10" eb="13">
      <t>カブ</t>
    </rPh>
    <rPh sb="13" eb="16">
      <t>ヒワダ</t>
    </rPh>
    <rPh sb="16" eb="18">
      <t>ヘンデン</t>
    </rPh>
    <rPh sb="18" eb="19">
      <t>ショ</t>
    </rPh>
    <phoneticPr fontId="4"/>
  </si>
  <si>
    <t>東北電力ネットワーク(株)久保田変電所</t>
    <rPh sb="0" eb="2">
      <t>トウホク</t>
    </rPh>
    <rPh sb="2" eb="4">
      <t>デンリョク</t>
    </rPh>
    <rPh sb="10" eb="13">
      <t>カブ</t>
    </rPh>
    <rPh sb="13" eb="16">
      <t>クボタ</t>
    </rPh>
    <rPh sb="16" eb="18">
      <t>ヘンデン</t>
    </rPh>
    <rPh sb="18" eb="19">
      <t>ショ</t>
    </rPh>
    <phoneticPr fontId="4"/>
  </si>
  <si>
    <t>東北電力ネットワーク(株)諏訪変電所</t>
    <rPh sb="0" eb="2">
      <t>トウホク</t>
    </rPh>
    <rPh sb="2" eb="4">
      <t>デンリョク</t>
    </rPh>
    <rPh sb="10" eb="13">
      <t>カブ</t>
    </rPh>
    <rPh sb="13" eb="15">
      <t>スワ</t>
    </rPh>
    <rPh sb="15" eb="17">
      <t>ヘンデン</t>
    </rPh>
    <rPh sb="17" eb="18">
      <t>ショ</t>
    </rPh>
    <phoneticPr fontId="4"/>
  </si>
  <si>
    <t>東北電力ネットワーク(株)久留米変電所</t>
    <rPh sb="0" eb="2">
      <t>トウホク</t>
    </rPh>
    <rPh sb="2" eb="4">
      <t>デンリョク</t>
    </rPh>
    <rPh sb="10" eb="13">
      <t>カブ</t>
    </rPh>
    <rPh sb="13" eb="16">
      <t>クルメ</t>
    </rPh>
    <rPh sb="16" eb="18">
      <t>ヘンデン</t>
    </rPh>
    <rPh sb="18" eb="19">
      <t>ショ</t>
    </rPh>
    <phoneticPr fontId="4"/>
  </si>
  <si>
    <t>東北電力ネットワーク(株)関森変電所</t>
    <rPh sb="0" eb="2">
      <t>トウホク</t>
    </rPh>
    <rPh sb="2" eb="4">
      <t>デンリョク</t>
    </rPh>
    <rPh sb="10" eb="13">
      <t>カブ</t>
    </rPh>
    <rPh sb="13" eb="15">
      <t>セキモリ</t>
    </rPh>
    <rPh sb="15" eb="17">
      <t>ヘンデン</t>
    </rPh>
    <rPh sb="17" eb="18">
      <t>ショ</t>
    </rPh>
    <phoneticPr fontId="4"/>
  </si>
  <si>
    <t>東北電力ネットワーク(株)笹川変電所</t>
    <rPh sb="0" eb="2">
      <t>トウホク</t>
    </rPh>
    <rPh sb="2" eb="4">
      <t>デンリョク</t>
    </rPh>
    <rPh sb="10" eb="13">
      <t>カブ</t>
    </rPh>
    <rPh sb="13" eb="15">
      <t>ササガワ</t>
    </rPh>
    <rPh sb="15" eb="17">
      <t>ヘンデン</t>
    </rPh>
    <rPh sb="17" eb="18">
      <t>ショ</t>
    </rPh>
    <phoneticPr fontId="4"/>
  </si>
  <si>
    <t>東北電力ネットワーク(株)細沼変電所</t>
    <rPh sb="0" eb="2">
      <t>トウホク</t>
    </rPh>
    <rPh sb="2" eb="4">
      <t>デンリョク</t>
    </rPh>
    <rPh sb="10" eb="13">
      <t>カブ</t>
    </rPh>
    <rPh sb="13" eb="15">
      <t>ホソヌマ</t>
    </rPh>
    <rPh sb="15" eb="17">
      <t>ヘンデン</t>
    </rPh>
    <rPh sb="17" eb="18">
      <t>ショ</t>
    </rPh>
    <phoneticPr fontId="4"/>
  </si>
  <si>
    <t>東北電力ネットワーク(株)喜久田変電所</t>
    <rPh sb="0" eb="2">
      <t>トウホク</t>
    </rPh>
    <rPh sb="2" eb="4">
      <t>デンリョク</t>
    </rPh>
    <rPh sb="10" eb="13">
      <t>カブ</t>
    </rPh>
    <rPh sb="13" eb="16">
      <t>キクタ</t>
    </rPh>
    <rPh sb="16" eb="18">
      <t>ヘンデン</t>
    </rPh>
    <rPh sb="18" eb="19">
      <t>ショ</t>
    </rPh>
    <phoneticPr fontId="4"/>
  </si>
  <si>
    <t>東北電力ネットワーク(株)熱海変電所</t>
    <rPh sb="0" eb="2">
      <t>トウホク</t>
    </rPh>
    <rPh sb="2" eb="4">
      <t>デンリョク</t>
    </rPh>
    <rPh sb="10" eb="13">
      <t>カブ</t>
    </rPh>
    <rPh sb="13" eb="15">
      <t>アタミ</t>
    </rPh>
    <rPh sb="15" eb="17">
      <t>ヘンデン</t>
    </rPh>
    <rPh sb="17" eb="18">
      <t>ショ</t>
    </rPh>
    <phoneticPr fontId="4"/>
  </si>
  <si>
    <t>東北電力ネットワーク(株)大槻変電所</t>
    <rPh sb="0" eb="2">
      <t>トウホク</t>
    </rPh>
    <rPh sb="2" eb="4">
      <t>デンリョク</t>
    </rPh>
    <rPh sb="10" eb="13">
      <t>カブ</t>
    </rPh>
    <rPh sb="13" eb="15">
      <t>オオツキ</t>
    </rPh>
    <rPh sb="15" eb="17">
      <t>ヘンデン</t>
    </rPh>
    <rPh sb="17" eb="18">
      <t>ショ</t>
    </rPh>
    <phoneticPr fontId="4"/>
  </si>
  <si>
    <t>東北電力ネットワーク(株)郡山駅前変電所</t>
    <phoneticPr fontId="4"/>
  </si>
  <si>
    <t>東北電力ネットワーク(株)郡山西部変電所</t>
    <rPh sb="15" eb="16">
      <t>ニシ</t>
    </rPh>
    <rPh sb="16" eb="17">
      <t>ブ</t>
    </rPh>
    <rPh sb="17" eb="19">
      <t>ヘンデン</t>
    </rPh>
    <rPh sb="19" eb="20">
      <t>ショ</t>
    </rPh>
    <phoneticPr fontId="4"/>
  </si>
  <si>
    <t>資料：東北電力ネットワーク(株)郡山電力センター</t>
    <phoneticPr fontId="2"/>
  </si>
  <si>
    <r>
      <t>（単位＝</t>
    </r>
    <r>
      <rPr>
        <sz val="11"/>
        <color indexed="8"/>
        <rFont val="ＭＳ Ｐ明朝"/>
        <family val="1"/>
        <charset val="128"/>
      </rPr>
      <t>㎥）</t>
    </r>
    <rPh sb="1" eb="3">
      <t>タンイ</t>
    </rPh>
    <phoneticPr fontId="4"/>
  </si>
  <si>
    <t>2009(平成21)年</t>
    <rPh sb="5" eb="7">
      <t>ヘイセイ</t>
    </rPh>
    <rPh sb="10" eb="11">
      <t>ネン</t>
    </rPh>
    <phoneticPr fontId="4"/>
  </si>
  <si>
    <t>2011(平成23)年</t>
    <rPh sb="5" eb="7">
      <t>ヘイセイ</t>
    </rPh>
    <rPh sb="10" eb="11">
      <t>ネン</t>
    </rPh>
    <phoneticPr fontId="4"/>
  </si>
  <si>
    <t>2012(平成24)年</t>
    <rPh sb="5" eb="7">
      <t>ヘイセイ</t>
    </rPh>
    <rPh sb="10" eb="11">
      <t>ネン</t>
    </rPh>
    <phoneticPr fontId="4"/>
  </si>
  <si>
    <t>2013(平成25)年</t>
    <rPh sb="5" eb="7">
      <t>ヘイセイ</t>
    </rPh>
    <rPh sb="10" eb="11">
      <t>ネン</t>
    </rPh>
    <phoneticPr fontId="4"/>
  </si>
  <si>
    <t>2017(平成29)年</t>
    <rPh sb="5" eb="7">
      <t>ヘイセイ</t>
    </rPh>
    <rPh sb="10" eb="11">
      <t>ネン</t>
    </rPh>
    <phoneticPr fontId="4"/>
  </si>
  <si>
    <t>2018(平成30)年</t>
    <rPh sb="5" eb="7">
      <t>ヘイセイ</t>
    </rPh>
    <rPh sb="10" eb="11">
      <t>ネン</t>
    </rPh>
    <phoneticPr fontId="4"/>
  </si>
  <si>
    <t>2019(令和元)年</t>
    <rPh sb="5" eb="7">
      <t>レイワ</t>
    </rPh>
    <rPh sb="7" eb="8">
      <t>モト</t>
    </rPh>
    <rPh sb="9" eb="10">
      <t>ネン</t>
    </rPh>
    <phoneticPr fontId="4"/>
  </si>
  <si>
    <t>供給戸数</t>
    <rPh sb="0" eb="2">
      <t>キョウキュウ</t>
    </rPh>
    <rPh sb="2" eb="4">
      <t>コスウ</t>
    </rPh>
    <phoneticPr fontId="4"/>
  </si>
  <si>
    <t>家庭用</t>
    <rPh sb="0" eb="3">
      <t>カテイヨウ</t>
    </rPh>
    <phoneticPr fontId="4"/>
  </si>
  <si>
    <t>工業用</t>
    <rPh sb="0" eb="3">
      <t>コウギョウヨウ</t>
    </rPh>
    <phoneticPr fontId="4"/>
  </si>
  <si>
    <t>商業用</t>
    <rPh sb="0" eb="3">
      <t>ショウギョウヨウ</t>
    </rPh>
    <phoneticPr fontId="4"/>
  </si>
  <si>
    <t>需要量</t>
    <rPh sb="0" eb="2">
      <t>ジュヨウ</t>
    </rPh>
    <rPh sb="2" eb="3">
      <t>リョウ</t>
    </rPh>
    <phoneticPr fontId="4"/>
  </si>
  <si>
    <t xml:space="preserve">総数 </t>
    <rPh sb="0" eb="1">
      <t>ソウ</t>
    </rPh>
    <rPh sb="1" eb="2">
      <t>スウ</t>
    </rPh>
    <phoneticPr fontId="4"/>
  </si>
  <si>
    <t xml:space="preserve">家庭用 </t>
    <rPh sb="0" eb="3">
      <t>カテイヨウ</t>
    </rPh>
    <phoneticPr fontId="4"/>
  </si>
  <si>
    <t xml:space="preserve">工業用 </t>
    <rPh sb="0" eb="3">
      <t>コウギョウヨウ</t>
    </rPh>
    <phoneticPr fontId="4"/>
  </si>
  <si>
    <t xml:space="preserve">商業用 </t>
    <rPh sb="0" eb="3">
      <t>ショウギョウヨウ</t>
    </rPh>
    <phoneticPr fontId="4"/>
  </si>
  <si>
    <t xml:space="preserve">その他 </t>
    <rPh sb="2" eb="3">
      <t>ホカ</t>
    </rPh>
    <phoneticPr fontId="4"/>
  </si>
  <si>
    <t>（注）その他は病院、学校など、ガス種は13Ａ。（45MJ. 10,750㎉／㎥）</t>
    <phoneticPr fontId="2"/>
  </si>
  <si>
    <t>資料：東部ガス(株)福島支社</t>
    <phoneticPr fontId="2"/>
  </si>
  <si>
    <t>（単位＝人）</t>
    <rPh sb="1" eb="3">
      <t>タンイ</t>
    </rPh>
    <rPh sb="4" eb="5">
      <t>ニン</t>
    </rPh>
    <phoneticPr fontId="4"/>
  </si>
  <si>
    <t>年度</t>
    <rPh sb="0" eb="2">
      <t>ネンド</t>
    </rPh>
    <phoneticPr fontId="4"/>
  </si>
  <si>
    <t>年度
（和暦）</t>
    <rPh sb="0" eb="2">
      <t>ネンド</t>
    </rPh>
    <rPh sb="4" eb="6">
      <t>ワレキ</t>
    </rPh>
    <phoneticPr fontId="4"/>
  </si>
  <si>
    <t>安積永盛</t>
    <rPh sb="0" eb="1">
      <t>アン</t>
    </rPh>
    <rPh sb="1" eb="2">
      <t>セキ</t>
    </rPh>
    <rPh sb="2" eb="4">
      <t>ナガモリ</t>
    </rPh>
    <phoneticPr fontId="4"/>
  </si>
  <si>
    <t>磐梯熱海</t>
    <rPh sb="0" eb="2">
      <t>バンダイ</t>
    </rPh>
    <rPh sb="2" eb="4">
      <t>アタミ</t>
    </rPh>
    <phoneticPr fontId="4"/>
  </si>
  <si>
    <t>平成28年度</t>
    <phoneticPr fontId="4"/>
  </si>
  <si>
    <t>平成29年度</t>
    <phoneticPr fontId="4"/>
  </si>
  <si>
    <t>平成30年度</t>
    <phoneticPr fontId="4"/>
  </si>
  <si>
    <t>（注）１日平均の乗車人員より算出。また、降車の人員は含まれない。</t>
    <phoneticPr fontId="2"/>
  </si>
  <si>
    <t>出典：東日本旅客鉄道(株)ウェブサイト</t>
    <phoneticPr fontId="2"/>
  </si>
  <si>
    <t>（単位＝ｔ）</t>
    <rPh sb="1" eb="3">
      <t>タンイ</t>
    </rPh>
    <phoneticPr fontId="4"/>
  </si>
  <si>
    <t>駅名</t>
    <rPh sb="0" eb="1">
      <t>エキ</t>
    </rPh>
    <rPh sb="1" eb="2">
      <t>ナ</t>
    </rPh>
    <phoneticPr fontId="4"/>
  </si>
  <si>
    <t>発送</t>
    <rPh sb="0" eb="1">
      <t>パツ</t>
    </rPh>
    <rPh sb="1" eb="2">
      <t>ソウ</t>
    </rPh>
    <phoneticPr fontId="4"/>
  </si>
  <si>
    <t>2009(平成21)年度</t>
    <rPh sb="5" eb="7">
      <t>ヘイセイ</t>
    </rPh>
    <rPh sb="10" eb="12">
      <t>ネンド</t>
    </rPh>
    <phoneticPr fontId="4"/>
  </si>
  <si>
    <t>2010(平成22)年度</t>
    <rPh sb="5" eb="7">
      <t>ヘイセイ</t>
    </rPh>
    <phoneticPr fontId="4"/>
  </si>
  <si>
    <t>2011(平成23)年度</t>
    <rPh sb="5" eb="7">
      <t>ヘイセイ</t>
    </rPh>
    <phoneticPr fontId="4"/>
  </si>
  <si>
    <t>2012(平成24)年度</t>
    <rPh sb="5" eb="7">
      <t>ヘイセイ</t>
    </rPh>
    <phoneticPr fontId="4"/>
  </si>
  <si>
    <t>2013(平成25)年度</t>
    <rPh sb="5" eb="7">
      <t>ヘイセイ</t>
    </rPh>
    <phoneticPr fontId="4"/>
  </si>
  <si>
    <t>2014(平成26)年度</t>
    <rPh sb="5" eb="7">
      <t>ヘイセイ</t>
    </rPh>
    <phoneticPr fontId="4"/>
  </si>
  <si>
    <t>2015(平成27)年度</t>
    <rPh sb="5" eb="7">
      <t>ヘイセイ</t>
    </rPh>
    <phoneticPr fontId="4"/>
  </si>
  <si>
    <t>2016(平成28)年度</t>
    <rPh sb="5" eb="7">
      <t>ヘイセイ</t>
    </rPh>
    <phoneticPr fontId="4"/>
  </si>
  <si>
    <t>2017(平成29)年度</t>
    <rPh sb="5" eb="7">
      <t>ヘイセイ</t>
    </rPh>
    <phoneticPr fontId="4"/>
  </si>
  <si>
    <t>2018(平成30)年度</t>
    <rPh sb="5" eb="7">
      <t>ヘイセイ</t>
    </rPh>
    <phoneticPr fontId="4"/>
  </si>
  <si>
    <t>2019(令和元)年度</t>
    <rPh sb="5" eb="7">
      <t>レイワ</t>
    </rPh>
    <rPh sb="7" eb="8">
      <t>モト</t>
    </rPh>
    <phoneticPr fontId="4"/>
  </si>
  <si>
    <t>2020(令和2)年度</t>
    <rPh sb="5" eb="7">
      <t>レイワ</t>
    </rPh>
    <phoneticPr fontId="4"/>
  </si>
  <si>
    <t>郡山貨物ターミナル駅</t>
    <rPh sb="0" eb="1">
      <t>グン</t>
    </rPh>
    <rPh sb="1" eb="2">
      <t>ヤマ</t>
    </rPh>
    <rPh sb="2" eb="3">
      <t>カ</t>
    </rPh>
    <rPh sb="3" eb="4">
      <t>ブツ</t>
    </rPh>
    <rPh sb="9" eb="10">
      <t>エキ</t>
    </rPh>
    <phoneticPr fontId="4"/>
  </si>
  <si>
    <t>郡山</t>
    <rPh sb="0" eb="1">
      <t>グン</t>
    </rPh>
    <rPh sb="1" eb="2">
      <t>ヤマ</t>
    </rPh>
    <phoneticPr fontId="4"/>
  </si>
  <si>
    <t>到着</t>
    <rPh sb="0" eb="1">
      <t>イタル</t>
    </rPh>
    <rPh sb="1" eb="2">
      <t>キ</t>
    </rPh>
    <phoneticPr fontId="4"/>
  </si>
  <si>
    <t>資料：日本貨物鉄道(株)東北支社南東北支店郡山営業所</t>
    <phoneticPr fontId="2"/>
  </si>
  <si>
    <t>各年度末日現在</t>
    <rPh sb="0" eb="1">
      <t>カク</t>
    </rPh>
    <rPh sb="1" eb="3">
      <t>ネンド</t>
    </rPh>
    <rPh sb="3" eb="5">
      <t>マツジツ</t>
    </rPh>
    <rPh sb="5" eb="7">
      <t>ゲンザイ</t>
    </rPh>
    <phoneticPr fontId="4"/>
  </si>
  <si>
    <t>登録</t>
    <rPh sb="0" eb="2">
      <t>トウロク</t>
    </rPh>
    <phoneticPr fontId="4"/>
  </si>
  <si>
    <t>車両</t>
    <rPh sb="0" eb="2">
      <t>シャリョウ</t>
    </rPh>
    <phoneticPr fontId="4"/>
  </si>
  <si>
    <t>貨物車</t>
    <rPh sb="0" eb="3">
      <t>カモツシャ</t>
    </rPh>
    <phoneticPr fontId="4"/>
  </si>
  <si>
    <t>乗合車(バス等)</t>
    <rPh sb="0" eb="2">
      <t>ノリアイ</t>
    </rPh>
    <rPh sb="2" eb="3">
      <t>クルマ</t>
    </rPh>
    <rPh sb="6" eb="7">
      <t>トウ</t>
    </rPh>
    <phoneticPr fontId="4"/>
  </si>
  <si>
    <t>乗用車</t>
    <rPh sb="0" eb="3">
      <t>ジョウヨウシャ</t>
    </rPh>
    <phoneticPr fontId="4"/>
  </si>
  <si>
    <t>特種用途車</t>
    <rPh sb="0" eb="2">
      <t>トクダネ</t>
    </rPh>
    <rPh sb="2" eb="5">
      <t>ヨウトシャ</t>
    </rPh>
    <phoneticPr fontId="4"/>
  </si>
  <si>
    <t>大型特殊車</t>
    <rPh sb="0" eb="2">
      <t>オオガタ</t>
    </rPh>
    <rPh sb="2" eb="4">
      <t>トクシュ</t>
    </rPh>
    <rPh sb="4" eb="5">
      <t>クルマ</t>
    </rPh>
    <phoneticPr fontId="4"/>
  </si>
  <si>
    <t>小型二輪車</t>
    <rPh sb="0" eb="2">
      <t>コガタ</t>
    </rPh>
    <rPh sb="2" eb="4">
      <t>ニリン</t>
    </rPh>
    <rPh sb="4" eb="5">
      <t>シャ</t>
    </rPh>
    <phoneticPr fontId="4"/>
  </si>
  <si>
    <t>届出車両(軽自動車)</t>
    <rPh sb="0" eb="2">
      <t>トドケデ</t>
    </rPh>
    <rPh sb="2" eb="4">
      <t>シャリョウ</t>
    </rPh>
    <rPh sb="5" eb="6">
      <t>ケイ</t>
    </rPh>
    <rPh sb="6" eb="9">
      <t>ジドウシャ</t>
    </rPh>
    <phoneticPr fontId="4"/>
  </si>
  <si>
    <t>普通車</t>
    <rPh sb="0" eb="3">
      <t>フツウシャ</t>
    </rPh>
    <phoneticPr fontId="4"/>
  </si>
  <si>
    <t>小型四輪車</t>
    <rPh sb="0" eb="2">
      <t>コガタ</t>
    </rPh>
    <rPh sb="2" eb="4">
      <t>ヨンリン</t>
    </rPh>
    <rPh sb="4" eb="5">
      <t>シャ</t>
    </rPh>
    <phoneticPr fontId="4"/>
  </si>
  <si>
    <t>被牽引車</t>
    <rPh sb="0" eb="1">
      <t>ヒ</t>
    </rPh>
    <rPh sb="1" eb="3">
      <t>ケンイン</t>
    </rPh>
    <rPh sb="3" eb="4">
      <t>シャ</t>
    </rPh>
    <phoneticPr fontId="4"/>
  </si>
  <si>
    <t>普通車</t>
    <rPh sb="0" eb="1">
      <t>ススム</t>
    </rPh>
    <rPh sb="1" eb="2">
      <t>ツウ</t>
    </rPh>
    <rPh sb="2" eb="3">
      <t>クルマ</t>
    </rPh>
    <phoneticPr fontId="4"/>
  </si>
  <si>
    <t>小型車</t>
    <rPh sb="0" eb="2">
      <t>コガタ</t>
    </rPh>
    <rPh sb="2" eb="3">
      <t>シャ</t>
    </rPh>
    <phoneticPr fontId="4"/>
  </si>
  <si>
    <t>出典：東北運輸局福島運輸支局ウェブサイト</t>
    <phoneticPr fontId="2"/>
  </si>
  <si>
    <t>営業キロ程</t>
    <rPh sb="0" eb="1">
      <t>エイ</t>
    </rPh>
    <rPh sb="1" eb="2">
      <t>ギョウ</t>
    </rPh>
    <rPh sb="4" eb="5">
      <t>ホド</t>
    </rPh>
    <phoneticPr fontId="4"/>
  </si>
  <si>
    <t>１日当 た り運行回数</t>
    <rPh sb="1" eb="2">
      <t>ニチ</t>
    </rPh>
    <rPh sb="2" eb="3">
      <t>ア</t>
    </rPh>
    <rPh sb="7" eb="9">
      <t>ウンコウ</t>
    </rPh>
    <rPh sb="9" eb="11">
      <t>カイスウ</t>
    </rPh>
    <phoneticPr fontId="4"/>
  </si>
  <si>
    <t>在籍車数</t>
    <rPh sb="0" eb="1">
      <t>ザイ</t>
    </rPh>
    <rPh sb="1" eb="2">
      <t>セキ</t>
    </rPh>
    <rPh sb="2" eb="3">
      <t>クルマ</t>
    </rPh>
    <rPh sb="3" eb="4">
      <t>スウ</t>
    </rPh>
    <phoneticPr fontId="4"/>
  </si>
  <si>
    <t>乗車人員</t>
    <rPh sb="0" eb="2">
      <t>ジョウシャ</t>
    </rPh>
    <rPh sb="2" eb="4">
      <t>ジンイン</t>
    </rPh>
    <phoneticPr fontId="4"/>
  </si>
  <si>
    <t>停留所数</t>
    <rPh sb="0" eb="1">
      <t>テイ</t>
    </rPh>
    <rPh sb="1" eb="2">
      <t>ドメ</t>
    </rPh>
    <rPh sb="2" eb="3">
      <t>ショ</t>
    </rPh>
    <rPh sb="3" eb="4">
      <t>スウ</t>
    </rPh>
    <phoneticPr fontId="4"/>
  </si>
  <si>
    <t>定期</t>
    <rPh sb="0" eb="1">
      <t>サダム</t>
    </rPh>
    <rPh sb="1" eb="2">
      <t>キ</t>
    </rPh>
    <phoneticPr fontId="4"/>
  </si>
  <si>
    <t>定期外</t>
    <rPh sb="0" eb="1">
      <t>サダム</t>
    </rPh>
    <rPh sb="1" eb="2">
      <t>キ</t>
    </rPh>
    <rPh sb="2" eb="3">
      <t>ガイ</t>
    </rPh>
    <phoneticPr fontId="4"/>
  </si>
  <si>
    <t>（注）在籍車数は定期バス全車両数</t>
    <phoneticPr fontId="2"/>
  </si>
  <si>
    <t>営業キロ程は免許キロ数</t>
    <phoneticPr fontId="2"/>
  </si>
  <si>
    <t>資料：総合交通政策課</t>
    <phoneticPr fontId="2"/>
  </si>
  <si>
    <t>各年6月30日現在</t>
    <rPh sb="0" eb="2">
      <t>カクネン</t>
    </rPh>
    <rPh sb="3" eb="4">
      <t>ガツ</t>
    </rPh>
    <rPh sb="6" eb="7">
      <t>ニチ</t>
    </rPh>
    <rPh sb="7" eb="9">
      <t>ゲンザイ</t>
    </rPh>
    <phoneticPr fontId="4"/>
  </si>
  <si>
    <t>年次</t>
    <rPh sb="0" eb="1">
      <t>トシ</t>
    </rPh>
    <rPh sb="1" eb="2">
      <t>ツギ</t>
    </rPh>
    <phoneticPr fontId="4"/>
  </si>
  <si>
    <t>年次
（和暦）</t>
    <rPh sb="0" eb="1">
      <t>トシ</t>
    </rPh>
    <rPh sb="1" eb="2">
      <t>ツギ</t>
    </rPh>
    <rPh sb="4" eb="6">
      <t>ワレキ</t>
    </rPh>
    <phoneticPr fontId="4"/>
  </si>
  <si>
    <t>二輪小型自動車</t>
    <rPh sb="0" eb="2">
      <t>ニリン</t>
    </rPh>
    <rPh sb="2" eb="4">
      <t>コガタ</t>
    </rPh>
    <rPh sb="4" eb="7">
      <t>ジドウシャ</t>
    </rPh>
    <phoneticPr fontId="4"/>
  </si>
  <si>
    <t>乗用</t>
    <rPh sb="0" eb="2">
      <t>ジョウヨウ</t>
    </rPh>
    <phoneticPr fontId="4"/>
  </si>
  <si>
    <t>貨物</t>
    <rPh sb="0" eb="2">
      <t>カモツ</t>
    </rPh>
    <phoneticPr fontId="4"/>
  </si>
  <si>
    <t>軽三輪車</t>
    <rPh sb="0" eb="1">
      <t>ケイ</t>
    </rPh>
    <rPh sb="1" eb="4">
      <t>サンリンシャ</t>
    </rPh>
    <phoneticPr fontId="4"/>
  </si>
  <si>
    <t>軽二輪車</t>
    <rPh sb="0" eb="1">
      <t>ケイ</t>
    </rPh>
    <rPh sb="1" eb="3">
      <t>ニリン</t>
    </rPh>
    <rPh sb="3" eb="4">
      <t>シャ</t>
    </rPh>
    <phoneticPr fontId="4"/>
  </si>
  <si>
    <t>小型特殊車</t>
    <rPh sb="0" eb="2">
      <t>コガタ</t>
    </rPh>
    <rPh sb="2" eb="4">
      <t>トクシュ</t>
    </rPh>
    <rPh sb="4" eb="5">
      <t>シャ</t>
    </rPh>
    <phoneticPr fontId="4"/>
  </si>
  <si>
    <t>雪上車</t>
    <rPh sb="0" eb="2">
      <t>セツジョウ</t>
    </rPh>
    <rPh sb="2" eb="3">
      <t>シャ</t>
    </rPh>
    <phoneticPr fontId="4"/>
  </si>
  <si>
    <t>原動機付自転車</t>
    <rPh sb="0" eb="3">
      <t>ゲンドウキ</t>
    </rPh>
    <rPh sb="3" eb="4">
      <t>ツキ</t>
    </rPh>
    <rPh sb="4" eb="7">
      <t>ジテンシャ</t>
    </rPh>
    <phoneticPr fontId="4"/>
  </si>
  <si>
    <t>平成22年</t>
    <rPh sb="0" eb="2">
      <t>ヘイセイ</t>
    </rPh>
    <rPh sb="4" eb="5">
      <t>トシ</t>
    </rPh>
    <phoneticPr fontId="4"/>
  </si>
  <si>
    <t>平成24年</t>
    <rPh sb="0" eb="2">
      <t>ヘイセイ</t>
    </rPh>
    <rPh sb="4" eb="5">
      <t>ネン</t>
    </rPh>
    <phoneticPr fontId="4"/>
  </si>
  <si>
    <t>平成30年</t>
    <rPh sb="0" eb="2">
      <t>ヘイセイ</t>
    </rPh>
    <rPh sb="4" eb="5">
      <t>ネン</t>
    </rPh>
    <phoneticPr fontId="4"/>
  </si>
  <si>
    <t>令和3年</t>
    <rPh sb="0" eb="2">
      <t>レイワ</t>
    </rPh>
    <rPh sb="3" eb="4">
      <t>ネン</t>
    </rPh>
    <phoneticPr fontId="4"/>
  </si>
  <si>
    <t>（注）乗用・貨物とは総排気量が660㏄未満の車両を表したものである。</t>
    <phoneticPr fontId="2"/>
  </si>
  <si>
    <t>軽二輪車とは250㏄以下で原動機付自転車を含まない。</t>
    <phoneticPr fontId="2"/>
  </si>
  <si>
    <t>原動機付自転車とは125㏄以下を示す。</t>
    <phoneticPr fontId="2"/>
  </si>
  <si>
    <t>資料：市民税課</t>
    <phoneticPr fontId="2"/>
  </si>
  <si>
    <t>（単位＝人，％）</t>
    <phoneticPr fontId="2"/>
  </si>
  <si>
    <t>各年12月31日現在</t>
    <rPh sb="0" eb="2">
      <t>カクネン</t>
    </rPh>
    <rPh sb="4" eb="5">
      <t>ガツ</t>
    </rPh>
    <rPh sb="7" eb="8">
      <t>ニチ</t>
    </rPh>
    <rPh sb="8" eb="10">
      <t>ゲンザイ</t>
    </rPh>
    <phoneticPr fontId="4"/>
  </si>
  <si>
    <t>市内</t>
    <rPh sb="0" eb="1">
      <t>シ</t>
    </rPh>
    <rPh sb="1" eb="2">
      <t>ウチ</t>
    </rPh>
    <phoneticPr fontId="4"/>
  </si>
  <si>
    <t>郡山市推計人口10月１日現在</t>
    <rPh sb="0" eb="3">
      <t>コオリヤマシ</t>
    </rPh>
    <rPh sb="3" eb="5">
      <t>スイケイ</t>
    </rPh>
    <rPh sb="5" eb="7">
      <t>ジンコウ</t>
    </rPh>
    <rPh sb="9" eb="10">
      <t>ガツ</t>
    </rPh>
    <rPh sb="11" eb="12">
      <t>ニチ</t>
    </rPh>
    <rPh sb="12" eb="14">
      <t>ゲンザイ</t>
    </rPh>
    <phoneticPr fontId="4"/>
  </si>
  <si>
    <t>福島県推計人口10月１日現在</t>
    <rPh sb="0" eb="3">
      <t>フクシマケン</t>
    </rPh>
    <rPh sb="3" eb="5">
      <t>スイケイ</t>
    </rPh>
    <rPh sb="5" eb="7">
      <t>ジンコウ</t>
    </rPh>
    <rPh sb="9" eb="10">
      <t>ガツ</t>
    </rPh>
    <rPh sb="11" eb="12">
      <t>ニチ</t>
    </rPh>
    <rPh sb="12" eb="14">
      <t>ゲンザイ</t>
    </rPh>
    <phoneticPr fontId="4"/>
  </si>
  <si>
    <t>免許者数</t>
    <rPh sb="0" eb="2">
      <t>メンキョ</t>
    </rPh>
    <rPh sb="2" eb="3">
      <t>シャ</t>
    </rPh>
    <rPh sb="3" eb="4">
      <t>スウ</t>
    </rPh>
    <phoneticPr fontId="4"/>
  </si>
  <si>
    <t>推計人口に占める割合</t>
    <rPh sb="0" eb="2">
      <t>スイケイ</t>
    </rPh>
    <rPh sb="2" eb="4">
      <t>ジンコウ</t>
    </rPh>
    <rPh sb="5" eb="6">
      <t>シ</t>
    </rPh>
    <rPh sb="8" eb="10">
      <t>ワリアイ</t>
    </rPh>
    <phoneticPr fontId="4"/>
  </si>
  <si>
    <t>平成21年</t>
    <rPh sb="0" eb="2">
      <t>ヘイセイ</t>
    </rPh>
    <rPh sb="4" eb="5">
      <t>ネン</t>
    </rPh>
    <phoneticPr fontId="4"/>
  </si>
  <si>
    <t>平成24年</t>
    <rPh sb="4" eb="5">
      <t>ネン</t>
    </rPh>
    <phoneticPr fontId="4"/>
  </si>
  <si>
    <t>平成27年</t>
    <rPh sb="4" eb="5">
      <t>ネン</t>
    </rPh>
    <phoneticPr fontId="4"/>
  </si>
  <si>
    <t>平成30年</t>
    <rPh sb="4" eb="5">
      <t>ネン</t>
    </rPh>
    <phoneticPr fontId="4"/>
  </si>
  <si>
    <t>（注）推計人口は各年10月１日現在</t>
    <phoneticPr fontId="2"/>
  </si>
  <si>
    <t>資料：郡山警察署</t>
    <phoneticPr fontId="2"/>
  </si>
  <si>
    <t>（単位＝台）</t>
    <rPh sb="1" eb="3">
      <t>タンイ</t>
    </rPh>
    <rPh sb="4" eb="5">
      <t>ダイ</t>
    </rPh>
    <phoneticPr fontId="4"/>
  </si>
  <si>
    <t>年度
月</t>
    <rPh sb="0" eb="2">
      <t>ネンド</t>
    </rPh>
    <rPh sb="3" eb="4">
      <t>ツキ</t>
    </rPh>
    <phoneticPr fontId="4"/>
  </si>
  <si>
    <t>年度（和暦）
月</t>
    <rPh sb="0" eb="2">
      <t>ネンド</t>
    </rPh>
    <rPh sb="7" eb="8">
      <t>ツキ</t>
    </rPh>
    <phoneticPr fontId="4"/>
  </si>
  <si>
    <t>郡山IC総台数</t>
    <rPh sb="0" eb="2">
      <t>コオリヤマ</t>
    </rPh>
    <rPh sb="4" eb="5">
      <t>ソウ</t>
    </rPh>
    <rPh sb="5" eb="7">
      <t>ダイスウ</t>
    </rPh>
    <phoneticPr fontId="4"/>
  </si>
  <si>
    <t>郡山南IC総台数</t>
    <rPh sb="0" eb="2">
      <t>コオリヤマ</t>
    </rPh>
    <rPh sb="2" eb="3">
      <t>ミナミ</t>
    </rPh>
    <rPh sb="5" eb="6">
      <t>ソウ</t>
    </rPh>
    <rPh sb="6" eb="8">
      <t>ダイスウ</t>
    </rPh>
    <phoneticPr fontId="4"/>
  </si>
  <si>
    <t>磐梯熱海IC総台数</t>
    <rPh sb="0" eb="2">
      <t>バンダイ</t>
    </rPh>
    <rPh sb="2" eb="4">
      <t>アタミ</t>
    </rPh>
    <rPh sb="6" eb="7">
      <t>ソウ</t>
    </rPh>
    <rPh sb="7" eb="9">
      <t>ダイスウ</t>
    </rPh>
    <phoneticPr fontId="4"/>
  </si>
  <si>
    <t>郡山東IC総台数</t>
    <rPh sb="0" eb="2">
      <t>コオリヤマ</t>
    </rPh>
    <rPh sb="2" eb="3">
      <t>ヒガシ</t>
    </rPh>
    <rPh sb="5" eb="6">
      <t>ソウ</t>
    </rPh>
    <rPh sb="6" eb="8">
      <t>ダイスウ</t>
    </rPh>
    <phoneticPr fontId="4"/>
  </si>
  <si>
    <t>1月</t>
  </si>
  <si>
    <t>2月</t>
  </si>
  <si>
    <t>資料：東日本高速道路(株)東北支社郡山管理事務所</t>
    <phoneticPr fontId="2"/>
  </si>
  <si>
    <t>(単位＝台）</t>
    <phoneticPr fontId="4"/>
  </si>
  <si>
    <t>路線・観測地点名</t>
    <phoneticPr fontId="4"/>
  </si>
  <si>
    <t>自動車類</t>
    <rPh sb="0" eb="1">
      <t>ジ</t>
    </rPh>
    <rPh sb="1" eb="2">
      <t>ドウ</t>
    </rPh>
    <rPh sb="2" eb="3">
      <t>クルマ</t>
    </rPh>
    <rPh sb="3" eb="4">
      <t>ルイ</t>
    </rPh>
    <phoneticPr fontId="4"/>
  </si>
  <si>
    <t>小型車</t>
  </si>
  <si>
    <t>大型車</t>
  </si>
  <si>
    <t>国道</t>
    <rPh sb="0" eb="2">
      <t>コクドウ</t>
    </rPh>
    <phoneticPr fontId="2"/>
  </si>
  <si>
    <t>４号</t>
  </si>
  <si>
    <t>安積町笹川字北向</t>
  </si>
  <si>
    <t>安積町荒井字大久保</t>
  </si>
  <si>
    <t>字上亀田</t>
  </si>
  <si>
    <t>富田町西原</t>
  </si>
  <si>
    <t>喜久田町字四十坦</t>
    <phoneticPr fontId="4"/>
  </si>
  <si>
    <t>日和田町高倉</t>
  </si>
  <si>
    <t>安積町荒井字方八丁</t>
    <rPh sb="7" eb="8">
      <t>ハチ</t>
    </rPh>
    <rPh sb="8" eb="9">
      <t>チョウ</t>
    </rPh>
    <phoneticPr fontId="4"/>
  </si>
  <si>
    <t>香久池一丁目</t>
    <phoneticPr fontId="4"/>
  </si>
  <si>
    <t>栄町二丁目</t>
  </si>
  <si>
    <t>富久山町八山田</t>
    <rPh sb="0" eb="1">
      <t>フ</t>
    </rPh>
    <rPh sb="1" eb="2">
      <t>ク</t>
    </rPh>
    <rPh sb="2" eb="3">
      <t>ヤマ</t>
    </rPh>
    <rPh sb="3" eb="4">
      <t>マチ</t>
    </rPh>
    <phoneticPr fontId="4"/>
  </si>
  <si>
    <t>４９号</t>
  </si>
  <si>
    <t>田村町栃本字坂ノ下</t>
    <phoneticPr fontId="4"/>
  </si>
  <si>
    <t>田村町山中字本郷</t>
  </si>
  <si>
    <t>字深田台</t>
  </si>
  <si>
    <t>桑野二丁目</t>
  </si>
  <si>
    <t>富田町字西町下</t>
  </si>
  <si>
    <t>富田町久根下</t>
    <phoneticPr fontId="4"/>
  </si>
  <si>
    <t>喜久田町掘之内字宮</t>
  </si>
  <si>
    <t>熱海町安子島字出シ</t>
    <phoneticPr fontId="4"/>
  </si>
  <si>
    <t>熱海町熱海6丁目</t>
    <phoneticPr fontId="4"/>
  </si>
  <si>
    <t>熱海町大字中山字二渡</t>
  </si>
  <si>
    <t>２８８号</t>
  </si>
  <si>
    <t>富久山町久保田字本木51</t>
  </si>
  <si>
    <t>舞木町宮ノ前101-4</t>
  </si>
  <si>
    <t>富久山町北小泉字山田</t>
  </si>
  <si>
    <t>２９４号</t>
  </si>
  <si>
    <t>湖南町三代字上野</t>
    <phoneticPr fontId="4"/>
  </si>
  <si>
    <t>湖南町福良字荒町</t>
  </si>
  <si>
    <t>湖南町赤津字北町</t>
  </si>
  <si>
    <t>県道</t>
    <rPh sb="0" eb="2">
      <t>ケンドウ</t>
    </rPh>
    <phoneticPr fontId="2"/>
  </si>
  <si>
    <t>郡山湖南線</t>
  </si>
  <si>
    <t>開成五丁目</t>
    <rPh sb="2" eb="3">
      <t>５</t>
    </rPh>
    <phoneticPr fontId="4"/>
  </si>
  <si>
    <t>逢瀬町多田野字久保田10</t>
  </si>
  <si>
    <t>逢瀬町多田野字上山田原1-34</t>
    <phoneticPr fontId="4"/>
  </si>
  <si>
    <t>湖南町中野字向町2741</t>
  </si>
  <si>
    <t>本宮熱海線</t>
  </si>
  <si>
    <t>熱海町玉川字舘山11</t>
    <phoneticPr fontId="4"/>
  </si>
  <si>
    <t>猪苗代湖南線</t>
  </si>
  <si>
    <t>湖南町舟津字舟津707</t>
  </si>
  <si>
    <t>中の沢熱海線</t>
  </si>
  <si>
    <t>熱海町大字石筵字萩岡61</t>
  </si>
  <si>
    <t>熱海町石筵字上水27</t>
    <phoneticPr fontId="4"/>
  </si>
  <si>
    <t>長沼喜久田線</t>
  </si>
  <si>
    <t>三穂田町山口字下塩原58-1</t>
  </si>
  <si>
    <t>逢瀬町夏出字苗代53</t>
    <phoneticPr fontId="4"/>
  </si>
  <si>
    <t>乗用車類</t>
    <rPh sb="0" eb="3">
      <t>ジョウヨウシャ</t>
    </rPh>
    <rPh sb="3" eb="4">
      <t>ルイ</t>
    </rPh>
    <phoneticPr fontId="4"/>
  </si>
  <si>
    <t>貨物車類</t>
    <rPh sb="0" eb="3">
      <t>カモツシャ</t>
    </rPh>
    <rPh sb="3" eb="4">
      <t>ルイ</t>
    </rPh>
    <phoneticPr fontId="4"/>
  </si>
  <si>
    <t>飯野三春石川線</t>
  </si>
  <si>
    <t>中田町黒木字宮ノ前</t>
  </si>
  <si>
    <t>田村町栃山神字千穂27</t>
  </si>
  <si>
    <t>郡山長沼線</t>
  </si>
  <si>
    <t>安積町成田一丁目</t>
    <rPh sb="5" eb="6">
      <t>１</t>
    </rPh>
    <phoneticPr fontId="4"/>
  </si>
  <si>
    <t>三穂田町富岡字台田１</t>
  </si>
  <si>
    <t>須賀川三春線</t>
  </si>
  <si>
    <t>田村町小川字下田225-1</t>
    <phoneticPr fontId="4"/>
  </si>
  <si>
    <t>郡山矢吹線</t>
  </si>
  <si>
    <t>大槻町字福楽沢前26</t>
  </si>
  <si>
    <t>三穂田町駒屋字草喰内</t>
  </si>
  <si>
    <t>向河原町98-1</t>
  </si>
  <si>
    <t>小野郡山線</t>
  </si>
  <si>
    <t>中田町柳橋字町212</t>
  </si>
  <si>
    <t>中田町高倉小堤</t>
    <phoneticPr fontId="4"/>
  </si>
  <si>
    <t>方八町一丁目1-22</t>
    <rPh sb="3" eb="4">
      <t>１</t>
    </rPh>
    <phoneticPr fontId="4"/>
  </si>
  <si>
    <t>二本松金屋線</t>
  </si>
  <si>
    <t>西田町鬼生田字日向224-2</t>
    <rPh sb="3" eb="4">
      <t>オニ</t>
    </rPh>
    <rPh sb="4" eb="5">
      <t>ウ</t>
    </rPh>
    <rPh sb="5" eb="6">
      <t>タ</t>
    </rPh>
    <rPh sb="6" eb="7">
      <t>アザ</t>
    </rPh>
    <rPh sb="7" eb="8">
      <t>ヒ</t>
    </rPh>
    <rPh sb="8" eb="9">
      <t>ム</t>
    </rPh>
    <phoneticPr fontId="4"/>
  </si>
  <si>
    <t>富久山町堂坂字上ノ台170</t>
  </si>
  <si>
    <t>田村安積線</t>
  </si>
  <si>
    <t>田村町守山字西河原</t>
  </si>
  <si>
    <t>田村町御代田字北町6</t>
  </si>
  <si>
    <t>安積町笹川二丁目93</t>
    <rPh sb="5" eb="6">
      <t>２</t>
    </rPh>
    <phoneticPr fontId="4"/>
  </si>
  <si>
    <t>三春日和田線</t>
  </si>
  <si>
    <t>西田町三町目桜内228</t>
    <rPh sb="4" eb="5">
      <t>マチ</t>
    </rPh>
    <phoneticPr fontId="4"/>
  </si>
  <si>
    <t>日和田町八丁目聖坊17</t>
    <rPh sb="4" eb="5">
      <t>８</t>
    </rPh>
    <phoneticPr fontId="4"/>
  </si>
  <si>
    <t>日和田町日和田字姥懐</t>
  </si>
  <si>
    <t>喜久田町早稲原字町</t>
  </si>
  <si>
    <t>河内郡山線</t>
  </si>
  <si>
    <t>片平町字東極楽30</t>
  </si>
  <si>
    <t>亀田二丁目</t>
  </si>
  <si>
    <t>長者一丁目1-169</t>
  </si>
  <si>
    <t>仁井田郡山線</t>
  </si>
  <si>
    <t>安積町成田字田向</t>
  </si>
  <si>
    <t>安積町荒井字柴宮41</t>
    <phoneticPr fontId="4"/>
  </si>
  <si>
    <t>谷田川三春線</t>
  </si>
  <si>
    <t>田村町上道渡字宮ノ前85-1</t>
    <phoneticPr fontId="4"/>
  </si>
  <si>
    <t>舟津福良線</t>
  </si>
  <si>
    <t>湖南町福良字北ノ入</t>
    <phoneticPr fontId="4"/>
  </si>
  <si>
    <t>羽鳥福良線</t>
  </si>
  <si>
    <t>湖南町福良字樋ノ口8064-2</t>
  </si>
  <si>
    <t>青松浜線</t>
  </si>
  <si>
    <t>湖南町福良字前田</t>
  </si>
  <si>
    <t>江持谷田川停車場線</t>
  </si>
  <si>
    <t>田村町守山字湯ノ川56</t>
  </si>
  <si>
    <t>芦ノ口大槻線</t>
  </si>
  <si>
    <t>三穂田町大谷字大谷前田２</t>
  </si>
  <si>
    <t>荒井郡山線</t>
  </si>
  <si>
    <t>喜久田町前田沢一丁目</t>
    <rPh sb="7" eb="8">
      <t>１</t>
    </rPh>
    <phoneticPr fontId="4"/>
  </si>
  <si>
    <t>富田町字音路81</t>
  </si>
  <si>
    <t>富久山町久保田字大久保</t>
  </si>
  <si>
    <t>斎藤下行合線</t>
  </si>
  <si>
    <t>蒲倉町字広表</t>
  </si>
  <si>
    <t>須賀川二本松線</t>
  </si>
  <si>
    <t>小原田一丁目2-20</t>
  </si>
  <si>
    <t>岩根日和田線</t>
  </si>
  <si>
    <t>喜久田町堀之内字北原4</t>
  </si>
  <si>
    <t>（注）観測日は、9月～11月の平日中で任意の1日を選定している。また、月曜日、金曜日、土曜日、日曜日、祝祭日及びその前後の日、台風等の異常気象の場合その他の通常と異なる交通状態が予想される日を避けて設定している。</t>
    <rPh sb="1" eb="2">
      <t>チュウ</t>
    </rPh>
    <rPh sb="23" eb="24">
      <t>ニチ</t>
    </rPh>
    <phoneticPr fontId="4"/>
  </si>
  <si>
    <t>観測時間帯：午前7時～午後7時(12 時間観測)</t>
    <rPh sb="0" eb="2">
      <t>カンソク</t>
    </rPh>
    <rPh sb="2" eb="5">
      <t>ジカンタイ</t>
    </rPh>
    <phoneticPr fontId="4"/>
  </si>
  <si>
    <t>自動車類の車種分類</t>
    <rPh sb="0" eb="3">
      <t>ジドウシャ</t>
    </rPh>
    <rPh sb="3" eb="4">
      <t>ルイ</t>
    </rPh>
    <rPh sb="5" eb="7">
      <t>シャシュ</t>
    </rPh>
    <rPh sb="7" eb="9">
      <t>ブンルイ</t>
    </rPh>
    <phoneticPr fontId="4"/>
  </si>
  <si>
    <t>小型車：乗用車・小型貨物車</t>
    <phoneticPr fontId="4"/>
  </si>
  <si>
    <t>大型車：バス・普通貨物車</t>
    <phoneticPr fontId="4"/>
  </si>
  <si>
    <t>出典： 平成27年度全国道路・街路交通情勢調査　一般交通量調査集計表</t>
    <rPh sb="0" eb="2">
      <t>シュッテン</t>
    </rPh>
    <phoneticPr fontId="4"/>
  </si>
  <si>
    <t>（単位＝件）</t>
    <phoneticPr fontId="2"/>
  </si>
  <si>
    <t>各年度末日現在</t>
    <rPh sb="0" eb="3">
      <t>カクネンド</t>
    </rPh>
    <rPh sb="3" eb="5">
      <t>マツジツ</t>
    </rPh>
    <rPh sb="5" eb="7">
      <t>ゲンザイ</t>
    </rPh>
    <phoneticPr fontId="4"/>
  </si>
  <si>
    <t>受信契約数</t>
    <rPh sb="0" eb="2">
      <t>ジュシン</t>
    </rPh>
    <rPh sb="2" eb="5">
      <t>ケイヤクスウ</t>
    </rPh>
    <phoneticPr fontId="4"/>
  </si>
  <si>
    <t>1,000世帯当たり契約数</t>
    <rPh sb="5" eb="7">
      <t>セタイ</t>
    </rPh>
    <rPh sb="7" eb="8">
      <t>ア</t>
    </rPh>
    <rPh sb="10" eb="13">
      <t>ケイヤクスウ</t>
    </rPh>
    <phoneticPr fontId="4"/>
  </si>
  <si>
    <t>衛星契約数（再掲）</t>
    <rPh sb="0" eb="2">
      <t>エイセイ</t>
    </rPh>
    <rPh sb="2" eb="5">
      <t>ケイヤクスウ</t>
    </rPh>
    <rPh sb="6" eb="8">
      <t>サイケイ</t>
    </rPh>
    <phoneticPr fontId="4"/>
  </si>
  <si>
    <t>各年10月１日現在の推計人口の世帯数</t>
    <phoneticPr fontId="4"/>
  </si>
  <si>
    <t>（注）1,000世帯当たりは各年10月１日現在の推計人口の世帯数</t>
    <phoneticPr fontId="2"/>
  </si>
  <si>
    <t>出典：日本放送協会「放送受信契約数統計要覧」（ＮＨＫウェブサイト）</t>
    <phoneticPr fontId="2"/>
  </si>
  <si>
    <t xml:space="preserve">９．労　　働 </t>
    <phoneticPr fontId="4"/>
  </si>
  <si>
    <t>（単位＝人，％）</t>
    <rPh sb="1" eb="3">
      <t>タンイ</t>
    </rPh>
    <rPh sb="4" eb="5">
      <t>ヒト</t>
    </rPh>
    <phoneticPr fontId="4"/>
  </si>
  <si>
    <t>年次
月</t>
    <rPh sb="0" eb="2">
      <t>ネンジ</t>
    </rPh>
    <rPh sb="3" eb="4">
      <t>ツキ</t>
    </rPh>
    <phoneticPr fontId="4"/>
  </si>
  <si>
    <t>年次（和暦）
月</t>
    <rPh sb="0" eb="2">
      <t>ネンジ</t>
    </rPh>
    <rPh sb="3" eb="5">
      <t>ワレキ</t>
    </rPh>
    <rPh sb="7" eb="8">
      <t>ツキ</t>
    </rPh>
    <phoneticPr fontId="4"/>
  </si>
  <si>
    <t>有効求人数</t>
    <rPh sb="0" eb="1">
      <t>ユウ</t>
    </rPh>
    <rPh sb="1" eb="2">
      <t>コウ</t>
    </rPh>
    <rPh sb="2" eb="5">
      <t>キュウジンスウ</t>
    </rPh>
    <phoneticPr fontId="4"/>
  </si>
  <si>
    <t>求職者数</t>
    <rPh sb="0" eb="2">
      <t>キュウショク</t>
    </rPh>
    <rPh sb="2" eb="3">
      <t>シャ</t>
    </rPh>
    <rPh sb="3" eb="4">
      <t>スウ</t>
    </rPh>
    <phoneticPr fontId="4"/>
  </si>
  <si>
    <t>就職者数</t>
    <rPh sb="0" eb="2">
      <t>シュウショク</t>
    </rPh>
    <rPh sb="2" eb="3">
      <t>シャ</t>
    </rPh>
    <rPh sb="3" eb="4">
      <t>スウ</t>
    </rPh>
    <phoneticPr fontId="4"/>
  </si>
  <si>
    <t>有効</t>
    <rPh sb="0" eb="2">
      <t>ユウコウ</t>
    </rPh>
    <phoneticPr fontId="4"/>
  </si>
  <si>
    <t>うち新規</t>
    <rPh sb="2" eb="4">
      <t>シンキ</t>
    </rPh>
    <phoneticPr fontId="4"/>
  </si>
  <si>
    <t>就職率</t>
    <rPh sb="0" eb="2">
      <t>シュウショク</t>
    </rPh>
    <rPh sb="2" eb="3">
      <t>リツ</t>
    </rPh>
    <phoneticPr fontId="4"/>
  </si>
  <si>
    <t>平成20年</t>
    <rPh sb="0" eb="2">
      <t>ヘイセイ</t>
    </rPh>
    <rPh sb="4" eb="5">
      <t>ネン</t>
    </rPh>
    <phoneticPr fontId="4"/>
  </si>
  <si>
    <t>2月</t>
    <rPh sb="1" eb="2">
      <t>ガツ</t>
    </rPh>
    <phoneticPr fontId="4"/>
  </si>
  <si>
    <t>（注）郡山公共職業安定所管内で田村市、田村郡を含む。新規学校卒業者を除きパートを含む。</t>
    <phoneticPr fontId="2"/>
  </si>
  <si>
    <t>就職者数の総数は、データ集計上男女計と一致しない。</t>
    <phoneticPr fontId="2"/>
  </si>
  <si>
    <t>資料：郡山公共職業安定所</t>
    <phoneticPr fontId="2"/>
  </si>
  <si>
    <t>（単位＝人，円）</t>
    <rPh sb="1" eb="3">
      <t>タンイ</t>
    </rPh>
    <rPh sb="4" eb="5">
      <t>ヒト</t>
    </rPh>
    <rPh sb="6" eb="7">
      <t>エン</t>
    </rPh>
    <phoneticPr fontId="4"/>
  </si>
  <si>
    <t>年度</t>
    <rPh sb="0" eb="1">
      <t>ネン</t>
    </rPh>
    <rPh sb="1" eb="2">
      <t>ド</t>
    </rPh>
    <phoneticPr fontId="4"/>
  </si>
  <si>
    <t>年度
（和暦）</t>
    <rPh sb="0" eb="1">
      <t>ネン</t>
    </rPh>
    <rPh sb="1" eb="2">
      <t>ド</t>
    </rPh>
    <rPh sb="4" eb="6">
      <t>ワレキ</t>
    </rPh>
    <phoneticPr fontId="4"/>
  </si>
  <si>
    <t>登録者数</t>
    <rPh sb="0" eb="3">
      <t>トウロクシャ</t>
    </rPh>
    <rPh sb="3" eb="4">
      <t>スウ</t>
    </rPh>
    <phoneticPr fontId="4"/>
  </si>
  <si>
    <t>受注状況</t>
    <rPh sb="0" eb="2">
      <t>ジュチュウ</t>
    </rPh>
    <rPh sb="2" eb="4">
      <t>ジョウキョウ</t>
    </rPh>
    <phoneticPr fontId="4"/>
  </si>
  <si>
    <t>延日人員</t>
    <rPh sb="0" eb="1">
      <t>エン</t>
    </rPh>
    <rPh sb="1" eb="2">
      <t>ビ</t>
    </rPh>
    <rPh sb="2" eb="4">
      <t>ジンイン</t>
    </rPh>
    <phoneticPr fontId="4"/>
  </si>
  <si>
    <t>金額</t>
    <rPh sb="0" eb="2">
      <t>キンガク</t>
    </rPh>
    <phoneticPr fontId="4"/>
  </si>
  <si>
    <t>資料：(公社)郡山市シルバー人材センター</t>
    <phoneticPr fontId="2"/>
  </si>
  <si>
    <t>（単位＝件）</t>
    <rPh sb="1" eb="3">
      <t>タンイ</t>
    </rPh>
    <rPh sb="4" eb="5">
      <t>ケン</t>
    </rPh>
    <phoneticPr fontId="4"/>
  </si>
  <si>
    <t>全産業</t>
    <rPh sb="0" eb="1">
      <t>ゼン</t>
    </rPh>
    <rPh sb="1" eb="3">
      <t>サンギョウ</t>
    </rPh>
    <phoneticPr fontId="4"/>
  </si>
  <si>
    <t>製造業</t>
    <rPh sb="0" eb="3">
      <t>セイゾウギョウ</t>
    </rPh>
    <phoneticPr fontId="4"/>
  </si>
  <si>
    <t>建設業</t>
    <rPh sb="0" eb="3">
      <t>ケンセツギョウ</t>
    </rPh>
    <phoneticPr fontId="4"/>
  </si>
  <si>
    <t>運輸交通業</t>
    <rPh sb="0" eb="5">
      <t>ウンユコウツウギョウ</t>
    </rPh>
    <phoneticPr fontId="4"/>
  </si>
  <si>
    <t>林業</t>
    <rPh sb="0" eb="2">
      <t>リンギョウ</t>
    </rPh>
    <phoneticPr fontId="4"/>
  </si>
  <si>
    <t>その他の事業</t>
    <rPh sb="2" eb="3">
      <t>ホカ</t>
    </rPh>
    <rPh sb="4" eb="6">
      <t>ジギョウ</t>
    </rPh>
    <phoneticPr fontId="4"/>
  </si>
  <si>
    <t>休業４日以上</t>
    <rPh sb="0" eb="2">
      <t>キュウギョウ</t>
    </rPh>
    <rPh sb="3" eb="4">
      <t>ニチ</t>
    </rPh>
    <rPh sb="4" eb="6">
      <t>イジョウ</t>
    </rPh>
    <phoneticPr fontId="4"/>
  </si>
  <si>
    <t>（注）郡山労働基準監督署管内で田村市、田村郡、本宮市、大玉村を含む。鉱業は除く。</t>
    <phoneticPr fontId="2"/>
  </si>
  <si>
    <t>資料：郡山労働基準監督署</t>
    <phoneticPr fontId="2"/>
  </si>
  <si>
    <t>（単位＝件，千円）</t>
    <rPh sb="1" eb="3">
      <t>タンイ</t>
    </rPh>
    <rPh sb="4" eb="5">
      <t>ケン</t>
    </rPh>
    <rPh sb="6" eb="8">
      <t>センエン</t>
    </rPh>
    <phoneticPr fontId="4"/>
  </si>
  <si>
    <t>療養補償給付</t>
    <rPh sb="0" eb="2">
      <t>リョウヨウ</t>
    </rPh>
    <rPh sb="2" eb="4">
      <t>ホショウ</t>
    </rPh>
    <rPh sb="4" eb="6">
      <t>キュウフ</t>
    </rPh>
    <phoneticPr fontId="4"/>
  </si>
  <si>
    <t>休業補償給付</t>
    <rPh sb="0" eb="2">
      <t>キュウギョウ</t>
    </rPh>
    <rPh sb="2" eb="4">
      <t>ホショウ</t>
    </rPh>
    <rPh sb="4" eb="6">
      <t>キュウフ</t>
    </rPh>
    <phoneticPr fontId="4"/>
  </si>
  <si>
    <t>障害補償一時金</t>
    <rPh sb="0" eb="2">
      <t>ショウガイ</t>
    </rPh>
    <rPh sb="2" eb="4">
      <t>ホショウ</t>
    </rPh>
    <rPh sb="4" eb="7">
      <t>イチジキン</t>
    </rPh>
    <phoneticPr fontId="4"/>
  </si>
  <si>
    <t>遺族補償一時金</t>
    <rPh sb="0" eb="2">
      <t>イゾク</t>
    </rPh>
    <rPh sb="2" eb="4">
      <t>ホショウ</t>
    </rPh>
    <rPh sb="4" eb="7">
      <t>イチジキン</t>
    </rPh>
    <phoneticPr fontId="4"/>
  </si>
  <si>
    <t>葬祭料</t>
    <rPh sb="0" eb="2">
      <t>ソウサイ</t>
    </rPh>
    <rPh sb="2" eb="3">
      <t>リョウ</t>
    </rPh>
    <phoneticPr fontId="4"/>
  </si>
  <si>
    <t>療養補償給付の平成25年度以前については、診療費を含まない件数及び金額である。</t>
    <phoneticPr fontId="2"/>
  </si>
  <si>
    <t>（単位＝人，千円）</t>
    <rPh sb="1" eb="3">
      <t>タンイ</t>
    </rPh>
    <rPh sb="4" eb="5">
      <t>ヒト</t>
    </rPh>
    <rPh sb="6" eb="8">
      <t>センエン</t>
    </rPh>
    <phoneticPr fontId="4"/>
  </si>
  <si>
    <t>一般（基本手当）</t>
    <rPh sb="0" eb="2">
      <t>イッパン</t>
    </rPh>
    <rPh sb="3" eb="5">
      <t>キホン</t>
    </rPh>
    <rPh sb="5" eb="7">
      <t>テア</t>
    </rPh>
    <phoneticPr fontId="4"/>
  </si>
  <si>
    <t>受給資格者決定件数</t>
    <rPh sb="0" eb="2">
      <t>ジュキュウ</t>
    </rPh>
    <rPh sb="2" eb="5">
      <t>シカクシャ</t>
    </rPh>
    <rPh sb="5" eb="6">
      <t>ケツ</t>
    </rPh>
    <rPh sb="6" eb="7">
      <t>サダム</t>
    </rPh>
    <rPh sb="7" eb="9">
      <t>ケンスウ</t>
    </rPh>
    <phoneticPr fontId="4"/>
  </si>
  <si>
    <t>初回受給者数</t>
    <rPh sb="0" eb="2">
      <t>ショカイ</t>
    </rPh>
    <rPh sb="2" eb="5">
      <t>ジュキュウシャ</t>
    </rPh>
    <rPh sb="5" eb="6">
      <t>スウ</t>
    </rPh>
    <phoneticPr fontId="4"/>
  </si>
  <si>
    <t>受給者実人数</t>
    <rPh sb="0" eb="3">
      <t>ジュキュウシャ</t>
    </rPh>
    <rPh sb="3" eb="4">
      <t>ジツ</t>
    </rPh>
    <rPh sb="4" eb="6">
      <t>ニンズウ</t>
    </rPh>
    <phoneticPr fontId="4"/>
  </si>
  <si>
    <t>雇用保険支給金額</t>
    <rPh sb="0" eb="2">
      <t>コヨウ</t>
    </rPh>
    <rPh sb="2" eb="4">
      <t>ホケン</t>
    </rPh>
    <rPh sb="4" eb="6">
      <t>シキュウ</t>
    </rPh>
    <rPh sb="6" eb="8">
      <t>キンガク</t>
    </rPh>
    <phoneticPr fontId="4"/>
  </si>
  <si>
    <t>2月</t>
    <rPh sb="1" eb="2">
      <t>ツキ</t>
    </rPh>
    <phoneticPr fontId="4"/>
  </si>
  <si>
    <t>資料：郡山公共職業安定所</t>
    <rPh sb="0" eb="2">
      <t>シリョウ</t>
    </rPh>
    <phoneticPr fontId="4"/>
  </si>
  <si>
    <t xml:space="preserve">１０．社会保障 </t>
    <phoneticPr fontId="4"/>
  </si>
  <si>
    <t>世帯状況</t>
    <rPh sb="0" eb="2">
      <t>セタイ</t>
    </rPh>
    <rPh sb="2" eb="4">
      <t>ジョウキョウ</t>
    </rPh>
    <phoneticPr fontId="2"/>
  </si>
  <si>
    <t>各４月１日現在</t>
    <phoneticPr fontId="2"/>
  </si>
  <si>
    <t>保護給付別</t>
    <rPh sb="0" eb="2">
      <t>ホゴ</t>
    </rPh>
    <rPh sb="2" eb="4">
      <t>キュウフ</t>
    </rPh>
    <rPh sb="4" eb="5">
      <t>ベツ</t>
    </rPh>
    <phoneticPr fontId="2"/>
  </si>
  <si>
    <r>
      <t>被保護被支援</t>
    </r>
    <r>
      <rPr>
        <sz val="11"/>
        <color indexed="8"/>
        <rFont val="ＭＳ Ｐ明朝"/>
        <family val="1"/>
        <charset val="128"/>
      </rPr>
      <t>世帯数</t>
    </r>
    <rPh sb="0" eb="1">
      <t>ヒ</t>
    </rPh>
    <rPh sb="1" eb="3">
      <t>ホゴ</t>
    </rPh>
    <rPh sb="3" eb="4">
      <t>ヒ</t>
    </rPh>
    <rPh sb="4" eb="6">
      <t>シエン</t>
    </rPh>
    <rPh sb="6" eb="9">
      <t>セタイスウ</t>
    </rPh>
    <phoneticPr fontId="4"/>
  </si>
  <si>
    <t>種類別被保護・被支援世帯</t>
    <rPh sb="0" eb="1">
      <t>タネ</t>
    </rPh>
    <rPh sb="1" eb="2">
      <t>タグイ</t>
    </rPh>
    <rPh sb="2" eb="3">
      <t>ベツ</t>
    </rPh>
    <rPh sb="3" eb="4">
      <t>ヒ</t>
    </rPh>
    <rPh sb="4" eb="5">
      <t>ホ</t>
    </rPh>
    <rPh sb="5" eb="6">
      <t>ユズル</t>
    </rPh>
    <rPh sb="7" eb="8">
      <t>ヒ</t>
    </rPh>
    <rPh sb="8" eb="9">
      <t>ササ</t>
    </rPh>
    <rPh sb="9" eb="10">
      <t>エン</t>
    </rPh>
    <rPh sb="10" eb="11">
      <t>ヨ</t>
    </rPh>
    <rPh sb="11" eb="12">
      <t>オビ</t>
    </rPh>
    <phoneticPr fontId="4"/>
  </si>
  <si>
    <t>総数（停止を除く）</t>
    <rPh sb="0" eb="1">
      <t>フサ</t>
    </rPh>
    <rPh sb="1" eb="2">
      <t>カズ</t>
    </rPh>
    <rPh sb="3" eb="5">
      <t>テイシ</t>
    </rPh>
    <rPh sb="6" eb="7">
      <t>ノゾ</t>
    </rPh>
    <phoneticPr fontId="4"/>
  </si>
  <si>
    <t>高齢者単身</t>
    <rPh sb="0" eb="3">
      <t>コウレイシャ</t>
    </rPh>
    <rPh sb="3" eb="5">
      <t>タンシン</t>
    </rPh>
    <phoneticPr fontId="4"/>
  </si>
  <si>
    <t>高齢者複数</t>
    <rPh sb="0" eb="3">
      <t>コウレイシャ</t>
    </rPh>
    <rPh sb="3" eb="5">
      <t>フクスウ</t>
    </rPh>
    <phoneticPr fontId="4"/>
  </si>
  <si>
    <t>母子</t>
    <rPh sb="0" eb="2">
      <t>ボシ</t>
    </rPh>
    <phoneticPr fontId="4"/>
  </si>
  <si>
    <t>障害単身</t>
    <rPh sb="0" eb="2">
      <t>ショウガイ</t>
    </rPh>
    <rPh sb="2" eb="4">
      <t>タンシン</t>
    </rPh>
    <phoneticPr fontId="4"/>
  </si>
  <si>
    <t>障害複数</t>
    <rPh sb="0" eb="2">
      <t>ショウガイ</t>
    </rPh>
    <rPh sb="2" eb="4">
      <t>フクスウ</t>
    </rPh>
    <phoneticPr fontId="4"/>
  </si>
  <si>
    <t>傷病単身</t>
    <rPh sb="0" eb="2">
      <t>ショウビョウ</t>
    </rPh>
    <rPh sb="2" eb="4">
      <t>タンシン</t>
    </rPh>
    <phoneticPr fontId="4"/>
  </si>
  <si>
    <t>傷病複数</t>
    <rPh sb="0" eb="2">
      <t>ショウビョウ</t>
    </rPh>
    <rPh sb="2" eb="4">
      <t>フクスウ</t>
    </rPh>
    <phoneticPr fontId="4"/>
  </si>
  <si>
    <t>その他</t>
    <rPh sb="2" eb="3">
      <t>タ</t>
    </rPh>
    <phoneticPr fontId="4"/>
  </si>
  <si>
    <t>生活保護</t>
    <rPh sb="0" eb="2">
      <t>セイカツ</t>
    </rPh>
    <rPh sb="2" eb="4">
      <t>ホゴ</t>
    </rPh>
    <phoneticPr fontId="4"/>
  </si>
  <si>
    <t>支援給付</t>
    <rPh sb="0" eb="2">
      <t>シエン</t>
    </rPh>
    <rPh sb="2" eb="4">
      <t>キュウフ</t>
    </rPh>
    <phoneticPr fontId="4"/>
  </si>
  <si>
    <t>生活保護費・支援給付費状況</t>
    <rPh sb="0" eb="2">
      <t>セイカツ</t>
    </rPh>
    <rPh sb="2" eb="4">
      <t>ホゴ</t>
    </rPh>
    <rPh sb="4" eb="5">
      <t>ヒ</t>
    </rPh>
    <rPh sb="6" eb="8">
      <t>シエン</t>
    </rPh>
    <rPh sb="8" eb="10">
      <t>キュウフ</t>
    </rPh>
    <rPh sb="10" eb="11">
      <t>ヒ</t>
    </rPh>
    <rPh sb="11" eb="13">
      <t>ジョウキョウ</t>
    </rPh>
    <phoneticPr fontId="2"/>
  </si>
  <si>
    <t>種類別被保護費・支援給付費(千円)</t>
    <rPh sb="0" eb="1">
      <t>タネ</t>
    </rPh>
    <rPh sb="1" eb="2">
      <t>タグイ</t>
    </rPh>
    <rPh sb="2" eb="3">
      <t>ベツ</t>
    </rPh>
    <rPh sb="3" eb="4">
      <t>ヒ</t>
    </rPh>
    <rPh sb="4" eb="5">
      <t>ホ</t>
    </rPh>
    <rPh sb="5" eb="6">
      <t>ユズル</t>
    </rPh>
    <rPh sb="6" eb="7">
      <t>ヒ</t>
    </rPh>
    <rPh sb="8" eb="9">
      <t>ササ</t>
    </rPh>
    <rPh sb="9" eb="10">
      <t>エン</t>
    </rPh>
    <rPh sb="10" eb="11">
      <t>キュウ</t>
    </rPh>
    <rPh sb="11" eb="12">
      <t>ヅケ</t>
    </rPh>
    <rPh sb="12" eb="13">
      <t>ヒ</t>
    </rPh>
    <rPh sb="14" eb="16">
      <t>センエン</t>
    </rPh>
    <phoneticPr fontId="4"/>
  </si>
  <si>
    <t>総額</t>
    <rPh sb="0" eb="1">
      <t>フサ</t>
    </rPh>
    <rPh sb="1" eb="2">
      <t>ガク</t>
    </rPh>
    <phoneticPr fontId="4"/>
  </si>
  <si>
    <t>生活</t>
    <rPh sb="0" eb="1">
      <t>ショウ</t>
    </rPh>
    <rPh sb="1" eb="2">
      <t>カツ</t>
    </rPh>
    <phoneticPr fontId="4"/>
  </si>
  <si>
    <t>住宅</t>
    <rPh sb="0" eb="1">
      <t>ジュウ</t>
    </rPh>
    <rPh sb="1" eb="2">
      <t>タク</t>
    </rPh>
    <phoneticPr fontId="4"/>
  </si>
  <si>
    <t>教育</t>
    <rPh sb="0" eb="1">
      <t>キョウ</t>
    </rPh>
    <rPh sb="1" eb="2">
      <t>イク</t>
    </rPh>
    <phoneticPr fontId="4"/>
  </si>
  <si>
    <t>介護</t>
    <rPh sb="0" eb="1">
      <t>スケ</t>
    </rPh>
    <rPh sb="1" eb="2">
      <t>ユズル</t>
    </rPh>
    <phoneticPr fontId="4"/>
  </si>
  <si>
    <t>医療</t>
    <rPh sb="0" eb="1">
      <t>イ</t>
    </rPh>
    <rPh sb="1" eb="2">
      <t>リョウ</t>
    </rPh>
    <phoneticPr fontId="4"/>
  </si>
  <si>
    <t>出産</t>
    <rPh sb="0" eb="1">
      <t>デ</t>
    </rPh>
    <rPh sb="1" eb="2">
      <t>サン</t>
    </rPh>
    <phoneticPr fontId="4"/>
  </si>
  <si>
    <t>生業</t>
    <rPh sb="0" eb="1">
      <t>ショウ</t>
    </rPh>
    <rPh sb="1" eb="2">
      <t>ギョウ</t>
    </rPh>
    <phoneticPr fontId="4"/>
  </si>
  <si>
    <t>葬祭</t>
    <rPh sb="0" eb="1">
      <t>ソウ</t>
    </rPh>
    <rPh sb="1" eb="2">
      <t>サイ</t>
    </rPh>
    <phoneticPr fontId="4"/>
  </si>
  <si>
    <t>施設事務費</t>
    <rPh sb="0" eb="2">
      <t>シセツ</t>
    </rPh>
    <rPh sb="2" eb="4">
      <t>ジム</t>
    </rPh>
    <rPh sb="4" eb="5">
      <t>ヒ</t>
    </rPh>
    <phoneticPr fontId="4"/>
  </si>
  <si>
    <t>資料：生活支援課</t>
    <phoneticPr fontId="2"/>
  </si>
  <si>
    <t>（単位＝人）</t>
    <rPh sb="1" eb="3">
      <t>タンイ</t>
    </rPh>
    <rPh sb="4" eb="5">
      <t>ヒト</t>
    </rPh>
    <phoneticPr fontId="4"/>
  </si>
  <si>
    <t>寿楽荘</t>
    <rPh sb="0" eb="1">
      <t>コトブキ</t>
    </rPh>
    <rPh sb="1" eb="2">
      <t>ラク</t>
    </rPh>
    <rPh sb="2" eb="3">
      <t>ソウ</t>
    </rPh>
    <phoneticPr fontId="4"/>
  </si>
  <si>
    <t>中央老人福祉センター</t>
    <rPh sb="0" eb="2">
      <t>チュウオウ</t>
    </rPh>
    <rPh sb="2" eb="4">
      <t>ロウジン</t>
    </rPh>
    <phoneticPr fontId="4"/>
  </si>
  <si>
    <t>サニー・ランド湖南</t>
    <rPh sb="7" eb="9">
      <t>コナン</t>
    </rPh>
    <phoneticPr fontId="4"/>
  </si>
  <si>
    <t>老人</t>
    <rPh sb="0" eb="2">
      <t>ロウジン</t>
    </rPh>
    <phoneticPr fontId="4"/>
  </si>
  <si>
    <t>大人</t>
    <rPh sb="0" eb="2">
      <t>オトナ</t>
    </rPh>
    <phoneticPr fontId="4"/>
  </si>
  <si>
    <t>子供</t>
    <rPh sb="0" eb="2">
      <t>コドモ</t>
    </rPh>
    <phoneticPr fontId="4"/>
  </si>
  <si>
    <t>障がい者</t>
    <rPh sb="0" eb="1">
      <t>ショウ</t>
    </rPh>
    <rPh sb="3" eb="4">
      <t>シャ</t>
    </rPh>
    <phoneticPr fontId="4"/>
  </si>
  <si>
    <t>介護者</t>
    <rPh sb="0" eb="3">
      <t>カイゴシャ</t>
    </rPh>
    <phoneticPr fontId="4"/>
  </si>
  <si>
    <t>平成21年度</t>
    <rPh sb="4" eb="6">
      <t>ネンド</t>
    </rPh>
    <phoneticPr fontId="4"/>
  </si>
  <si>
    <t>令和元年度</t>
    <rPh sb="0" eb="2">
      <t>レイワ</t>
    </rPh>
    <rPh sb="2" eb="3">
      <t>モト</t>
    </rPh>
    <phoneticPr fontId="2"/>
  </si>
  <si>
    <t>令和2年度</t>
    <rPh sb="0" eb="2">
      <t>レイワ</t>
    </rPh>
    <phoneticPr fontId="2"/>
  </si>
  <si>
    <t>資料：健康長寿課</t>
    <phoneticPr fontId="2"/>
  </si>
  <si>
    <r>
      <rPr>
        <sz val="11"/>
        <color indexed="8"/>
        <rFont val="ＭＳ Ｐ明朝"/>
        <family val="1"/>
        <charset val="128"/>
      </rPr>
      <t>逢瀬荘</t>
    </r>
    <rPh sb="0" eb="2">
      <t>オウセ</t>
    </rPh>
    <rPh sb="2" eb="3">
      <t>ソウ</t>
    </rPh>
    <phoneticPr fontId="4"/>
  </si>
  <si>
    <t>宿泊人員</t>
    <rPh sb="0" eb="2">
      <t>シュクハク</t>
    </rPh>
    <rPh sb="2" eb="4">
      <t>ジンイン</t>
    </rPh>
    <phoneticPr fontId="4"/>
  </si>
  <si>
    <t>日帰り</t>
    <rPh sb="0" eb="2">
      <t>ヒガエ</t>
    </rPh>
    <phoneticPr fontId="4"/>
  </si>
  <si>
    <t>資料：健康長寿課</t>
    <rPh sb="0" eb="2">
      <t>シリョウ</t>
    </rPh>
    <phoneticPr fontId="4"/>
  </si>
  <si>
    <t>被保険者数
(人)</t>
    <rPh sb="0" eb="1">
      <t>ヒ</t>
    </rPh>
    <rPh sb="1" eb="4">
      <t>ホケンシャ</t>
    </rPh>
    <rPh sb="4" eb="5">
      <t>スウ</t>
    </rPh>
    <rPh sb="7" eb="8">
      <t>ヒト</t>
    </rPh>
    <phoneticPr fontId="4"/>
  </si>
  <si>
    <t>保険料
(千円)</t>
    <rPh sb="0" eb="1">
      <t>タモツ</t>
    </rPh>
    <rPh sb="1" eb="2">
      <t>ケン</t>
    </rPh>
    <rPh sb="2" eb="3">
      <t>リョウ</t>
    </rPh>
    <rPh sb="5" eb="7">
      <t>センエン</t>
    </rPh>
    <phoneticPr fontId="4"/>
  </si>
  <si>
    <t>要介護(要支援)認定者数</t>
    <rPh sb="0" eb="1">
      <t>ヨウ</t>
    </rPh>
    <rPh sb="1" eb="2">
      <t>スケ</t>
    </rPh>
    <rPh sb="2" eb="3">
      <t>ユズル</t>
    </rPh>
    <rPh sb="4" eb="5">
      <t>ヨウ</t>
    </rPh>
    <rPh sb="5" eb="7">
      <t>シエン</t>
    </rPh>
    <rPh sb="8" eb="11">
      <t>ニンテイシャ</t>
    </rPh>
    <rPh sb="11" eb="12">
      <t>スウ</t>
    </rPh>
    <phoneticPr fontId="4"/>
  </si>
  <si>
    <t>保険給付費(千円)</t>
    <rPh sb="0" eb="1">
      <t>タモツ</t>
    </rPh>
    <rPh sb="1" eb="2">
      <t>ケン</t>
    </rPh>
    <rPh sb="2" eb="3">
      <t>キュウ</t>
    </rPh>
    <rPh sb="3" eb="4">
      <t>ヅケ</t>
    </rPh>
    <rPh sb="4" eb="5">
      <t>ヒ</t>
    </rPh>
    <rPh sb="6" eb="8">
      <t>センエン</t>
    </rPh>
    <phoneticPr fontId="4"/>
  </si>
  <si>
    <t>総額</t>
    <rPh sb="0" eb="1">
      <t>ソウ</t>
    </rPh>
    <rPh sb="1" eb="2">
      <t>ガク</t>
    </rPh>
    <phoneticPr fontId="4"/>
  </si>
  <si>
    <t>居宅介護サービス費</t>
    <rPh sb="0" eb="2">
      <t>キョタク</t>
    </rPh>
    <rPh sb="2" eb="4">
      <t>カイゴ</t>
    </rPh>
    <rPh sb="8" eb="9">
      <t>ヒ</t>
    </rPh>
    <phoneticPr fontId="4"/>
  </si>
  <si>
    <t>施設介護サービス費</t>
    <rPh sb="0" eb="2">
      <t>シセツ</t>
    </rPh>
    <rPh sb="2" eb="4">
      <t>カイゴ</t>
    </rPh>
    <rPh sb="8" eb="9">
      <t>ヒ</t>
    </rPh>
    <phoneticPr fontId="4"/>
  </si>
  <si>
    <t>（注）被保険者数は、第１号被保険者＋要介護（要支援）認定を受けている第２号被保険者の数である。</t>
    <phoneticPr fontId="2"/>
  </si>
  <si>
    <t>保険料は、現年賦課分（特別徴収＋普通徴収）である。</t>
    <phoneticPr fontId="2"/>
  </si>
  <si>
    <t>資料：介護保険課</t>
    <rPh sb="0" eb="2">
      <t>シリョウ</t>
    </rPh>
    <phoneticPr fontId="4"/>
  </si>
  <si>
    <t>施設名</t>
    <rPh sb="0" eb="2">
      <t>シセツ</t>
    </rPh>
    <rPh sb="2" eb="3">
      <t>メイ</t>
    </rPh>
    <phoneticPr fontId="4"/>
  </si>
  <si>
    <t>定員</t>
    <rPh sb="0" eb="2">
      <t>テイイン</t>
    </rPh>
    <phoneticPr fontId="4"/>
  </si>
  <si>
    <t>在籍人数</t>
    <rPh sb="0" eb="2">
      <t>ザイセキ</t>
    </rPh>
    <rPh sb="2" eb="4">
      <t>ニンズウ</t>
    </rPh>
    <phoneticPr fontId="4"/>
  </si>
  <si>
    <t>開設年月日</t>
    <rPh sb="0" eb="2">
      <t>カイセツ</t>
    </rPh>
    <rPh sb="2" eb="5">
      <t>ネンガッピ</t>
    </rPh>
    <phoneticPr fontId="4"/>
  </si>
  <si>
    <t>保育所</t>
    <rPh sb="0" eb="2">
      <t>ホイク</t>
    </rPh>
    <rPh sb="2" eb="3">
      <t>ショ</t>
    </rPh>
    <phoneticPr fontId="4"/>
  </si>
  <si>
    <t>郡山市立</t>
    <rPh sb="0" eb="2">
      <t>コオリヤマ</t>
    </rPh>
    <rPh sb="2" eb="4">
      <t>シリツ</t>
    </rPh>
    <phoneticPr fontId="4"/>
  </si>
  <si>
    <t>芳賀保育所</t>
    <rPh sb="0" eb="1">
      <t>ヨシ</t>
    </rPh>
    <rPh sb="1" eb="2">
      <t>ガ</t>
    </rPh>
    <rPh sb="2" eb="3">
      <t>タモツ</t>
    </rPh>
    <rPh sb="3" eb="4">
      <t>イク</t>
    </rPh>
    <rPh sb="4" eb="5">
      <t>ジョ</t>
    </rPh>
    <phoneticPr fontId="4"/>
  </si>
  <si>
    <t>大槻保育所</t>
    <rPh sb="0" eb="1">
      <t>オオ</t>
    </rPh>
    <rPh sb="1" eb="2">
      <t>ツキ</t>
    </rPh>
    <rPh sb="2" eb="3">
      <t>タモツ</t>
    </rPh>
    <rPh sb="3" eb="4">
      <t>イク</t>
    </rPh>
    <rPh sb="4" eb="5">
      <t>ジョ</t>
    </rPh>
    <phoneticPr fontId="4"/>
  </si>
  <si>
    <t>1960(昭和35).  5.  1</t>
    <rPh sb="5" eb="7">
      <t>ショウワ</t>
    </rPh>
    <phoneticPr fontId="4"/>
  </si>
  <si>
    <t>開成保育所</t>
    <rPh sb="0" eb="1">
      <t>カイ</t>
    </rPh>
    <rPh sb="1" eb="2">
      <t>シゲル</t>
    </rPh>
    <rPh sb="2" eb="3">
      <t>タモツ</t>
    </rPh>
    <rPh sb="3" eb="4">
      <t>イク</t>
    </rPh>
    <rPh sb="4" eb="5">
      <t>ジョ</t>
    </rPh>
    <phoneticPr fontId="4"/>
  </si>
  <si>
    <t>1962(昭和37).  5.  1</t>
    <rPh sb="5" eb="7">
      <t>ショウワ</t>
    </rPh>
    <phoneticPr fontId="4"/>
  </si>
  <si>
    <t>香久池保育所</t>
    <rPh sb="0" eb="3">
      <t>カグイケ</t>
    </rPh>
    <rPh sb="3" eb="4">
      <t>タモツ</t>
    </rPh>
    <rPh sb="4" eb="5">
      <t>イク</t>
    </rPh>
    <rPh sb="5" eb="6">
      <t>ジョ</t>
    </rPh>
    <phoneticPr fontId="4"/>
  </si>
  <si>
    <t>1985(昭和60).  4.  1</t>
    <rPh sb="5" eb="7">
      <t>ショウワ</t>
    </rPh>
    <phoneticPr fontId="4"/>
  </si>
  <si>
    <t>桃見台保育所</t>
    <rPh sb="0" eb="3">
      <t>モモミダイ</t>
    </rPh>
    <rPh sb="3" eb="4">
      <t>タモツ</t>
    </rPh>
    <rPh sb="4" eb="5">
      <t>イク</t>
    </rPh>
    <rPh sb="5" eb="6">
      <t>ジョ</t>
    </rPh>
    <phoneticPr fontId="4"/>
  </si>
  <si>
    <t>1971(昭和46).  4.  1</t>
    <phoneticPr fontId="4"/>
  </si>
  <si>
    <t>久保田保育所</t>
    <rPh sb="0" eb="3">
      <t>クボタ</t>
    </rPh>
    <rPh sb="3" eb="4">
      <t>タモツ</t>
    </rPh>
    <rPh sb="4" eb="5">
      <t>イク</t>
    </rPh>
    <rPh sb="5" eb="6">
      <t>ジョ</t>
    </rPh>
    <phoneticPr fontId="4"/>
  </si>
  <si>
    <t>2015(平成27).  4.  1</t>
    <phoneticPr fontId="4"/>
  </si>
  <si>
    <t>針生保育所</t>
    <rPh sb="0" eb="1">
      <t>ハリ</t>
    </rPh>
    <rPh sb="1" eb="2">
      <t>イキル</t>
    </rPh>
    <rPh sb="2" eb="3">
      <t>タモツ</t>
    </rPh>
    <rPh sb="3" eb="4">
      <t>イク</t>
    </rPh>
    <rPh sb="4" eb="5">
      <t>ジョ</t>
    </rPh>
    <phoneticPr fontId="4"/>
  </si>
  <si>
    <t>1973(昭和48).  4.  1</t>
    <phoneticPr fontId="4"/>
  </si>
  <si>
    <t>鶴見坦保育所</t>
    <rPh sb="0" eb="3">
      <t>ツルミダン</t>
    </rPh>
    <rPh sb="3" eb="4">
      <t>タモツ</t>
    </rPh>
    <rPh sb="4" eb="5">
      <t>イク</t>
    </rPh>
    <rPh sb="5" eb="6">
      <t>ジョ</t>
    </rPh>
    <phoneticPr fontId="4"/>
  </si>
  <si>
    <t>1974(昭和49).  4.  1</t>
    <phoneticPr fontId="4"/>
  </si>
  <si>
    <t>安積保育所</t>
    <rPh sb="0" eb="1">
      <t>アン</t>
    </rPh>
    <rPh sb="1" eb="2">
      <t>セキ</t>
    </rPh>
    <rPh sb="2" eb="3">
      <t>タモツ</t>
    </rPh>
    <rPh sb="3" eb="4">
      <t>イク</t>
    </rPh>
    <rPh sb="4" eb="5">
      <t>ジョ</t>
    </rPh>
    <phoneticPr fontId="4"/>
  </si>
  <si>
    <t>1952(昭和27).  4.  1</t>
    <phoneticPr fontId="4"/>
  </si>
  <si>
    <t>永盛保育所</t>
    <rPh sb="0" eb="1">
      <t>ナガ</t>
    </rPh>
    <rPh sb="1" eb="2">
      <t>モリ</t>
    </rPh>
    <rPh sb="2" eb="3">
      <t>タモツ</t>
    </rPh>
    <rPh sb="3" eb="4">
      <t>イク</t>
    </rPh>
    <rPh sb="4" eb="5">
      <t>ジョ</t>
    </rPh>
    <phoneticPr fontId="4"/>
  </si>
  <si>
    <t>1949(昭和24).  4.  1</t>
    <phoneticPr fontId="4"/>
  </si>
  <si>
    <t>成田保育所</t>
    <rPh sb="0" eb="1">
      <t>シゲル</t>
    </rPh>
    <rPh sb="1" eb="2">
      <t>タ</t>
    </rPh>
    <rPh sb="2" eb="3">
      <t>タモツ</t>
    </rPh>
    <rPh sb="3" eb="4">
      <t>イク</t>
    </rPh>
    <rPh sb="4" eb="5">
      <t>ジョ</t>
    </rPh>
    <phoneticPr fontId="4"/>
  </si>
  <si>
    <t>1966(昭和41).  4.  1</t>
    <phoneticPr fontId="4"/>
  </si>
  <si>
    <t>富久山保育所</t>
    <rPh sb="0" eb="2">
      <t>トミヒサ</t>
    </rPh>
    <rPh sb="2" eb="3">
      <t>サン</t>
    </rPh>
    <rPh sb="3" eb="4">
      <t>タモツ</t>
    </rPh>
    <rPh sb="4" eb="5">
      <t>イク</t>
    </rPh>
    <rPh sb="5" eb="6">
      <t>ジョ</t>
    </rPh>
    <phoneticPr fontId="4"/>
  </si>
  <si>
    <t>1956(昭和31).  4.  1</t>
    <phoneticPr fontId="4"/>
  </si>
  <si>
    <t>喜久田保育所</t>
    <rPh sb="0" eb="3">
      <t>キクタ</t>
    </rPh>
    <rPh sb="3" eb="4">
      <t>タモツ</t>
    </rPh>
    <rPh sb="4" eb="5">
      <t>イク</t>
    </rPh>
    <rPh sb="5" eb="6">
      <t>ジョ</t>
    </rPh>
    <phoneticPr fontId="4"/>
  </si>
  <si>
    <t>1962(昭和37).  4.  1</t>
    <phoneticPr fontId="4"/>
  </si>
  <si>
    <t>中野保育所</t>
    <rPh sb="0" eb="1">
      <t>ナカ</t>
    </rPh>
    <rPh sb="1" eb="2">
      <t>ノ</t>
    </rPh>
    <rPh sb="2" eb="3">
      <t>タモツ</t>
    </rPh>
    <rPh sb="3" eb="4">
      <t>イク</t>
    </rPh>
    <rPh sb="4" eb="5">
      <t>ジョ</t>
    </rPh>
    <phoneticPr fontId="4"/>
  </si>
  <si>
    <t>1963(昭和38).  4.  1</t>
    <phoneticPr fontId="4"/>
  </si>
  <si>
    <t>熱海保育所</t>
    <rPh sb="0" eb="2">
      <t>アタミ</t>
    </rPh>
    <rPh sb="2" eb="4">
      <t>ホイク</t>
    </rPh>
    <rPh sb="4" eb="5">
      <t>ジョ</t>
    </rPh>
    <phoneticPr fontId="4"/>
  </si>
  <si>
    <t>2005(平成17).  4.  1</t>
    <rPh sb="5" eb="7">
      <t>ヘイセイ</t>
    </rPh>
    <phoneticPr fontId="4"/>
  </si>
  <si>
    <t>柳橋保育所</t>
    <rPh sb="0" eb="1">
      <t>ヤナギ</t>
    </rPh>
    <rPh sb="1" eb="2">
      <t>バシ</t>
    </rPh>
    <rPh sb="2" eb="3">
      <t>タモツ</t>
    </rPh>
    <rPh sb="3" eb="4">
      <t>イク</t>
    </rPh>
    <rPh sb="4" eb="5">
      <t>ジョ</t>
    </rPh>
    <phoneticPr fontId="4"/>
  </si>
  <si>
    <t>西田保育所</t>
    <rPh sb="0" eb="1">
      <t>ニシ</t>
    </rPh>
    <rPh sb="1" eb="2">
      <t>タ</t>
    </rPh>
    <rPh sb="2" eb="3">
      <t>タモツ</t>
    </rPh>
    <rPh sb="3" eb="4">
      <t>イク</t>
    </rPh>
    <rPh sb="4" eb="5">
      <t>ジョ</t>
    </rPh>
    <phoneticPr fontId="4"/>
  </si>
  <si>
    <t>1969(昭和44).  4.  1</t>
    <phoneticPr fontId="4"/>
  </si>
  <si>
    <t>日和田保育所</t>
    <rPh sb="0" eb="3">
      <t>ヒワダ</t>
    </rPh>
    <rPh sb="3" eb="4">
      <t>タモツ</t>
    </rPh>
    <rPh sb="4" eb="5">
      <t>イク</t>
    </rPh>
    <rPh sb="5" eb="6">
      <t>ジョ</t>
    </rPh>
    <phoneticPr fontId="4"/>
  </si>
  <si>
    <t>1970(昭和45).  4.  1</t>
    <phoneticPr fontId="4"/>
  </si>
  <si>
    <t>田村保育所</t>
    <rPh sb="0" eb="1">
      <t>タ</t>
    </rPh>
    <rPh sb="1" eb="2">
      <t>ムラ</t>
    </rPh>
    <rPh sb="2" eb="3">
      <t>タモツ</t>
    </rPh>
    <rPh sb="3" eb="4">
      <t>イク</t>
    </rPh>
    <rPh sb="4" eb="5">
      <t>ジョ</t>
    </rPh>
    <phoneticPr fontId="4"/>
  </si>
  <si>
    <t>御代田保育所</t>
    <rPh sb="0" eb="3">
      <t>ミヨダ</t>
    </rPh>
    <rPh sb="3" eb="4">
      <t>タモツ</t>
    </rPh>
    <rPh sb="4" eb="5">
      <t>イク</t>
    </rPh>
    <rPh sb="5" eb="6">
      <t>ジョ</t>
    </rPh>
    <phoneticPr fontId="4"/>
  </si>
  <si>
    <t>桑野保育所</t>
    <rPh sb="0" eb="1">
      <t>クワ</t>
    </rPh>
    <rPh sb="1" eb="2">
      <t>ノ</t>
    </rPh>
    <rPh sb="2" eb="3">
      <t>タモツ</t>
    </rPh>
    <rPh sb="3" eb="4">
      <t>イク</t>
    </rPh>
    <rPh sb="4" eb="5">
      <t>ジョ</t>
    </rPh>
    <phoneticPr fontId="4"/>
  </si>
  <si>
    <t>1975(昭和50).  4.  1</t>
    <phoneticPr fontId="4"/>
  </si>
  <si>
    <t>柴宮保育所</t>
    <rPh sb="0" eb="1">
      <t>シバ</t>
    </rPh>
    <rPh sb="1" eb="2">
      <t>ミヤ</t>
    </rPh>
    <rPh sb="2" eb="3">
      <t>タモツ</t>
    </rPh>
    <rPh sb="3" eb="4">
      <t>イク</t>
    </rPh>
    <rPh sb="4" eb="5">
      <t>ジョ</t>
    </rPh>
    <phoneticPr fontId="4"/>
  </si>
  <si>
    <t>1976(昭和51).  4.  1</t>
    <phoneticPr fontId="4"/>
  </si>
  <si>
    <t>うねめ保育所</t>
    <rPh sb="3" eb="4">
      <t>タモツ</t>
    </rPh>
    <rPh sb="4" eb="5">
      <t>イク</t>
    </rPh>
    <rPh sb="5" eb="6">
      <t>ジョ</t>
    </rPh>
    <phoneticPr fontId="4"/>
  </si>
  <si>
    <t>1978(昭和53).  4.  1</t>
    <phoneticPr fontId="4"/>
  </si>
  <si>
    <t>富田保育所</t>
    <rPh sb="0" eb="1">
      <t>トミ</t>
    </rPh>
    <rPh sb="1" eb="2">
      <t>タ</t>
    </rPh>
    <rPh sb="2" eb="3">
      <t>タモツ</t>
    </rPh>
    <rPh sb="3" eb="4">
      <t>イク</t>
    </rPh>
    <rPh sb="4" eb="5">
      <t>ジョ</t>
    </rPh>
    <phoneticPr fontId="4"/>
  </si>
  <si>
    <t>1979(昭和54).  4.  1</t>
    <phoneticPr fontId="4"/>
  </si>
  <si>
    <t>大成保育所</t>
    <rPh sb="0" eb="1">
      <t>オオ</t>
    </rPh>
    <rPh sb="1" eb="2">
      <t>シゲル</t>
    </rPh>
    <rPh sb="2" eb="3">
      <t>タモツ</t>
    </rPh>
    <rPh sb="3" eb="4">
      <t>イク</t>
    </rPh>
    <rPh sb="4" eb="5">
      <t>ジョ</t>
    </rPh>
    <phoneticPr fontId="4"/>
  </si>
  <si>
    <t>1981(昭和56).  4.  1</t>
    <phoneticPr fontId="4"/>
  </si>
  <si>
    <t>民間認可</t>
    <rPh sb="0" eb="2">
      <t>ミンカン</t>
    </rPh>
    <rPh sb="2" eb="4">
      <t>ニンカ</t>
    </rPh>
    <phoneticPr fontId="4"/>
  </si>
  <si>
    <t>郡山婦人会保育所</t>
    <rPh sb="0" eb="2">
      <t>コオリヤマ</t>
    </rPh>
    <rPh sb="2" eb="5">
      <t>フジンカイ</t>
    </rPh>
    <rPh sb="5" eb="7">
      <t>ホイク</t>
    </rPh>
    <rPh sb="7" eb="8">
      <t>ショ</t>
    </rPh>
    <phoneticPr fontId="4"/>
  </si>
  <si>
    <t>1948(昭和23).  5.  1</t>
    <phoneticPr fontId="4"/>
  </si>
  <si>
    <t>赤木保育所</t>
    <rPh sb="0" eb="1">
      <t>セキ</t>
    </rPh>
    <rPh sb="1" eb="2">
      <t>キ</t>
    </rPh>
    <rPh sb="2" eb="3">
      <t>タモツ</t>
    </rPh>
    <rPh sb="3" eb="4">
      <t>イク</t>
    </rPh>
    <rPh sb="4" eb="5">
      <t>ジョ</t>
    </rPh>
    <phoneticPr fontId="4"/>
  </si>
  <si>
    <t>1949(昭和24).  2.  1</t>
    <phoneticPr fontId="4"/>
  </si>
  <si>
    <t>希望ケ丘保育所</t>
    <rPh sb="0" eb="4">
      <t>キボウガオカ</t>
    </rPh>
    <rPh sb="4" eb="5">
      <t>タモツ</t>
    </rPh>
    <rPh sb="5" eb="6">
      <t>イク</t>
    </rPh>
    <rPh sb="6" eb="7">
      <t>ジョ</t>
    </rPh>
    <phoneticPr fontId="4"/>
  </si>
  <si>
    <t>1948(昭和23).  1.  1</t>
    <phoneticPr fontId="4"/>
  </si>
  <si>
    <t>鉄道弘済会郡山保育所</t>
    <rPh sb="0" eb="2">
      <t>テツドウ</t>
    </rPh>
    <rPh sb="2" eb="5">
      <t>コウサイカイ</t>
    </rPh>
    <rPh sb="5" eb="7">
      <t>コオリヤマ</t>
    </rPh>
    <rPh sb="7" eb="9">
      <t>ホイク</t>
    </rPh>
    <rPh sb="9" eb="10">
      <t>ジョ</t>
    </rPh>
    <phoneticPr fontId="4"/>
  </si>
  <si>
    <t>1956(昭和31). 10.  1</t>
    <phoneticPr fontId="4"/>
  </si>
  <si>
    <t>ひまわり保育園</t>
    <rPh sb="4" eb="7">
      <t>ホイクエン</t>
    </rPh>
    <phoneticPr fontId="4"/>
  </si>
  <si>
    <t>2002(平成14).  4.  1</t>
    <rPh sb="5" eb="7">
      <t>ヘイセイ</t>
    </rPh>
    <phoneticPr fontId="4"/>
  </si>
  <si>
    <t>はなさと保育園</t>
    <rPh sb="4" eb="7">
      <t>ホイクエン</t>
    </rPh>
    <phoneticPr fontId="4"/>
  </si>
  <si>
    <t>梅の木保育園</t>
    <rPh sb="0" eb="1">
      <t>ウメ</t>
    </rPh>
    <rPh sb="2" eb="3">
      <t>キ</t>
    </rPh>
    <rPh sb="3" eb="6">
      <t>ホイクエン</t>
    </rPh>
    <phoneticPr fontId="4"/>
  </si>
  <si>
    <t>2003(平成15).  8.  1</t>
    <rPh sb="5" eb="7">
      <t>ヘイセイ</t>
    </rPh>
    <phoneticPr fontId="4"/>
  </si>
  <si>
    <t>緑ケ丘保育園</t>
    <rPh sb="0" eb="3">
      <t>ミドリガオカ</t>
    </rPh>
    <rPh sb="3" eb="6">
      <t>ホイクエン</t>
    </rPh>
    <phoneticPr fontId="4"/>
  </si>
  <si>
    <t>2004(平成16).  4.  1</t>
    <phoneticPr fontId="4"/>
  </si>
  <si>
    <t>スギナ保育園</t>
    <rPh sb="3" eb="6">
      <t>ホイクエン</t>
    </rPh>
    <phoneticPr fontId="4"/>
  </si>
  <si>
    <t>エムポリアム並木保育園</t>
    <rPh sb="6" eb="8">
      <t>ナミキ</t>
    </rPh>
    <rPh sb="8" eb="11">
      <t>ホイクエン</t>
    </rPh>
    <phoneticPr fontId="4"/>
  </si>
  <si>
    <t>2005(平成17).  4.  1</t>
    <phoneticPr fontId="4"/>
  </si>
  <si>
    <t>あさひがおか保育園</t>
    <rPh sb="6" eb="9">
      <t>ホイクエン</t>
    </rPh>
    <phoneticPr fontId="4"/>
  </si>
  <si>
    <t>2006(平成18). 10.  1</t>
    <phoneticPr fontId="4"/>
  </si>
  <si>
    <t>ユーパロ室ノ木保育園</t>
    <rPh sb="4" eb="5">
      <t>ムロ</t>
    </rPh>
    <rPh sb="6" eb="7">
      <t>キ</t>
    </rPh>
    <rPh sb="7" eb="10">
      <t>ホイクエン</t>
    </rPh>
    <phoneticPr fontId="4"/>
  </si>
  <si>
    <t>八山田保育園</t>
    <rPh sb="0" eb="3">
      <t>ヤツヤマダ</t>
    </rPh>
    <rPh sb="3" eb="6">
      <t>ホイクエン</t>
    </rPh>
    <phoneticPr fontId="4"/>
  </si>
  <si>
    <t>はなさと保育園大町分園</t>
    <rPh sb="4" eb="7">
      <t>ホイクエン</t>
    </rPh>
    <rPh sb="7" eb="8">
      <t>オオ</t>
    </rPh>
    <rPh sb="8" eb="9">
      <t>マチ</t>
    </rPh>
    <rPh sb="9" eb="10">
      <t>ブン</t>
    </rPh>
    <rPh sb="10" eb="11">
      <t>エン</t>
    </rPh>
    <phoneticPr fontId="4"/>
  </si>
  <si>
    <t>2010(平成22).  4.  1</t>
    <phoneticPr fontId="4"/>
  </si>
  <si>
    <t>笑風にこにこ保育園</t>
    <rPh sb="0" eb="1">
      <t>ワラ</t>
    </rPh>
    <rPh sb="1" eb="2">
      <t>カゼ</t>
    </rPh>
    <rPh sb="6" eb="9">
      <t>ホイクエン</t>
    </rPh>
    <phoneticPr fontId="4"/>
  </si>
  <si>
    <t>2014(平成26). 10.  1</t>
    <phoneticPr fontId="4"/>
  </si>
  <si>
    <t>八山田保育園ひだまり分園</t>
  </si>
  <si>
    <t>2015(平成27). 10.  1</t>
    <phoneticPr fontId="26"/>
  </si>
  <si>
    <t>ドレミの保育園</t>
  </si>
  <si>
    <t>2016(平成28).  4.  1</t>
    <phoneticPr fontId="26"/>
  </si>
  <si>
    <t>のびのび学園</t>
  </si>
  <si>
    <t>アスク八山田保育園</t>
    <rPh sb="3" eb="4">
      <t>ヤツ</t>
    </rPh>
    <rPh sb="4" eb="6">
      <t>ヤマダ</t>
    </rPh>
    <rPh sb="6" eb="9">
      <t>ホイクエン</t>
    </rPh>
    <phoneticPr fontId="2"/>
  </si>
  <si>
    <t>2016(平成28). 10.  1</t>
    <phoneticPr fontId="2"/>
  </si>
  <si>
    <t>岡ノ城保育園</t>
    <rPh sb="0" eb="1">
      <t>オカ</t>
    </rPh>
    <rPh sb="2" eb="3">
      <t>シロ</t>
    </rPh>
    <rPh sb="3" eb="6">
      <t>ホイクエン</t>
    </rPh>
    <phoneticPr fontId="2"/>
  </si>
  <si>
    <t>2017(平成29).  1.  1</t>
    <phoneticPr fontId="2"/>
  </si>
  <si>
    <t>だいこん畑の保育園</t>
    <rPh sb="4" eb="5">
      <t>ハタケ</t>
    </rPh>
    <rPh sb="6" eb="9">
      <t>ホイクエン</t>
    </rPh>
    <phoneticPr fontId="2"/>
  </si>
  <si>
    <t>2017(平成29).  4.  1</t>
    <phoneticPr fontId="2"/>
  </si>
  <si>
    <t>ユーパロ室ノ木保育園ユーパロつつみ分園</t>
    <rPh sb="4" eb="5">
      <t>ムロ</t>
    </rPh>
    <rPh sb="6" eb="7">
      <t>キ</t>
    </rPh>
    <rPh sb="7" eb="10">
      <t>ホイクエン</t>
    </rPh>
    <rPh sb="17" eb="19">
      <t>ワケゾノ</t>
    </rPh>
    <phoneticPr fontId="4"/>
  </si>
  <si>
    <t>ナーサリールームまんまぴあ本園</t>
    <rPh sb="13" eb="15">
      <t>モトゾノ</t>
    </rPh>
    <phoneticPr fontId="2"/>
  </si>
  <si>
    <t>2018(平成30).  4.  1</t>
    <phoneticPr fontId="2"/>
  </si>
  <si>
    <t>郡山どろんこ保育園</t>
    <rPh sb="0" eb="2">
      <t>コオリヤマ</t>
    </rPh>
    <rPh sb="6" eb="9">
      <t>ホイクエン</t>
    </rPh>
    <phoneticPr fontId="2"/>
  </si>
  <si>
    <t>あい・サポ保育園</t>
    <rPh sb="5" eb="8">
      <t>ホイクエン</t>
    </rPh>
    <phoneticPr fontId="2"/>
  </si>
  <si>
    <t>2019(平成31).  4.  1</t>
    <phoneticPr fontId="2"/>
  </si>
  <si>
    <t>ニチイキッズ郡山あさか保育園</t>
    <rPh sb="6" eb="8">
      <t>コオリヤマ</t>
    </rPh>
    <rPh sb="11" eb="14">
      <t>ホイクエン</t>
    </rPh>
    <phoneticPr fontId="2"/>
  </si>
  <si>
    <t>2019(平成31).  4.  1</t>
    <phoneticPr fontId="26"/>
  </si>
  <si>
    <t>ケヤキッズかなや保育園</t>
    <rPh sb="8" eb="11">
      <t>ホイクエン</t>
    </rPh>
    <phoneticPr fontId="2"/>
  </si>
  <si>
    <t>ヒューマニティー保育園</t>
    <rPh sb="8" eb="11">
      <t>ホイクエン</t>
    </rPh>
    <phoneticPr fontId="2"/>
  </si>
  <si>
    <t>もりのなかま保育園郡山安積園</t>
    <rPh sb="6" eb="9">
      <t>ホイクエン</t>
    </rPh>
    <rPh sb="9" eb="11">
      <t>コオリヤマ</t>
    </rPh>
    <rPh sb="11" eb="13">
      <t>アヅミ</t>
    </rPh>
    <rPh sb="13" eb="14">
      <t>エン</t>
    </rPh>
    <phoneticPr fontId="2"/>
  </si>
  <si>
    <t>　　2020(令和 2).  4.  1</t>
    <rPh sb="7" eb="9">
      <t>レイワ</t>
    </rPh>
    <phoneticPr fontId="2"/>
  </si>
  <si>
    <t>2021(令和 3).  4.  1</t>
    <rPh sb="5" eb="7">
      <t>レイワ</t>
    </rPh>
    <phoneticPr fontId="2"/>
  </si>
  <si>
    <t>八山田どろんこ保育園</t>
  </si>
  <si>
    <t>ニチイキッズ八山田西保育園</t>
  </si>
  <si>
    <t>わかくさ保育園</t>
  </si>
  <si>
    <t>民間認可小規模</t>
    <rPh sb="0" eb="2">
      <t>ミンカン</t>
    </rPh>
    <rPh sb="2" eb="4">
      <t>ニンカ</t>
    </rPh>
    <rPh sb="4" eb="7">
      <t>ショウキボ</t>
    </rPh>
    <phoneticPr fontId="4"/>
  </si>
  <si>
    <t>中町はなさと保育園</t>
  </si>
  <si>
    <t>2015(平成27).　6.  1</t>
    <rPh sb="5" eb="7">
      <t>ヘイセイ</t>
    </rPh>
    <phoneticPr fontId="26"/>
  </si>
  <si>
    <t>ココカラ開成</t>
  </si>
  <si>
    <t>2015(平成27). 12.  1</t>
    <phoneticPr fontId="26"/>
  </si>
  <si>
    <t>ナーサリールームまんまぴあ</t>
  </si>
  <si>
    <t>Ｌ - ｋ ｉ ｄ ｓ保育園</t>
  </si>
  <si>
    <t>プティ保育園</t>
    <rPh sb="3" eb="6">
      <t>ホイクエン</t>
    </rPh>
    <phoneticPr fontId="2"/>
  </si>
  <si>
    <t>こばと保育園</t>
    <rPh sb="3" eb="6">
      <t>ホイクエン</t>
    </rPh>
    <phoneticPr fontId="2"/>
  </si>
  <si>
    <t>2017(平成29).  2.  1</t>
    <phoneticPr fontId="2"/>
  </si>
  <si>
    <t>ニチイキッズ郡山エスパル保育園</t>
    <rPh sb="6" eb="8">
      <t>コオリヤマ</t>
    </rPh>
    <rPh sb="12" eb="15">
      <t>ホイクエン</t>
    </rPh>
    <phoneticPr fontId="2"/>
  </si>
  <si>
    <t>つばさ保育園</t>
    <rPh sb="3" eb="6">
      <t>ホイクエン</t>
    </rPh>
    <phoneticPr fontId="2"/>
  </si>
  <si>
    <t>あい・サポ文助保育園</t>
    <rPh sb="5" eb="6">
      <t>ブン</t>
    </rPh>
    <rPh sb="6" eb="7">
      <t>スケ</t>
    </rPh>
    <rPh sb="7" eb="10">
      <t>ホイクエン</t>
    </rPh>
    <phoneticPr fontId="2"/>
  </si>
  <si>
    <t>たんぽぽ保育園</t>
    <rPh sb="4" eb="7">
      <t>ホイクエン</t>
    </rPh>
    <phoneticPr fontId="2"/>
  </si>
  <si>
    <t>ひかり保育園</t>
    <rPh sb="3" eb="6">
      <t>ホイクエン</t>
    </rPh>
    <phoneticPr fontId="2"/>
  </si>
  <si>
    <t>チャイルドハウスとみた</t>
    <phoneticPr fontId="2"/>
  </si>
  <si>
    <t>2017(平成29). 10.  1</t>
    <rPh sb="5" eb="7">
      <t>ヘイセイ</t>
    </rPh>
    <phoneticPr fontId="2"/>
  </si>
  <si>
    <t>きらきらげんき保育園</t>
    <rPh sb="7" eb="10">
      <t>ホイクエン</t>
    </rPh>
    <phoneticPr fontId="2"/>
  </si>
  <si>
    <t>ココカラ虎丸</t>
    <rPh sb="4" eb="5">
      <t>トラ</t>
    </rPh>
    <rPh sb="5" eb="6">
      <t>マル</t>
    </rPh>
    <phoneticPr fontId="2"/>
  </si>
  <si>
    <t>ココカラ安積</t>
    <rPh sb="4" eb="5">
      <t>ヤス</t>
    </rPh>
    <rPh sb="5" eb="6">
      <t>ツ</t>
    </rPh>
    <phoneticPr fontId="2"/>
  </si>
  <si>
    <t>なごみ保育園</t>
    <rPh sb="3" eb="6">
      <t>ホイクエン</t>
    </rPh>
    <phoneticPr fontId="2"/>
  </si>
  <si>
    <t>事業所内保育</t>
    <rPh sb="0" eb="3">
      <t>ジギョウショ</t>
    </rPh>
    <rPh sb="3" eb="4">
      <t>ナイ</t>
    </rPh>
    <rPh sb="4" eb="6">
      <t>ホイク</t>
    </rPh>
    <phoneticPr fontId="2"/>
  </si>
  <si>
    <t>ほしのこ保育園</t>
    <rPh sb="4" eb="7">
      <t>ホイクエン</t>
    </rPh>
    <phoneticPr fontId="2"/>
  </si>
  <si>
    <t>2015(平成27). 12.  1</t>
    <phoneticPr fontId="2"/>
  </si>
  <si>
    <t>星ヶ丘保育園</t>
    <rPh sb="0" eb="3">
      <t>ホシガオカ</t>
    </rPh>
    <rPh sb="3" eb="6">
      <t>ホイクエン</t>
    </rPh>
    <phoneticPr fontId="2"/>
  </si>
  <si>
    <t>2016(平成28). 12.  1</t>
    <phoneticPr fontId="2"/>
  </si>
  <si>
    <t>認定こども園</t>
    <rPh sb="0" eb="2">
      <t>ニンテイ</t>
    </rPh>
    <rPh sb="5" eb="6">
      <t>エン</t>
    </rPh>
    <phoneticPr fontId="2"/>
  </si>
  <si>
    <t>希望ヶ丘こども園</t>
    <rPh sb="0" eb="4">
      <t>キボウガオカ</t>
    </rPh>
    <rPh sb="7" eb="8">
      <t>エン</t>
    </rPh>
    <phoneticPr fontId="2"/>
  </si>
  <si>
    <t>2017(平成29).  9.  1</t>
    <phoneticPr fontId="2"/>
  </si>
  <si>
    <t>菜根こども園</t>
    <rPh sb="0" eb="1">
      <t>サイ</t>
    </rPh>
    <rPh sb="1" eb="2">
      <t>コン</t>
    </rPh>
    <rPh sb="5" eb="6">
      <t>エン</t>
    </rPh>
    <phoneticPr fontId="2"/>
  </si>
  <si>
    <t>2017(平成29). 10.  1</t>
    <phoneticPr fontId="2"/>
  </si>
  <si>
    <t>エムポリアムこども園</t>
    <rPh sb="9" eb="10">
      <t>エン</t>
    </rPh>
    <phoneticPr fontId="2"/>
  </si>
  <si>
    <t>こはらだ幼稚園</t>
    <rPh sb="4" eb="7">
      <t>ヨウチエン</t>
    </rPh>
    <phoneticPr fontId="2"/>
  </si>
  <si>
    <t>2020(令和 2).  4.  1</t>
    <rPh sb="5" eb="7">
      <t>レイワ</t>
    </rPh>
    <phoneticPr fontId="2"/>
  </si>
  <si>
    <t>わかば幼稚園</t>
    <rPh sb="3" eb="6">
      <t>ヨウチエン</t>
    </rPh>
    <phoneticPr fontId="2"/>
  </si>
  <si>
    <t>八山田こども園</t>
    <rPh sb="6" eb="7">
      <t>エン</t>
    </rPh>
    <phoneticPr fontId="2"/>
  </si>
  <si>
    <t>ことりやまこども園</t>
    <rPh sb="8" eb="9">
      <t>エン</t>
    </rPh>
    <phoneticPr fontId="2"/>
  </si>
  <si>
    <t>母子生活支援施設</t>
    <rPh sb="0" eb="2">
      <t>ボシ</t>
    </rPh>
    <rPh sb="2" eb="4">
      <t>セイカツ</t>
    </rPh>
    <rPh sb="4" eb="6">
      <t>シエン</t>
    </rPh>
    <rPh sb="6" eb="8">
      <t>シセツ</t>
    </rPh>
    <phoneticPr fontId="4"/>
  </si>
  <si>
    <t>ひまわり荘</t>
    <rPh sb="4" eb="5">
      <t>ソウ</t>
    </rPh>
    <phoneticPr fontId="4"/>
  </si>
  <si>
    <t>1948(昭和23).  5.  1</t>
    <rPh sb="5" eb="7">
      <t>ショウワ</t>
    </rPh>
    <phoneticPr fontId="4"/>
  </si>
  <si>
    <t>児童発達支援センター</t>
    <rPh sb="0" eb="2">
      <t>ジドウ</t>
    </rPh>
    <rPh sb="2" eb="4">
      <t>ハッタツ</t>
    </rPh>
    <rPh sb="4" eb="6">
      <t>シエン</t>
    </rPh>
    <phoneticPr fontId="4"/>
  </si>
  <si>
    <t>希望ケ丘学園</t>
    <rPh sb="0" eb="4">
      <t>キボウガオカ</t>
    </rPh>
    <rPh sb="4" eb="6">
      <t>ガクエン</t>
    </rPh>
    <phoneticPr fontId="4"/>
  </si>
  <si>
    <t>1959(昭和34).  4. 15</t>
    <phoneticPr fontId="4"/>
  </si>
  <si>
    <t>障害福祉サービス事業所（生活介護）</t>
    <rPh sb="0" eb="2">
      <t>ショウガイ</t>
    </rPh>
    <rPh sb="2" eb="4">
      <t>フクシ</t>
    </rPh>
    <rPh sb="8" eb="11">
      <t>ジギョウショ</t>
    </rPh>
    <rPh sb="12" eb="14">
      <t>セイカツ</t>
    </rPh>
    <rPh sb="14" eb="16">
      <t>カイゴ</t>
    </rPh>
    <phoneticPr fontId="4"/>
  </si>
  <si>
    <t>更生園</t>
    <rPh sb="0" eb="1">
      <t>コウ</t>
    </rPh>
    <rPh sb="1" eb="2">
      <t>イキル</t>
    </rPh>
    <rPh sb="2" eb="3">
      <t>エン</t>
    </rPh>
    <phoneticPr fontId="4"/>
  </si>
  <si>
    <t>障害福祉サービス事業所（就労継続支援Ｂ型）</t>
    <rPh sb="0" eb="2">
      <t>ショウガイ</t>
    </rPh>
    <rPh sb="2" eb="4">
      <t>フクシ</t>
    </rPh>
    <rPh sb="8" eb="11">
      <t>ジギョウショ</t>
    </rPh>
    <rPh sb="12" eb="14">
      <t>シュウロウ</t>
    </rPh>
    <rPh sb="14" eb="16">
      <t>ケイゾク</t>
    </rPh>
    <rPh sb="16" eb="18">
      <t>シエン</t>
    </rPh>
    <rPh sb="19" eb="20">
      <t>ガタ</t>
    </rPh>
    <phoneticPr fontId="4"/>
  </si>
  <si>
    <t>緑豊園</t>
    <rPh sb="0" eb="1">
      <t>リョク</t>
    </rPh>
    <rPh sb="1" eb="2">
      <t>ホウ</t>
    </rPh>
    <rPh sb="2" eb="3">
      <t>エン</t>
    </rPh>
    <phoneticPr fontId="4"/>
  </si>
  <si>
    <t>1987(昭和62).  4.  1</t>
    <phoneticPr fontId="4"/>
  </si>
  <si>
    <t>障害児入所施設</t>
    <rPh sb="0" eb="3">
      <t>ショウガイジ</t>
    </rPh>
    <rPh sb="3" eb="5">
      <t>ニュウショ</t>
    </rPh>
    <rPh sb="5" eb="7">
      <t>シセツ</t>
    </rPh>
    <phoneticPr fontId="4"/>
  </si>
  <si>
    <t>入所支援事業所アルバ</t>
    <rPh sb="0" eb="2">
      <t>ニュウショ</t>
    </rPh>
    <rPh sb="2" eb="4">
      <t>シエン</t>
    </rPh>
    <rPh sb="4" eb="7">
      <t>ジギョウショ</t>
    </rPh>
    <phoneticPr fontId="4"/>
  </si>
  <si>
    <t>1967(昭和42).  6.  1</t>
    <phoneticPr fontId="4"/>
  </si>
  <si>
    <t>福島県総合療育センター</t>
    <rPh sb="0" eb="3">
      <t>フクシマケン</t>
    </rPh>
    <rPh sb="3" eb="5">
      <t>ソウゴウ</t>
    </rPh>
    <rPh sb="5" eb="7">
      <t>リョウイク</t>
    </rPh>
    <phoneticPr fontId="4"/>
  </si>
  <si>
    <t>1963(昭和38).  1.  1</t>
    <phoneticPr fontId="4"/>
  </si>
  <si>
    <t>障害者支援施設
（施設入所支援）</t>
    <rPh sb="0" eb="3">
      <t>ショウガイシャ</t>
    </rPh>
    <rPh sb="3" eb="5">
      <t>シエン</t>
    </rPh>
    <rPh sb="5" eb="7">
      <t>シセツ</t>
    </rPh>
    <rPh sb="9" eb="11">
      <t>シセツ</t>
    </rPh>
    <rPh sb="11" eb="13">
      <t>ニュウショ</t>
    </rPh>
    <rPh sb="13" eb="15">
      <t>シエン</t>
    </rPh>
    <phoneticPr fontId="4"/>
  </si>
  <si>
    <t>花かつみ豊心園</t>
    <rPh sb="0" eb="1">
      <t>ハナ</t>
    </rPh>
    <rPh sb="4" eb="5">
      <t>ホウ</t>
    </rPh>
    <rPh sb="5" eb="6">
      <t>シン</t>
    </rPh>
    <rPh sb="6" eb="7">
      <t>エン</t>
    </rPh>
    <phoneticPr fontId="4"/>
  </si>
  <si>
    <t>1991(平成 3).  5.  1</t>
    <phoneticPr fontId="4"/>
  </si>
  <si>
    <t>障害者支援施設あさかあすなろ荘</t>
    <rPh sb="0" eb="3">
      <t>ショウガイシャ</t>
    </rPh>
    <rPh sb="3" eb="5">
      <t>シエン</t>
    </rPh>
    <rPh sb="5" eb="7">
      <t>シセツ</t>
    </rPh>
    <rPh sb="14" eb="15">
      <t>ソウ</t>
    </rPh>
    <phoneticPr fontId="4"/>
  </si>
  <si>
    <t>1997(平成 9).  4.  1</t>
    <phoneticPr fontId="4"/>
  </si>
  <si>
    <t>障がい者支援施設南東北さくら館</t>
    <rPh sb="0" eb="1">
      <t>ショウ</t>
    </rPh>
    <rPh sb="3" eb="4">
      <t>シャ</t>
    </rPh>
    <rPh sb="4" eb="6">
      <t>シエン</t>
    </rPh>
    <rPh sb="6" eb="8">
      <t>シセツ</t>
    </rPh>
    <rPh sb="8" eb="9">
      <t>ミナミ</t>
    </rPh>
    <rPh sb="9" eb="11">
      <t>トウホク</t>
    </rPh>
    <rPh sb="14" eb="15">
      <t>カン</t>
    </rPh>
    <phoneticPr fontId="4"/>
  </si>
  <si>
    <t>1999(平成11).  4.  1</t>
    <phoneticPr fontId="4"/>
  </si>
  <si>
    <t>養護老人ホーム</t>
    <rPh sb="0" eb="2">
      <t>ヨウゴ</t>
    </rPh>
    <rPh sb="2" eb="4">
      <t>ロウジン</t>
    </rPh>
    <phoneticPr fontId="5"/>
  </si>
  <si>
    <t>希望ケ丘ホーム</t>
    <rPh sb="0" eb="4">
      <t>キボウガオカ</t>
    </rPh>
    <phoneticPr fontId="5"/>
  </si>
  <si>
    <t>1950(昭和25).  3. 31</t>
    <rPh sb="5" eb="7">
      <t>ショウワ</t>
    </rPh>
    <phoneticPr fontId="5"/>
  </si>
  <si>
    <t>軽費老人ホームＡ型</t>
    <rPh sb="8" eb="9">
      <t>ガタ</t>
    </rPh>
    <phoneticPr fontId="5"/>
  </si>
  <si>
    <t>采女の里やすらぎ</t>
    <rPh sb="0" eb="1">
      <t>サイ</t>
    </rPh>
    <rPh sb="1" eb="2">
      <t>オンナ</t>
    </rPh>
    <rPh sb="3" eb="4">
      <t>サト</t>
    </rPh>
    <phoneticPr fontId="5"/>
  </si>
  <si>
    <t>1990(平成 2).  4.  1</t>
  </si>
  <si>
    <t>ケアハウス</t>
  </si>
  <si>
    <t>光の森の家</t>
    <rPh sb="0" eb="1">
      <t>ヒカリ</t>
    </rPh>
    <rPh sb="2" eb="3">
      <t>モリ</t>
    </rPh>
    <rPh sb="4" eb="5">
      <t>イエ</t>
    </rPh>
    <phoneticPr fontId="5"/>
  </si>
  <si>
    <t>1997(平成 9).  9.  1</t>
  </si>
  <si>
    <t>南東北ライフケア館</t>
    <rPh sb="0" eb="1">
      <t>ミナミ</t>
    </rPh>
    <rPh sb="1" eb="3">
      <t>トウホク</t>
    </rPh>
    <rPh sb="8" eb="9">
      <t>カン</t>
    </rPh>
    <phoneticPr fontId="5"/>
  </si>
  <si>
    <t>1999(平成11).  4.  1</t>
  </si>
  <si>
    <t>はやま</t>
  </si>
  <si>
    <t>1999(平成11). 10.  1</t>
  </si>
  <si>
    <t>グリーンライフ小磯</t>
    <rPh sb="7" eb="8">
      <t>ショウ</t>
    </rPh>
    <rPh sb="8" eb="9">
      <t>イソ</t>
    </rPh>
    <phoneticPr fontId="5"/>
  </si>
  <si>
    <t>2001(平成13).  5.  1</t>
  </si>
  <si>
    <t>救護施設</t>
    <rPh sb="0" eb="1">
      <t>キュウ</t>
    </rPh>
    <rPh sb="1" eb="2">
      <t>ユズル</t>
    </rPh>
    <rPh sb="2" eb="3">
      <t>シ</t>
    </rPh>
    <rPh sb="3" eb="4">
      <t>セツ</t>
    </rPh>
    <phoneticPr fontId="5"/>
  </si>
  <si>
    <t>郡山せいわ園</t>
    <rPh sb="0" eb="1">
      <t>グン</t>
    </rPh>
    <rPh sb="1" eb="2">
      <t>サン</t>
    </rPh>
    <rPh sb="5" eb="6">
      <t>エン</t>
    </rPh>
    <phoneticPr fontId="5"/>
  </si>
  <si>
    <t>1946(昭和21). 12.  1</t>
    <rPh sb="5" eb="7">
      <t>ショウワ</t>
    </rPh>
    <phoneticPr fontId="5"/>
  </si>
  <si>
    <t>資料：保育課</t>
    <rPh sb="0" eb="2">
      <t>シリョウ</t>
    </rPh>
    <phoneticPr fontId="4"/>
  </si>
  <si>
    <t>※民間認可（　）内は広域受託者数。</t>
    <rPh sb="1" eb="3">
      <t>ミンカン</t>
    </rPh>
    <rPh sb="3" eb="5">
      <t>ニンカ</t>
    </rPh>
    <rPh sb="8" eb="9">
      <t>ナイ</t>
    </rPh>
    <rPh sb="10" eb="12">
      <t>コウイキ</t>
    </rPh>
    <rPh sb="12" eb="14">
      <t>ジュタク</t>
    </rPh>
    <rPh sb="14" eb="15">
      <t>シャ</t>
    </rPh>
    <rPh sb="15" eb="16">
      <t>スウ</t>
    </rPh>
    <phoneticPr fontId="4"/>
  </si>
  <si>
    <t>※事業所内保育は従業員枠人数を含む。事業所内保育の定員の（　）内は地域枠人数。</t>
    <rPh sb="1" eb="4">
      <t>ジギョウショ</t>
    </rPh>
    <rPh sb="4" eb="5">
      <t>ナイ</t>
    </rPh>
    <rPh sb="5" eb="7">
      <t>ホイク</t>
    </rPh>
    <rPh sb="8" eb="11">
      <t>ジュウギョウイン</t>
    </rPh>
    <rPh sb="11" eb="12">
      <t>ワク</t>
    </rPh>
    <rPh sb="12" eb="14">
      <t>ニンズウ</t>
    </rPh>
    <rPh sb="15" eb="16">
      <t>フク</t>
    </rPh>
    <rPh sb="18" eb="21">
      <t>ジギョウショ</t>
    </rPh>
    <rPh sb="21" eb="22">
      <t>ナイ</t>
    </rPh>
    <rPh sb="22" eb="24">
      <t>ホイク</t>
    </rPh>
    <rPh sb="25" eb="27">
      <t>テイイン</t>
    </rPh>
    <rPh sb="31" eb="32">
      <t>ナイ</t>
    </rPh>
    <rPh sb="33" eb="35">
      <t>チイキ</t>
    </rPh>
    <rPh sb="35" eb="36">
      <t>ワク</t>
    </rPh>
    <rPh sb="36" eb="38">
      <t>ニンズウ</t>
    </rPh>
    <phoneticPr fontId="4"/>
  </si>
  <si>
    <t>被保険者</t>
    <rPh sb="0" eb="1">
      <t>ヒ</t>
    </rPh>
    <rPh sb="1" eb="3">
      <t>ホケン</t>
    </rPh>
    <rPh sb="3" eb="4">
      <t>シャ</t>
    </rPh>
    <phoneticPr fontId="4"/>
  </si>
  <si>
    <t>保険税</t>
    <rPh sb="0" eb="2">
      <t>ホケン</t>
    </rPh>
    <rPh sb="2" eb="3">
      <t>ゼイ</t>
    </rPh>
    <phoneticPr fontId="4"/>
  </si>
  <si>
    <t>給付額（千円）</t>
    <rPh sb="0" eb="2">
      <t>キュウフ</t>
    </rPh>
    <rPh sb="2" eb="3">
      <t>ガク</t>
    </rPh>
    <rPh sb="4" eb="6">
      <t>センエン</t>
    </rPh>
    <phoneticPr fontId="4"/>
  </si>
  <si>
    <t>世帯</t>
    <rPh sb="0" eb="2">
      <t>セタイ</t>
    </rPh>
    <phoneticPr fontId="4"/>
  </si>
  <si>
    <t>人数</t>
    <rPh sb="0" eb="2">
      <t>ニンズウ</t>
    </rPh>
    <phoneticPr fontId="4"/>
  </si>
  <si>
    <t>調定額
（千円）</t>
    <rPh sb="0" eb="1">
      <t>チョウ</t>
    </rPh>
    <rPh sb="1" eb="2">
      <t>サダム</t>
    </rPh>
    <rPh sb="2" eb="3">
      <t>ガク</t>
    </rPh>
    <rPh sb="5" eb="7">
      <t>センエン</t>
    </rPh>
    <phoneticPr fontId="4"/>
  </si>
  <si>
    <t>被保険者１人当り額（円）</t>
    <rPh sb="0" eb="1">
      <t>ヒ</t>
    </rPh>
    <rPh sb="1" eb="4">
      <t>ホケンシャ</t>
    </rPh>
    <rPh sb="5" eb="6">
      <t>ニン</t>
    </rPh>
    <rPh sb="6" eb="7">
      <t>ア</t>
    </rPh>
    <rPh sb="8" eb="9">
      <t>ガク</t>
    </rPh>
    <rPh sb="10" eb="11">
      <t>エン</t>
    </rPh>
    <phoneticPr fontId="4"/>
  </si>
  <si>
    <t>療養の給付</t>
    <rPh sb="0" eb="2">
      <t>リョウヨウ</t>
    </rPh>
    <rPh sb="3" eb="5">
      <t>キュウフ</t>
    </rPh>
    <phoneticPr fontId="4"/>
  </si>
  <si>
    <t>療養費</t>
    <rPh sb="0" eb="2">
      <t>リョウヨウ</t>
    </rPh>
    <rPh sb="2" eb="3">
      <t>ヒ</t>
    </rPh>
    <phoneticPr fontId="4"/>
  </si>
  <si>
    <t>（注）被保険者の世帯及び人数は事業年報による年度平均である。保険税調定額は現年課税分（一般＋退職）である。</t>
    <phoneticPr fontId="2"/>
  </si>
  <si>
    <t>給付額は事業年報の支払義務額による。</t>
    <phoneticPr fontId="2"/>
  </si>
  <si>
    <t>資料：国民健康保険課</t>
    <phoneticPr fontId="2"/>
  </si>
  <si>
    <t>被保険者（人）</t>
    <rPh sb="0" eb="1">
      <t>ヒ</t>
    </rPh>
    <rPh sb="1" eb="4">
      <t>ホケンシャ</t>
    </rPh>
    <rPh sb="5" eb="6">
      <t>ヒト</t>
    </rPh>
    <phoneticPr fontId="4"/>
  </si>
  <si>
    <t>保険料調定額（千円）</t>
    <rPh sb="0" eb="3">
      <t>ホケンリョウ</t>
    </rPh>
    <rPh sb="3" eb="4">
      <t>チョウ</t>
    </rPh>
    <rPh sb="4" eb="6">
      <t>テイガク</t>
    </rPh>
    <rPh sb="7" eb="9">
      <t>センエン</t>
    </rPh>
    <phoneticPr fontId="4"/>
  </si>
  <si>
    <t>保険料率等</t>
    <rPh sb="0" eb="3">
      <t>ホケンリョウ</t>
    </rPh>
    <rPh sb="3" eb="4">
      <t>リツ</t>
    </rPh>
    <rPh sb="4" eb="5">
      <t>トウ</t>
    </rPh>
    <phoneticPr fontId="4"/>
  </si>
  <si>
    <t>均等割額</t>
    <rPh sb="0" eb="2">
      <t>キントウ</t>
    </rPh>
    <rPh sb="2" eb="3">
      <t>ワ</t>
    </rPh>
    <rPh sb="3" eb="4">
      <t>ガク</t>
    </rPh>
    <phoneticPr fontId="4"/>
  </si>
  <si>
    <t>所得割率</t>
    <rPh sb="0" eb="2">
      <t>ショトク</t>
    </rPh>
    <rPh sb="2" eb="3">
      <t>ワリ</t>
    </rPh>
    <rPh sb="3" eb="4">
      <t>リツ</t>
    </rPh>
    <phoneticPr fontId="4"/>
  </si>
  <si>
    <t>41,700円</t>
    <rPh sb="6" eb="7">
      <t>エン</t>
    </rPh>
    <phoneticPr fontId="4"/>
  </si>
  <si>
    <t>（注）後期高齢者医療制度は平成20年度から導入。被保険者数は年度平均である。</t>
    <phoneticPr fontId="2"/>
  </si>
  <si>
    <t>保険料調定額は現年賦課分である。</t>
    <phoneticPr fontId="2"/>
  </si>
  <si>
    <t>加入者数</t>
    <rPh sb="0" eb="3">
      <t>カニュウシャ</t>
    </rPh>
    <rPh sb="3" eb="4">
      <t>スウ</t>
    </rPh>
    <phoneticPr fontId="4"/>
  </si>
  <si>
    <t>人口(４月１日現在)に対する加入率(％)</t>
    <rPh sb="0" eb="1">
      <t>ヒト</t>
    </rPh>
    <rPh sb="1" eb="2">
      <t>クチ</t>
    </rPh>
    <rPh sb="4" eb="5">
      <t>ガツ</t>
    </rPh>
    <rPh sb="6" eb="7">
      <t>ニチ</t>
    </rPh>
    <rPh sb="7" eb="9">
      <t>ゲンザイ</t>
    </rPh>
    <rPh sb="11" eb="12">
      <t>タイ</t>
    </rPh>
    <rPh sb="14" eb="16">
      <t>カニュウ</t>
    </rPh>
    <rPh sb="16" eb="17">
      <t>リツ</t>
    </rPh>
    <phoneticPr fontId="4"/>
  </si>
  <si>
    <t>掛金</t>
    <rPh sb="0" eb="1">
      <t>カ</t>
    </rPh>
    <rPh sb="1" eb="2">
      <t>キン</t>
    </rPh>
    <phoneticPr fontId="4"/>
  </si>
  <si>
    <t>給付状況</t>
    <rPh sb="0" eb="1">
      <t>キュウ</t>
    </rPh>
    <rPh sb="1" eb="2">
      <t>ツキ</t>
    </rPh>
    <rPh sb="2" eb="3">
      <t>ジョウ</t>
    </rPh>
    <rPh sb="3" eb="4">
      <t>キョウ</t>
    </rPh>
    <phoneticPr fontId="4"/>
  </si>
  <si>
    <t>内訳件数</t>
    <rPh sb="0" eb="1">
      <t>ウチ</t>
    </rPh>
    <rPh sb="1" eb="2">
      <t>ワケ</t>
    </rPh>
    <rPh sb="2" eb="3">
      <t>ケン</t>
    </rPh>
    <rPh sb="3" eb="4">
      <t>スウ</t>
    </rPh>
    <phoneticPr fontId="4"/>
  </si>
  <si>
    <t>金額(千円)</t>
    <rPh sb="0" eb="2">
      <t>キンガク</t>
    </rPh>
    <rPh sb="3" eb="5">
      <t>センエン</t>
    </rPh>
    <phoneticPr fontId="4"/>
  </si>
  <si>
    <t>１等級</t>
    <rPh sb="1" eb="2">
      <t>トウ</t>
    </rPh>
    <rPh sb="2" eb="3">
      <t>キュウ</t>
    </rPh>
    <phoneticPr fontId="4"/>
  </si>
  <si>
    <t>２等級</t>
    <rPh sb="1" eb="2">
      <t>トウ</t>
    </rPh>
    <rPh sb="2" eb="3">
      <t>キュウ</t>
    </rPh>
    <phoneticPr fontId="4"/>
  </si>
  <si>
    <t>３等級</t>
    <rPh sb="1" eb="2">
      <t>トウ</t>
    </rPh>
    <rPh sb="2" eb="3">
      <t>キュウ</t>
    </rPh>
    <phoneticPr fontId="4"/>
  </si>
  <si>
    <t>４等級</t>
    <rPh sb="1" eb="2">
      <t>トウ</t>
    </rPh>
    <rPh sb="2" eb="3">
      <t>キュウ</t>
    </rPh>
    <phoneticPr fontId="4"/>
  </si>
  <si>
    <t>５等級</t>
    <rPh sb="1" eb="2">
      <t>トウ</t>
    </rPh>
    <rPh sb="2" eb="3">
      <t>キュウ</t>
    </rPh>
    <phoneticPr fontId="4"/>
  </si>
  <si>
    <t>６等級</t>
    <rPh sb="1" eb="2">
      <t>トウ</t>
    </rPh>
    <rPh sb="2" eb="3">
      <t>キュウ</t>
    </rPh>
    <phoneticPr fontId="4"/>
  </si>
  <si>
    <t>７等級</t>
    <rPh sb="1" eb="2">
      <t>トウ</t>
    </rPh>
    <rPh sb="2" eb="3">
      <t>キュウ</t>
    </rPh>
    <phoneticPr fontId="4"/>
  </si>
  <si>
    <t>８等級</t>
    <rPh sb="1" eb="2">
      <t>トウ</t>
    </rPh>
    <rPh sb="2" eb="3">
      <t>キュウ</t>
    </rPh>
    <phoneticPr fontId="4"/>
  </si>
  <si>
    <t>９等級</t>
    <rPh sb="1" eb="2">
      <t>トウ</t>
    </rPh>
    <rPh sb="2" eb="3">
      <t>キュウ</t>
    </rPh>
    <phoneticPr fontId="4"/>
  </si>
  <si>
    <t>10等級</t>
    <rPh sb="2" eb="3">
      <t>トウ</t>
    </rPh>
    <rPh sb="3" eb="4">
      <t>キュウ</t>
    </rPh>
    <phoneticPr fontId="4"/>
  </si>
  <si>
    <t>重度障害</t>
    <rPh sb="0" eb="2">
      <t>ジュウド</t>
    </rPh>
    <rPh sb="2" eb="4">
      <t>ショウガイ</t>
    </rPh>
    <phoneticPr fontId="4"/>
  </si>
  <si>
    <t>（注）内訳件数は等級変更による重複があり、総数（件数）と一致しない場合がある。</t>
    <phoneticPr fontId="2"/>
  </si>
  <si>
    <t>資料：セーフコミュニティ課</t>
    <rPh sb="0" eb="2">
      <t>シリョウ</t>
    </rPh>
    <phoneticPr fontId="4"/>
  </si>
  <si>
    <t>被保険者</t>
    <rPh sb="0" eb="4">
      <t>ヒホケンシャ</t>
    </rPh>
    <phoneticPr fontId="2"/>
  </si>
  <si>
    <t>保険料免除者数</t>
    <rPh sb="0" eb="3">
      <t>ホケンリョウ</t>
    </rPh>
    <rPh sb="3" eb="5">
      <t>メンジョ</t>
    </rPh>
    <rPh sb="5" eb="6">
      <t>シャ</t>
    </rPh>
    <rPh sb="6" eb="7">
      <t>スウ</t>
    </rPh>
    <phoneticPr fontId="4"/>
  </si>
  <si>
    <t>保険料納付額（千円）</t>
    <rPh sb="0" eb="3">
      <t>ホケンリョウ</t>
    </rPh>
    <rPh sb="3" eb="5">
      <t>ノウフ</t>
    </rPh>
    <rPh sb="5" eb="6">
      <t>ガク</t>
    </rPh>
    <phoneticPr fontId="4"/>
  </si>
  <si>
    <t>１号</t>
    <rPh sb="1" eb="2">
      <t>ゴウ</t>
    </rPh>
    <phoneticPr fontId="2"/>
  </si>
  <si>
    <t>うち任意加入者数</t>
  </si>
  <si>
    <t>３号</t>
    <rPh sb="1" eb="2">
      <t>ゴウ</t>
    </rPh>
    <phoneticPr fontId="2"/>
  </si>
  <si>
    <t>資料：日本年金機構郡山年金事務所</t>
    <phoneticPr fontId="2"/>
  </si>
  <si>
    <t>拠出年金額</t>
    <rPh sb="0" eb="2">
      <t>キョシュツ</t>
    </rPh>
    <rPh sb="2" eb="4">
      <t>ネンキン</t>
    </rPh>
    <rPh sb="4" eb="5">
      <t>ガク</t>
    </rPh>
    <phoneticPr fontId="4"/>
  </si>
  <si>
    <t>福祉年金</t>
    <rPh sb="0" eb="2">
      <t>フクシ</t>
    </rPh>
    <rPh sb="2" eb="4">
      <t>ネンキン</t>
    </rPh>
    <phoneticPr fontId="4"/>
  </si>
  <si>
    <t>老齢</t>
    <rPh sb="0" eb="2">
      <t>ロウレイ</t>
    </rPh>
    <phoneticPr fontId="2"/>
  </si>
  <si>
    <t>障害</t>
    <rPh sb="0" eb="2">
      <t>ショウガイ</t>
    </rPh>
    <phoneticPr fontId="2"/>
  </si>
  <si>
    <t>遺族</t>
    <rPh sb="0" eb="2">
      <t>イゾク</t>
    </rPh>
    <phoneticPr fontId="2"/>
  </si>
  <si>
    <t>寡婦</t>
    <rPh sb="0" eb="2">
      <t>カフ</t>
    </rPh>
    <phoneticPr fontId="2"/>
  </si>
  <si>
    <t>その他</t>
    <rPh sb="2" eb="3">
      <t>タ</t>
    </rPh>
    <phoneticPr fontId="2"/>
  </si>
  <si>
    <t>受給件数</t>
    <rPh sb="0" eb="2">
      <t>ジュキュウ</t>
    </rPh>
    <rPh sb="2" eb="4">
      <t>ケンスウ</t>
    </rPh>
    <phoneticPr fontId="4"/>
  </si>
  <si>
    <t>年金額(千円)</t>
    <rPh sb="0" eb="2">
      <t>ネンキン</t>
    </rPh>
    <rPh sb="4" eb="6">
      <t>センエン</t>
    </rPh>
    <phoneticPr fontId="4"/>
  </si>
  <si>
    <t>年金支給額(千円)</t>
    <rPh sb="0" eb="2">
      <t>ネンキン</t>
    </rPh>
    <rPh sb="2" eb="5">
      <t>シキュウガク</t>
    </rPh>
    <rPh sb="6" eb="8">
      <t>センエン</t>
    </rPh>
    <phoneticPr fontId="4"/>
  </si>
  <si>
    <t>年度</t>
    <rPh sb="0" eb="2">
      <t>ネンド</t>
    </rPh>
    <phoneticPr fontId="2"/>
  </si>
  <si>
    <t>年度（和暦）</t>
    <rPh sb="0" eb="2">
      <t>ネンド</t>
    </rPh>
    <rPh sb="3" eb="5">
      <t>ワレキ</t>
    </rPh>
    <phoneticPr fontId="2"/>
  </si>
  <si>
    <t>身体障がい者</t>
    <rPh sb="0" eb="2">
      <t>シンタイ</t>
    </rPh>
    <rPh sb="2" eb="3">
      <t>ショウ</t>
    </rPh>
    <rPh sb="5" eb="6">
      <t>シャ</t>
    </rPh>
    <phoneticPr fontId="4"/>
  </si>
  <si>
    <t>知的障がい者</t>
    <rPh sb="0" eb="2">
      <t>チテキ</t>
    </rPh>
    <rPh sb="2" eb="3">
      <t>ショウ</t>
    </rPh>
    <rPh sb="5" eb="6">
      <t>シャ</t>
    </rPh>
    <phoneticPr fontId="4"/>
  </si>
  <si>
    <t>精神障がい者</t>
    <rPh sb="0" eb="2">
      <t>セイシン</t>
    </rPh>
    <rPh sb="2" eb="3">
      <t>ショウ</t>
    </rPh>
    <rPh sb="5" eb="6">
      <t>シャ</t>
    </rPh>
    <phoneticPr fontId="4"/>
  </si>
  <si>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</si>
  <si>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</si>
  <si>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</si>
  <si>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</si>
  <si>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平成26年度</t>
    <rPh sb="0" eb="2">
      <t>ヘイセイ</t>
    </rPh>
    <rPh sb="4" eb="6">
      <t>ネンド</t>
    </rPh>
    <phoneticPr fontId="2"/>
  </si>
  <si>
    <t>平成27年度</t>
    <rPh sb="0" eb="2">
      <t>ヘイセイ</t>
    </rPh>
    <rPh sb="4" eb="6">
      <t>ネンド</t>
    </rPh>
    <phoneticPr fontId="2"/>
  </si>
  <si>
    <t>平成28年度</t>
    <rPh sb="0" eb="2">
      <t>ヘイセイ</t>
    </rPh>
    <rPh sb="4" eb="6">
      <t>ネンド</t>
    </rPh>
    <phoneticPr fontId="2"/>
  </si>
  <si>
    <t>平成29年度</t>
    <rPh sb="0" eb="2">
      <t>ヘイセイ</t>
    </rPh>
    <rPh sb="4" eb="6">
      <t>ネンド</t>
    </rPh>
    <phoneticPr fontId="2"/>
  </si>
  <si>
    <t>平成30年度</t>
    <rPh sb="0" eb="2">
      <t>ヘイセイ</t>
    </rPh>
    <rPh sb="4" eb="6">
      <t>ネンド</t>
    </rPh>
    <phoneticPr fontId="2"/>
  </si>
  <si>
    <t>令和元年度</t>
    <rPh sb="0" eb="2">
      <t>レイワ</t>
    </rPh>
    <rPh sb="2" eb="3">
      <t>モト</t>
    </rPh>
    <rPh sb="3" eb="5">
      <t>ネンド</t>
    </rPh>
    <phoneticPr fontId="2"/>
  </si>
  <si>
    <t>令和2年度</t>
    <rPh sb="0" eb="2">
      <t>レイワ</t>
    </rPh>
    <rPh sb="3" eb="5">
      <t>ネンド</t>
    </rPh>
    <phoneticPr fontId="2"/>
  </si>
  <si>
    <t>資料：障がい福祉課、保健所保健・感染症課</t>
    <rPh sb="0" eb="2">
      <t>シリョウ</t>
    </rPh>
    <rPh sb="3" eb="4">
      <t>ショウ</t>
    </rPh>
    <rPh sb="6" eb="9">
      <t>フクシカ</t>
    </rPh>
    <rPh sb="10" eb="13">
      <t>ホケンジョ</t>
    </rPh>
    <phoneticPr fontId="2"/>
  </si>
  <si>
    <t>１１．保健衛生</t>
    <phoneticPr fontId="4"/>
  </si>
  <si>
    <t>病院</t>
    <rPh sb="0" eb="2">
      <t>ビョウイン</t>
    </rPh>
    <phoneticPr fontId="4"/>
  </si>
  <si>
    <t>一般診療所</t>
    <rPh sb="0" eb="2">
      <t>イッパン</t>
    </rPh>
    <rPh sb="2" eb="4">
      <t>シンリョウ</t>
    </rPh>
    <rPh sb="4" eb="5">
      <t>ジョ</t>
    </rPh>
    <phoneticPr fontId="4"/>
  </si>
  <si>
    <t>歯科
診療所</t>
    <rPh sb="0" eb="2">
      <t>シカ</t>
    </rPh>
    <rPh sb="3" eb="5">
      <t>シンリョウ</t>
    </rPh>
    <rPh sb="5" eb="6">
      <t>ジョ</t>
    </rPh>
    <phoneticPr fontId="4"/>
  </si>
  <si>
    <t>助産所</t>
    <rPh sb="0" eb="2">
      <t>ジョサン</t>
    </rPh>
    <rPh sb="2" eb="3">
      <t>ジョ</t>
    </rPh>
    <phoneticPr fontId="4"/>
  </si>
  <si>
    <t>薬局</t>
    <rPh sb="0" eb="2">
      <t>ヤッキョク</t>
    </rPh>
    <phoneticPr fontId="4"/>
  </si>
  <si>
    <t>施術所</t>
    <rPh sb="0" eb="2">
      <t>セジュツ</t>
    </rPh>
    <rPh sb="2" eb="3">
      <t>ジョ</t>
    </rPh>
    <phoneticPr fontId="4"/>
  </si>
  <si>
    <t>一般病院</t>
    <rPh sb="0" eb="2">
      <t>イッパン</t>
    </rPh>
    <rPh sb="2" eb="4">
      <t>ビョウイン</t>
    </rPh>
    <phoneticPr fontId="4"/>
  </si>
  <si>
    <t>精神病院</t>
    <rPh sb="0" eb="2">
      <t>セイシン</t>
    </rPh>
    <rPh sb="2" eb="4">
      <t>ビョウイン</t>
    </rPh>
    <phoneticPr fontId="4"/>
  </si>
  <si>
    <t>結核病床のある病院</t>
    <rPh sb="0" eb="2">
      <t>ケッカク</t>
    </rPh>
    <rPh sb="2" eb="4">
      <t>ビョウショウ</t>
    </rPh>
    <rPh sb="7" eb="9">
      <t>ビョウイン</t>
    </rPh>
    <phoneticPr fontId="4"/>
  </si>
  <si>
    <t>診療所数</t>
    <rPh sb="0" eb="3">
      <t>シンリョウジョ</t>
    </rPh>
    <rPh sb="3" eb="4">
      <t>スウ</t>
    </rPh>
    <phoneticPr fontId="4"/>
  </si>
  <si>
    <t>病床数</t>
    <rPh sb="0" eb="2">
      <t>ビョウショウ</t>
    </rPh>
    <rPh sb="2" eb="3">
      <t>スウ</t>
    </rPh>
    <phoneticPr fontId="4"/>
  </si>
  <si>
    <t>病院数</t>
    <rPh sb="0" eb="2">
      <t>ビョウイン</t>
    </rPh>
    <rPh sb="2" eb="3">
      <t>スウ</t>
    </rPh>
    <phoneticPr fontId="4"/>
  </si>
  <si>
    <t>3(1)</t>
  </si>
  <si>
    <t>3(2)</t>
  </si>
  <si>
    <t>‐</t>
  </si>
  <si>
    <t>3(2)</t>
    <phoneticPr fontId="2"/>
  </si>
  <si>
    <t>（注）（　）内は一般病院の再掲である。</t>
    <phoneticPr fontId="2"/>
  </si>
  <si>
    <t>資料：保健所総務課</t>
    <phoneticPr fontId="2"/>
  </si>
  <si>
    <t>医師</t>
    <rPh sb="0" eb="2">
      <t>イシ</t>
    </rPh>
    <phoneticPr fontId="4"/>
  </si>
  <si>
    <t>歯科医師</t>
    <rPh sb="0" eb="2">
      <t>シカ</t>
    </rPh>
    <rPh sb="2" eb="4">
      <t>イシ</t>
    </rPh>
    <phoneticPr fontId="4"/>
  </si>
  <si>
    <t>薬剤師</t>
    <rPh sb="0" eb="3">
      <t>ヤクザイシ</t>
    </rPh>
    <phoneticPr fontId="4"/>
  </si>
  <si>
    <t>助産師</t>
    <rPh sb="0" eb="3">
      <t>ジョサンシ</t>
    </rPh>
    <phoneticPr fontId="4"/>
  </si>
  <si>
    <t>看護師</t>
    <rPh sb="0" eb="2">
      <t>カンゴ</t>
    </rPh>
    <rPh sb="2" eb="3">
      <t>シ</t>
    </rPh>
    <phoneticPr fontId="4"/>
  </si>
  <si>
    <t>准看護師</t>
    <rPh sb="0" eb="1">
      <t>ジュン</t>
    </rPh>
    <rPh sb="1" eb="3">
      <t>カンゴ</t>
    </rPh>
    <rPh sb="3" eb="4">
      <t>シ</t>
    </rPh>
    <phoneticPr fontId="4"/>
  </si>
  <si>
    <t>平成16年</t>
    <rPh sb="0" eb="2">
      <t>ヘイセイ</t>
    </rPh>
    <rPh sb="4" eb="5">
      <t>ネン</t>
    </rPh>
    <phoneticPr fontId="4"/>
  </si>
  <si>
    <t>平成18年</t>
    <rPh sb="0" eb="2">
      <t>ヘイセイ</t>
    </rPh>
    <rPh sb="4" eb="5">
      <t>ネン</t>
    </rPh>
    <phoneticPr fontId="4"/>
  </si>
  <si>
    <t>資料：保健所総務課</t>
    <rPh sb="0" eb="2">
      <t>シリョウ</t>
    </rPh>
    <phoneticPr fontId="2"/>
  </si>
  <si>
    <t>各年12月31日現在</t>
    <phoneticPr fontId="2"/>
  </si>
  <si>
    <t>心疾患</t>
    <rPh sb="0" eb="3">
      <t>シンシッカン</t>
    </rPh>
    <phoneticPr fontId="4"/>
  </si>
  <si>
    <t>結核</t>
    <rPh sb="0" eb="2">
      <t>ケッカク</t>
    </rPh>
    <phoneticPr fontId="4"/>
  </si>
  <si>
    <t>老衰</t>
    <rPh sb="0" eb="2">
      <t>ロウスイ</t>
    </rPh>
    <phoneticPr fontId="4"/>
  </si>
  <si>
    <t>令和元年</t>
    <rPh sb="0" eb="2">
      <t>レイワ</t>
    </rPh>
    <rPh sb="2" eb="4">
      <t>ガンネン</t>
    </rPh>
    <phoneticPr fontId="4"/>
  </si>
  <si>
    <t>資料：保健所健康政策課</t>
    <rPh sb="6" eb="8">
      <t>ケンコウ</t>
    </rPh>
    <rPh sb="8" eb="10">
      <t>セイサク</t>
    </rPh>
    <rPh sb="10" eb="11">
      <t>カ</t>
    </rPh>
    <phoneticPr fontId="2"/>
  </si>
  <si>
    <t>旅館
ホテル</t>
    <rPh sb="0" eb="2">
      <t>リョカン</t>
    </rPh>
    <phoneticPr fontId="4"/>
  </si>
  <si>
    <t>下宿
簡易宿所</t>
    <rPh sb="0" eb="2">
      <t>ゲシュク</t>
    </rPh>
    <rPh sb="3" eb="5">
      <t>カンイ</t>
    </rPh>
    <rPh sb="5" eb="7">
      <t>シュクショ</t>
    </rPh>
    <phoneticPr fontId="4"/>
  </si>
  <si>
    <t>興行場</t>
    <rPh sb="0" eb="2">
      <t>コウギョウ</t>
    </rPh>
    <rPh sb="2" eb="3">
      <t>ジョウ</t>
    </rPh>
    <phoneticPr fontId="4"/>
  </si>
  <si>
    <t>公衆浴場</t>
    <rPh sb="0" eb="2">
      <t>コウシュウ</t>
    </rPh>
    <rPh sb="2" eb="4">
      <t>ヨクジョウ</t>
    </rPh>
    <phoneticPr fontId="4"/>
  </si>
  <si>
    <t>理容所</t>
    <rPh sb="0" eb="2">
      <t>リヨウ</t>
    </rPh>
    <rPh sb="2" eb="3">
      <t>ジョ</t>
    </rPh>
    <phoneticPr fontId="4"/>
  </si>
  <si>
    <t>美容所</t>
    <rPh sb="0" eb="2">
      <t>ビヨウ</t>
    </rPh>
    <rPh sb="2" eb="3">
      <t>ジョ</t>
    </rPh>
    <phoneticPr fontId="4"/>
  </si>
  <si>
    <t>クリーニング所</t>
    <phoneticPr fontId="4"/>
  </si>
  <si>
    <t>資料：保健所生活衛生課</t>
    <phoneticPr fontId="2"/>
  </si>
  <si>
    <t>大気汚染</t>
    <rPh sb="0" eb="2">
      <t>タイキ</t>
    </rPh>
    <rPh sb="2" eb="4">
      <t>オセン</t>
    </rPh>
    <phoneticPr fontId="4"/>
  </si>
  <si>
    <t>水質汚濁</t>
    <rPh sb="0" eb="2">
      <t>スイシツ</t>
    </rPh>
    <rPh sb="2" eb="4">
      <t>オダク</t>
    </rPh>
    <phoneticPr fontId="4"/>
  </si>
  <si>
    <t>土壌汚染</t>
    <rPh sb="0" eb="2">
      <t>ドジョウ</t>
    </rPh>
    <rPh sb="2" eb="4">
      <t>オセン</t>
    </rPh>
    <phoneticPr fontId="4"/>
  </si>
  <si>
    <t>騒音振動</t>
    <rPh sb="0" eb="2">
      <t>ソウオン</t>
    </rPh>
    <rPh sb="2" eb="4">
      <t>シンドウ</t>
    </rPh>
    <phoneticPr fontId="4"/>
  </si>
  <si>
    <t>悪臭</t>
    <rPh sb="0" eb="2">
      <t>アクシュウ</t>
    </rPh>
    <phoneticPr fontId="4"/>
  </si>
  <si>
    <t>平成21年度</t>
    <rPh sb="0" eb="2">
      <t>ヘイセイ</t>
    </rPh>
    <rPh sb="4" eb="5">
      <t>ネン</t>
    </rPh>
    <rPh sb="5" eb="6">
      <t>ド</t>
    </rPh>
    <phoneticPr fontId="4"/>
  </si>
  <si>
    <t>平成22年度</t>
    <rPh sb="0" eb="2">
      <t>ヘイセイ</t>
    </rPh>
    <rPh sb="4" eb="5">
      <t>ネン</t>
    </rPh>
    <rPh sb="5" eb="6">
      <t>ド</t>
    </rPh>
    <phoneticPr fontId="4"/>
  </si>
  <si>
    <t>平成23年度</t>
    <rPh sb="0" eb="2">
      <t>ヘイセイ</t>
    </rPh>
    <rPh sb="4" eb="5">
      <t>ネン</t>
    </rPh>
    <rPh sb="5" eb="6">
      <t>ド</t>
    </rPh>
    <phoneticPr fontId="4"/>
  </si>
  <si>
    <t>平成24年度</t>
    <rPh sb="0" eb="2">
      <t>ヘイセイ</t>
    </rPh>
    <rPh sb="4" eb="5">
      <t>ネン</t>
    </rPh>
    <rPh sb="5" eb="6">
      <t>ド</t>
    </rPh>
    <phoneticPr fontId="4"/>
  </si>
  <si>
    <t>平成25年度</t>
    <rPh sb="0" eb="2">
      <t>ヘイセイ</t>
    </rPh>
    <rPh sb="4" eb="5">
      <t>ネン</t>
    </rPh>
    <rPh sb="5" eb="6">
      <t>ド</t>
    </rPh>
    <phoneticPr fontId="4"/>
  </si>
  <si>
    <t>平成26年度</t>
    <rPh sb="0" eb="2">
      <t>ヘイセイ</t>
    </rPh>
    <rPh sb="4" eb="5">
      <t>ネン</t>
    </rPh>
    <rPh sb="5" eb="6">
      <t>ド</t>
    </rPh>
    <phoneticPr fontId="4"/>
  </si>
  <si>
    <t>平成27年度</t>
    <rPh sb="0" eb="2">
      <t>ヘイセイ</t>
    </rPh>
    <rPh sb="4" eb="5">
      <t>ネン</t>
    </rPh>
    <rPh sb="5" eb="6">
      <t>ド</t>
    </rPh>
    <phoneticPr fontId="4"/>
  </si>
  <si>
    <t>平成28年度</t>
    <rPh sb="0" eb="2">
      <t>ヘイセイ</t>
    </rPh>
    <rPh sb="4" eb="5">
      <t>ネン</t>
    </rPh>
    <rPh sb="5" eb="6">
      <t>ド</t>
    </rPh>
    <phoneticPr fontId="4"/>
  </si>
  <si>
    <t>平成29年度</t>
    <rPh sb="0" eb="2">
      <t>ヘイセイ</t>
    </rPh>
    <rPh sb="4" eb="5">
      <t>ネン</t>
    </rPh>
    <rPh sb="5" eb="6">
      <t>ド</t>
    </rPh>
    <phoneticPr fontId="4"/>
  </si>
  <si>
    <t>平成30年度</t>
    <rPh sb="0" eb="2">
      <t>ヘイセイ</t>
    </rPh>
    <rPh sb="4" eb="5">
      <t>ネン</t>
    </rPh>
    <rPh sb="5" eb="6">
      <t>ド</t>
    </rPh>
    <phoneticPr fontId="4"/>
  </si>
  <si>
    <t>令和元年度</t>
    <rPh sb="0" eb="2">
      <t>レイワ</t>
    </rPh>
    <rPh sb="2" eb="3">
      <t>モト</t>
    </rPh>
    <rPh sb="3" eb="4">
      <t>ネン</t>
    </rPh>
    <rPh sb="4" eb="5">
      <t>ド</t>
    </rPh>
    <phoneticPr fontId="4"/>
  </si>
  <si>
    <t>令和2年度</t>
    <rPh sb="0" eb="2">
      <t>レイワ</t>
    </rPh>
    <rPh sb="3" eb="4">
      <t>ネン</t>
    </rPh>
    <rPh sb="4" eb="5">
      <t>ド</t>
    </rPh>
    <phoneticPr fontId="4"/>
  </si>
  <si>
    <t>資料：環境保全センター</t>
    <phoneticPr fontId="2"/>
  </si>
  <si>
    <t>名称</t>
    <rPh sb="0" eb="1">
      <t>メイ</t>
    </rPh>
    <rPh sb="1" eb="2">
      <t>ショウ</t>
    </rPh>
    <phoneticPr fontId="4"/>
  </si>
  <si>
    <t>規模</t>
    <rPh sb="0" eb="1">
      <t>キ</t>
    </rPh>
    <rPh sb="1" eb="2">
      <t>ボ</t>
    </rPh>
    <phoneticPr fontId="4"/>
  </si>
  <si>
    <t>敷地面積</t>
    <rPh sb="0" eb="2">
      <t>シキチ</t>
    </rPh>
    <rPh sb="2" eb="4">
      <t>メンセキ</t>
    </rPh>
    <phoneticPr fontId="4"/>
  </si>
  <si>
    <t>処理能力</t>
    <rPh sb="0" eb="2">
      <t>ショリ</t>
    </rPh>
    <rPh sb="2" eb="4">
      <t>ノウリョク</t>
    </rPh>
    <phoneticPr fontId="4"/>
  </si>
  <si>
    <t>し尿</t>
    <phoneticPr fontId="4"/>
  </si>
  <si>
    <t>富久山クリーンセンター第一処理施設</t>
    <phoneticPr fontId="4"/>
  </si>
  <si>
    <t>14,310.28㎡</t>
    <phoneticPr fontId="4"/>
  </si>
  <si>
    <t>170KL/日</t>
    <phoneticPr fontId="4"/>
  </si>
  <si>
    <t>し尿</t>
    <phoneticPr fontId="2"/>
  </si>
  <si>
    <t>（衛生処理センター）第二処理施設</t>
    <phoneticPr fontId="4"/>
  </si>
  <si>
    <t>8,710.86㎡</t>
    <phoneticPr fontId="4"/>
  </si>
  <si>
    <t>70KL/日</t>
    <phoneticPr fontId="4"/>
  </si>
  <si>
    <t>ごみ</t>
    <phoneticPr fontId="4"/>
  </si>
  <si>
    <t>富久山クリーンセンター</t>
    <phoneticPr fontId="4"/>
  </si>
  <si>
    <t>36,200㎡</t>
    <phoneticPr fontId="4"/>
  </si>
  <si>
    <t>焼却 300ｔ/24ｈ</t>
    <phoneticPr fontId="4"/>
  </si>
  <si>
    <t>破砕 80ｔ/ 5ｈ</t>
    <phoneticPr fontId="4"/>
  </si>
  <si>
    <t>河内クリーンセンター</t>
    <phoneticPr fontId="4"/>
  </si>
  <si>
    <t>68,000㎡</t>
    <phoneticPr fontId="4"/>
  </si>
  <si>
    <t>破砕 70ｔ/ 5ｈ</t>
    <phoneticPr fontId="4"/>
  </si>
  <si>
    <t>西田埋立処分場</t>
    <phoneticPr fontId="4"/>
  </si>
  <si>
    <t>202,365㎡</t>
    <phoneticPr fontId="4"/>
  </si>
  <si>
    <t>河内埋立処分場</t>
    <phoneticPr fontId="4"/>
  </si>
  <si>
    <t>ごみ量(ｔ)</t>
    <rPh sb="2" eb="3">
      <t>リョウ</t>
    </rPh>
    <phoneticPr fontId="4"/>
  </si>
  <si>
    <r>
      <t>し尿及び浄化汚泥処理量(</t>
    </r>
    <r>
      <rPr>
        <sz val="11"/>
        <color indexed="8"/>
        <rFont val="ＭＳ Ｐ明朝"/>
        <family val="1"/>
        <charset val="128"/>
      </rPr>
      <t>㎘)</t>
    </r>
    <rPh sb="1" eb="2">
      <t>ニョウ</t>
    </rPh>
    <rPh sb="2" eb="3">
      <t>オヨ</t>
    </rPh>
    <rPh sb="4" eb="6">
      <t>ジョウカ</t>
    </rPh>
    <rPh sb="6" eb="8">
      <t>オデイ</t>
    </rPh>
    <rPh sb="8" eb="9">
      <t>トコロ</t>
    </rPh>
    <rPh sb="9" eb="10">
      <t>リ</t>
    </rPh>
    <rPh sb="10" eb="11">
      <t>リョウ</t>
    </rPh>
    <phoneticPr fontId="4"/>
  </si>
  <si>
    <t>総収集量</t>
    <rPh sb="0" eb="1">
      <t>ソウ</t>
    </rPh>
    <rPh sb="1" eb="3">
      <t>シュウシュウ</t>
    </rPh>
    <rPh sb="3" eb="4">
      <t>リョウ</t>
    </rPh>
    <phoneticPr fontId="4"/>
  </si>
  <si>
    <t>収集内容</t>
    <rPh sb="0" eb="2">
      <t>シュウシュウ</t>
    </rPh>
    <rPh sb="2" eb="4">
      <t>ナイヨウ</t>
    </rPh>
    <phoneticPr fontId="4"/>
  </si>
  <si>
    <t>総処理量</t>
    <rPh sb="0" eb="1">
      <t>ソウ</t>
    </rPh>
    <rPh sb="1" eb="3">
      <t>ショリ</t>
    </rPh>
    <rPh sb="3" eb="4">
      <t>リョウ</t>
    </rPh>
    <phoneticPr fontId="4"/>
  </si>
  <si>
    <t>処理</t>
    <rPh sb="0" eb="2">
      <t>ショリ</t>
    </rPh>
    <phoneticPr fontId="4"/>
  </si>
  <si>
    <t>可燃</t>
    <rPh sb="0" eb="1">
      <t>カ</t>
    </rPh>
    <rPh sb="1" eb="2">
      <t>ネン</t>
    </rPh>
    <phoneticPr fontId="4"/>
  </si>
  <si>
    <t>不燃物</t>
    <rPh sb="0" eb="2">
      <t>フネン</t>
    </rPh>
    <rPh sb="2" eb="3">
      <t>ブツ</t>
    </rPh>
    <phoneticPr fontId="4"/>
  </si>
  <si>
    <t>資源物</t>
    <rPh sb="0" eb="2">
      <t>シゲン</t>
    </rPh>
    <rPh sb="2" eb="3">
      <t>ブツ</t>
    </rPh>
    <phoneticPr fontId="4"/>
  </si>
  <si>
    <t>粗大</t>
    <rPh sb="0" eb="1">
      <t>ホボ</t>
    </rPh>
    <rPh sb="1" eb="2">
      <t>ダイ</t>
    </rPh>
    <phoneticPr fontId="4"/>
  </si>
  <si>
    <t>焼却</t>
    <rPh sb="0" eb="1">
      <t>ヤキ</t>
    </rPh>
    <rPh sb="1" eb="2">
      <t>キャク</t>
    </rPh>
    <phoneticPr fontId="4"/>
  </si>
  <si>
    <t>埋立</t>
    <rPh sb="0" eb="1">
      <t>マイ</t>
    </rPh>
    <rPh sb="1" eb="2">
      <t>リツ</t>
    </rPh>
    <phoneticPr fontId="4"/>
  </si>
  <si>
    <t>再利用</t>
    <rPh sb="0" eb="3">
      <t>サイリヨウ</t>
    </rPh>
    <phoneticPr fontId="4"/>
  </si>
  <si>
    <t>注）四捨五入による端数処理のため総収集量と内訳は必ずしも一致しない。</t>
    <rPh sb="0" eb="1">
      <t>チュウ</t>
    </rPh>
    <rPh sb="2" eb="6">
      <t>シシャゴニュウ</t>
    </rPh>
    <rPh sb="9" eb="11">
      <t>ハスウ</t>
    </rPh>
    <rPh sb="11" eb="13">
      <t>ショリ</t>
    </rPh>
    <rPh sb="16" eb="17">
      <t>ソウ</t>
    </rPh>
    <rPh sb="17" eb="19">
      <t>シュウシュウ</t>
    </rPh>
    <rPh sb="19" eb="20">
      <t>リョウ</t>
    </rPh>
    <rPh sb="21" eb="23">
      <t>ウチワケ</t>
    </rPh>
    <rPh sb="24" eb="25">
      <t>カナラ</t>
    </rPh>
    <rPh sb="28" eb="30">
      <t>イッチ</t>
    </rPh>
    <phoneticPr fontId="2"/>
  </si>
  <si>
    <t xml:space="preserve">１２．上・下水道 </t>
    <phoneticPr fontId="4"/>
  </si>
  <si>
    <t>総人口</t>
    <rPh sb="0" eb="1">
      <t>ソウ</t>
    </rPh>
    <rPh sb="1" eb="3">
      <t>ジンコウ</t>
    </rPh>
    <phoneticPr fontId="4"/>
  </si>
  <si>
    <t>給水人口</t>
    <rPh sb="0" eb="2">
      <t>キュウスイ</t>
    </rPh>
    <rPh sb="2" eb="4">
      <t>ジンコウ</t>
    </rPh>
    <phoneticPr fontId="4"/>
  </si>
  <si>
    <t>総世帯数</t>
    <rPh sb="0" eb="1">
      <t>ソウ</t>
    </rPh>
    <rPh sb="1" eb="4">
      <t>セタイスウ</t>
    </rPh>
    <phoneticPr fontId="4"/>
  </si>
  <si>
    <t>給水戸数</t>
    <rPh sb="0" eb="2">
      <t>キュウスイ</t>
    </rPh>
    <rPh sb="2" eb="4">
      <t>コスウ</t>
    </rPh>
    <phoneticPr fontId="4"/>
  </si>
  <si>
    <r>
      <t>取水量
(</t>
    </r>
    <r>
      <rPr>
        <sz val="11"/>
        <color indexed="8"/>
        <rFont val="ＭＳ Ｐ明朝"/>
        <family val="1"/>
        <charset val="128"/>
      </rPr>
      <t>㎥)</t>
    </r>
    <rPh sb="0" eb="1">
      <t>トリ</t>
    </rPh>
    <rPh sb="1" eb="2">
      <t>ミズ</t>
    </rPh>
    <rPh sb="2" eb="3">
      <t>リョウ</t>
    </rPh>
    <phoneticPr fontId="4"/>
  </si>
  <si>
    <r>
      <t>給水量
(</t>
    </r>
    <r>
      <rPr>
        <sz val="11"/>
        <color indexed="8"/>
        <rFont val="ＭＳ Ｐ明朝"/>
        <family val="1"/>
        <charset val="128"/>
      </rPr>
      <t>㎥)</t>
    </r>
    <rPh sb="0" eb="1">
      <t>キュウ</t>
    </rPh>
    <rPh sb="1" eb="2">
      <t>ミズ</t>
    </rPh>
    <rPh sb="2" eb="3">
      <t>リョウ</t>
    </rPh>
    <phoneticPr fontId="4"/>
  </si>
  <si>
    <t>１日当たり</t>
    <rPh sb="1" eb="2">
      <t>ニチ</t>
    </rPh>
    <rPh sb="2" eb="3">
      <t>ア</t>
    </rPh>
    <phoneticPr fontId="4"/>
  </si>
  <si>
    <r>
      <t>平均給水量
(</t>
    </r>
    <r>
      <rPr>
        <sz val="11"/>
        <color indexed="8"/>
        <rFont val="ＭＳ Ｐ明朝"/>
        <family val="1"/>
        <charset val="128"/>
      </rPr>
      <t>㎥)</t>
    </r>
    <rPh sb="0" eb="2">
      <t>ヘイキン</t>
    </rPh>
    <rPh sb="2" eb="4">
      <t>キュウスイ</t>
    </rPh>
    <rPh sb="4" eb="5">
      <t>リョウ</t>
    </rPh>
    <phoneticPr fontId="4"/>
  </si>
  <si>
    <r>
      <t>最大給水量
(</t>
    </r>
    <r>
      <rPr>
        <sz val="11"/>
        <color indexed="8"/>
        <rFont val="ＭＳ Ｐ明朝"/>
        <family val="1"/>
        <charset val="128"/>
      </rPr>
      <t>㎥)</t>
    </r>
    <rPh sb="0" eb="2">
      <t>サイダイ</t>
    </rPh>
    <rPh sb="2" eb="4">
      <t>キュウスイ</t>
    </rPh>
    <rPh sb="4" eb="5">
      <t>リョウ</t>
    </rPh>
    <phoneticPr fontId="4"/>
  </si>
  <si>
    <t>１人平均給水量(ℓ)</t>
    <rPh sb="1" eb="2">
      <t>ニン</t>
    </rPh>
    <rPh sb="2" eb="4">
      <t>ヘイキン</t>
    </rPh>
    <rPh sb="4" eb="6">
      <t>キュウスイ</t>
    </rPh>
    <rPh sb="6" eb="7">
      <t>リョウ</t>
    </rPh>
    <phoneticPr fontId="4"/>
  </si>
  <si>
    <t>１人最大給水量(ℓ)</t>
    <rPh sb="1" eb="2">
      <t>ニン</t>
    </rPh>
    <rPh sb="2" eb="4">
      <t>サイダイ</t>
    </rPh>
    <rPh sb="4" eb="6">
      <t>キュウスイ</t>
    </rPh>
    <rPh sb="6" eb="7">
      <t>リョウ</t>
    </rPh>
    <phoneticPr fontId="4"/>
  </si>
  <si>
    <t>給水人口</t>
    <rPh sb="0" eb="1">
      <t>キュウ</t>
    </rPh>
    <rPh sb="1" eb="2">
      <t>ミズ</t>
    </rPh>
    <rPh sb="2" eb="3">
      <t>ジン</t>
    </rPh>
    <rPh sb="3" eb="4">
      <t>クチ</t>
    </rPh>
    <phoneticPr fontId="4"/>
  </si>
  <si>
    <t>給水戸数</t>
    <rPh sb="0" eb="1">
      <t>キュウ</t>
    </rPh>
    <rPh sb="1" eb="2">
      <t>ミズ</t>
    </rPh>
    <rPh sb="2" eb="3">
      <t>ト</t>
    </rPh>
    <rPh sb="3" eb="4">
      <t>カズ</t>
    </rPh>
    <phoneticPr fontId="4"/>
  </si>
  <si>
    <r>
      <t>給水量(</t>
    </r>
    <r>
      <rPr>
        <sz val="11"/>
        <color indexed="8"/>
        <rFont val="ＭＳ Ｐ明朝"/>
        <family val="1"/>
        <charset val="128"/>
      </rPr>
      <t>㎥)</t>
    </r>
    <rPh sb="0" eb="1">
      <t>キュウ</t>
    </rPh>
    <rPh sb="1" eb="2">
      <t>ミズ</t>
    </rPh>
    <rPh sb="2" eb="3">
      <t>リョウ</t>
    </rPh>
    <phoneticPr fontId="4"/>
  </si>
  <si>
    <t>2019(令和元)年度</t>
    <rPh sb="5" eb="7">
      <t>レイワ</t>
    </rPh>
    <rPh sb="7" eb="8">
      <t>モト</t>
    </rPh>
    <rPh sb="9" eb="11">
      <t>ネンド</t>
    </rPh>
    <phoneticPr fontId="4"/>
  </si>
  <si>
    <t>2020(令和2)年度</t>
    <rPh sb="5" eb="7">
      <t>レイワ</t>
    </rPh>
    <rPh sb="9" eb="11">
      <t>ネンド</t>
    </rPh>
    <phoneticPr fontId="4"/>
  </si>
  <si>
    <t>湖南</t>
    <rPh sb="0" eb="1">
      <t>ミズウミ</t>
    </rPh>
    <rPh sb="1" eb="2">
      <t>ミナミ</t>
    </rPh>
    <phoneticPr fontId="4"/>
  </si>
  <si>
    <t>中田</t>
    <rPh sb="0" eb="1">
      <t>ナカ</t>
    </rPh>
    <rPh sb="1" eb="2">
      <t>タ</t>
    </rPh>
    <phoneticPr fontId="4"/>
  </si>
  <si>
    <t>熱海</t>
    <rPh sb="0" eb="1">
      <t>ネツ</t>
    </rPh>
    <rPh sb="1" eb="2">
      <t>ウミ</t>
    </rPh>
    <phoneticPr fontId="4"/>
  </si>
  <si>
    <t>施設</t>
    <phoneticPr fontId="4"/>
  </si>
  <si>
    <t>施設内容</t>
    <phoneticPr fontId="4"/>
  </si>
  <si>
    <t>取水施設</t>
    <phoneticPr fontId="4"/>
  </si>
  <si>
    <t>取水場所</t>
    <phoneticPr fontId="4"/>
  </si>
  <si>
    <t>浜路取水場</t>
    <phoneticPr fontId="4"/>
  </si>
  <si>
    <t>堀口分水工</t>
    <phoneticPr fontId="4"/>
  </si>
  <si>
    <t>三春ダム(大滝根川)</t>
    <phoneticPr fontId="4"/>
  </si>
  <si>
    <t>導水施設</t>
    <phoneticPr fontId="4"/>
  </si>
  <si>
    <t>導水管</t>
    <phoneticPr fontId="4"/>
  </si>
  <si>
    <t>(導水ずい道)</t>
    <rPh sb="1" eb="3">
      <t>ドウスイ</t>
    </rPh>
    <rPh sb="5" eb="6">
      <t>ドウ</t>
    </rPh>
    <phoneticPr fontId="4"/>
  </si>
  <si>
    <t>RC造り</t>
    <phoneticPr fontId="4"/>
  </si>
  <si>
    <t>DIP</t>
    <phoneticPr fontId="4"/>
  </si>
  <si>
    <t>2R=2ｍ　5,305ｍ</t>
    <phoneticPr fontId="4"/>
  </si>
  <si>
    <t>(導水管)</t>
    <rPh sb="1" eb="3">
      <t>ドウスイ</t>
    </rPh>
    <rPh sb="3" eb="4">
      <t>カン</t>
    </rPh>
    <phoneticPr fontId="4"/>
  </si>
  <si>
    <t>浜路系　3,298ｍ</t>
    <rPh sb="0" eb="2">
      <t>ハマジ</t>
    </rPh>
    <rPh sb="2" eb="3">
      <t>ケイ</t>
    </rPh>
    <phoneticPr fontId="4"/>
  </si>
  <si>
    <t>SPφ1,000mm～700mm</t>
    <phoneticPr fontId="4"/>
  </si>
  <si>
    <t>上戸系　245ｍ</t>
    <rPh sb="0" eb="2">
      <t>ウエト</t>
    </rPh>
    <rPh sb="2" eb="3">
      <t>ケイ</t>
    </rPh>
    <phoneticPr fontId="4"/>
  </si>
  <si>
    <t>DIPφ800mm</t>
    <phoneticPr fontId="4"/>
  </si>
  <si>
    <t>SPφ600mm</t>
    <phoneticPr fontId="4"/>
  </si>
  <si>
    <t>浄水施設</t>
    <phoneticPr fontId="4"/>
  </si>
  <si>
    <t>沈でん池</t>
    <phoneticPr fontId="4"/>
  </si>
  <si>
    <t>沈でん池の種別</t>
    <rPh sb="0" eb="1">
      <t>チン</t>
    </rPh>
    <rPh sb="3" eb="4">
      <t>イケ</t>
    </rPh>
    <rPh sb="5" eb="7">
      <t>シュベツ</t>
    </rPh>
    <phoneticPr fontId="4"/>
  </si>
  <si>
    <t>横流式薬品沈でん池</t>
    <phoneticPr fontId="4"/>
  </si>
  <si>
    <t>傾斜板式(横流)薬品沈でん池</t>
    <phoneticPr fontId="4"/>
  </si>
  <si>
    <t>池数及び処理量</t>
    <rPh sb="0" eb="1">
      <t>イケ</t>
    </rPh>
    <rPh sb="1" eb="2">
      <t>スウ</t>
    </rPh>
    <rPh sb="2" eb="3">
      <t>オヨ</t>
    </rPh>
    <rPh sb="4" eb="6">
      <t>ショリ</t>
    </rPh>
    <rPh sb="6" eb="7">
      <t>リョウ</t>
    </rPh>
    <phoneticPr fontId="4"/>
  </si>
  <si>
    <t>緩速ろ過池</t>
    <phoneticPr fontId="4"/>
  </si>
  <si>
    <t>ろ過池数</t>
    <phoneticPr fontId="4"/>
  </si>
  <si>
    <t>6池(1池予備)</t>
    <phoneticPr fontId="4"/>
  </si>
  <si>
    <t>ろ過面積</t>
    <phoneticPr fontId="4"/>
  </si>
  <si>
    <t>5,796㎡</t>
    <phoneticPr fontId="4"/>
  </si>
  <si>
    <t>(予備池除く)</t>
    <phoneticPr fontId="4"/>
  </si>
  <si>
    <t>ろ過能力</t>
    <phoneticPr fontId="4"/>
  </si>
  <si>
    <t>急速ろ過池</t>
    <phoneticPr fontId="4"/>
  </si>
  <si>
    <t>3基30池(3池予備)</t>
    <phoneticPr fontId="4"/>
  </si>
  <si>
    <t>10池</t>
    <phoneticPr fontId="4"/>
  </si>
  <si>
    <t>752㎡</t>
    <phoneticPr fontId="4"/>
  </si>
  <si>
    <t>405㎡</t>
    <phoneticPr fontId="4"/>
  </si>
  <si>
    <t>オゾン処理設備</t>
    <phoneticPr fontId="4"/>
  </si>
  <si>
    <t>オゾン発生装置</t>
    <phoneticPr fontId="4"/>
  </si>
  <si>
    <t>1.5㎏0₃/時×2台</t>
    <phoneticPr fontId="2"/>
  </si>
  <si>
    <t>オゾン接触槽</t>
    <rPh sb="3" eb="5">
      <t>セッショク</t>
    </rPh>
    <rPh sb="5" eb="6">
      <t>ソウ</t>
    </rPh>
    <phoneticPr fontId="4"/>
  </si>
  <si>
    <t>2池　806.4㎥</t>
    <rPh sb="1" eb="2">
      <t>イケ</t>
    </rPh>
    <phoneticPr fontId="4"/>
  </si>
  <si>
    <t>活性炭吸着池</t>
    <rPh sb="0" eb="3">
      <t>カッセイタン</t>
    </rPh>
    <rPh sb="3" eb="5">
      <t>キュウチャク</t>
    </rPh>
    <rPh sb="5" eb="6">
      <t>イケ</t>
    </rPh>
    <phoneticPr fontId="4"/>
  </si>
  <si>
    <t>8池</t>
    <rPh sb="1" eb="2">
      <t>イケ</t>
    </rPh>
    <phoneticPr fontId="4"/>
  </si>
  <si>
    <t>221.92㎡</t>
    <phoneticPr fontId="4"/>
  </si>
  <si>
    <t>浄水池</t>
    <rPh sb="0" eb="2">
      <t>ジョウスイ</t>
    </rPh>
    <rPh sb="2" eb="3">
      <t>イケ</t>
    </rPh>
    <phoneticPr fontId="4"/>
  </si>
  <si>
    <t>池数・容量</t>
    <rPh sb="0" eb="1">
      <t>イケ</t>
    </rPh>
    <rPh sb="1" eb="2">
      <t>スウ</t>
    </rPh>
    <rPh sb="3" eb="5">
      <t>ヨウリョウ</t>
    </rPh>
    <phoneticPr fontId="4"/>
  </si>
  <si>
    <t>送・配水施設</t>
    <rPh sb="0" eb="1">
      <t>ソウ</t>
    </rPh>
    <rPh sb="2" eb="4">
      <t>ハイスイ</t>
    </rPh>
    <rPh sb="4" eb="6">
      <t>シセツ</t>
    </rPh>
    <phoneticPr fontId="4"/>
  </si>
  <si>
    <t>送水管</t>
    <rPh sb="0" eb="3">
      <t>ソウスイカン</t>
    </rPh>
    <phoneticPr fontId="4"/>
  </si>
  <si>
    <t>SP</t>
    <phoneticPr fontId="4"/>
  </si>
  <si>
    <t>(送水・配水・</t>
    <rPh sb="1" eb="3">
      <t>ソウスイ</t>
    </rPh>
    <rPh sb="4" eb="6">
      <t>ハイスイ</t>
    </rPh>
    <phoneticPr fontId="4"/>
  </si>
  <si>
    <t>φ600mm　8,724ｍ</t>
    <phoneticPr fontId="4"/>
  </si>
  <si>
    <t>ポンプ含む)</t>
    <rPh sb="3" eb="4">
      <t>フク</t>
    </rPh>
    <phoneticPr fontId="4"/>
  </si>
  <si>
    <t>(送水ポンプ)</t>
    <rPh sb="1" eb="3">
      <t>ソウスイ</t>
    </rPh>
    <phoneticPr fontId="4"/>
  </si>
  <si>
    <t>φ1,000mm　1,627ｍ</t>
    <phoneticPr fontId="4"/>
  </si>
  <si>
    <t>5台(1台予備)</t>
    <rPh sb="1" eb="2">
      <t>ダイ</t>
    </rPh>
    <rPh sb="4" eb="5">
      <t>ダイ</t>
    </rPh>
    <rPh sb="5" eb="7">
      <t>ヨビ</t>
    </rPh>
    <phoneticPr fontId="4"/>
  </si>
  <si>
    <t>時間最大</t>
    <rPh sb="0" eb="2">
      <t>ジカン</t>
    </rPh>
    <rPh sb="2" eb="4">
      <t>サイダイ</t>
    </rPh>
    <phoneticPr fontId="4"/>
  </si>
  <si>
    <t>φ800mm　2,531ｍ</t>
    <phoneticPr fontId="4"/>
  </si>
  <si>
    <t>815㎥</t>
    <phoneticPr fontId="4"/>
  </si>
  <si>
    <t>配水池</t>
    <rPh sb="0" eb="2">
      <t>ハイスイ</t>
    </rPh>
    <rPh sb="2" eb="3">
      <t>イケ</t>
    </rPh>
    <phoneticPr fontId="4"/>
  </si>
  <si>
    <t>池数</t>
    <rPh sb="0" eb="1">
      <t>イケ</t>
    </rPh>
    <rPh sb="1" eb="2">
      <t>スウ</t>
    </rPh>
    <phoneticPr fontId="4"/>
  </si>
  <si>
    <t>本宮舘2池</t>
    <rPh sb="0" eb="1">
      <t>ホン</t>
    </rPh>
    <rPh sb="1" eb="3">
      <t>ミヤダテ</t>
    </rPh>
    <rPh sb="4" eb="5">
      <t>イケ</t>
    </rPh>
    <phoneticPr fontId="4"/>
  </si>
  <si>
    <t>17,600㎥</t>
    <phoneticPr fontId="2"/>
  </si>
  <si>
    <t>浄水池兼用</t>
    <rPh sb="0" eb="2">
      <t>ジョウスイ</t>
    </rPh>
    <rPh sb="2" eb="3">
      <t>イケ</t>
    </rPh>
    <rPh sb="3" eb="5">
      <t>ケンヨウ</t>
    </rPh>
    <phoneticPr fontId="4"/>
  </si>
  <si>
    <t>3池</t>
    <rPh sb="1" eb="2">
      <t>イケ</t>
    </rPh>
    <phoneticPr fontId="4"/>
  </si>
  <si>
    <t>容量</t>
    <rPh sb="0" eb="2">
      <t>ヨウリョウ</t>
    </rPh>
    <phoneticPr fontId="4"/>
  </si>
  <si>
    <t>河　内3池</t>
    <rPh sb="0" eb="1">
      <t>カワ</t>
    </rPh>
    <rPh sb="2" eb="3">
      <t>ウチ</t>
    </rPh>
    <rPh sb="4" eb="5">
      <t>イケ</t>
    </rPh>
    <phoneticPr fontId="4"/>
  </si>
  <si>
    <t>30,000㎥</t>
    <phoneticPr fontId="2"/>
  </si>
  <si>
    <t>　　2池</t>
    <rPh sb="3" eb="4">
      <t>イケ</t>
    </rPh>
    <phoneticPr fontId="4"/>
  </si>
  <si>
    <t>17,840㎥</t>
    <phoneticPr fontId="4"/>
  </si>
  <si>
    <t>多田野1池(2槽式)</t>
    <rPh sb="0" eb="3">
      <t>タダノ</t>
    </rPh>
    <rPh sb="4" eb="5">
      <t>イケ</t>
    </rPh>
    <rPh sb="7" eb="8">
      <t>ソウ</t>
    </rPh>
    <rPh sb="8" eb="9">
      <t>シキ</t>
    </rPh>
    <phoneticPr fontId="4"/>
  </si>
  <si>
    <t>10,000㎥</t>
    <phoneticPr fontId="2"/>
  </si>
  <si>
    <t>高倉1池(2槽式)</t>
    <rPh sb="0" eb="2">
      <t>タカクラ</t>
    </rPh>
    <rPh sb="3" eb="4">
      <t>イケ</t>
    </rPh>
    <rPh sb="6" eb="7">
      <t>ソウ</t>
    </rPh>
    <rPh sb="7" eb="8">
      <t>シキ</t>
    </rPh>
    <phoneticPr fontId="4"/>
  </si>
  <si>
    <t>3,100㎥</t>
    <phoneticPr fontId="4"/>
  </si>
  <si>
    <t>板橋1池(2槽式)</t>
    <rPh sb="0" eb="2">
      <t>イタバシ</t>
    </rPh>
    <rPh sb="3" eb="4">
      <t>イケ</t>
    </rPh>
    <rPh sb="6" eb="7">
      <t>ソウ</t>
    </rPh>
    <rPh sb="7" eb="8">
      <t>シキ</t>
    </rPh>
    <phoneticPr fontId="4"/>
  </si>
  <si>
    <t>336㎥</t>
    <phoneticPr fontId="2"/>
  </si>
  <si>
    <t>東部ニュータウン</t>
    <rPh sb="0" eb="2">
      <t>トウブ</t>
    </rPh>
    <phoneticPr fontId="4"/>
  </si>
  <si>
    <t>　　1池(2槽式)</t>
    <rPh sb="3" eb="4">
      <t>イケ</t>
    </rPh>
    <rPh sb="6" eb="7">
      <t>ソウ</t>
    </rPh>
    <rPh sb="7" eb="8">
      <t>シキ</t>
    </rPh>
    <phoneticPr fontId="4"/>
  </si>
  <si>
    <t>3,000㎥</t>
    <phoneticPr fontId="4"/>
  </si>
  <si>
    <t>上石1池(2槽式)</t>
    <rPh sb="0" eb="2">
      <t>アゲイシ</t>
    </rPh>
    <rPh sb="3" eb="4">
      <t>イケ</t>
    </rPh>
    <rPh sb="6" eb="7">
      <t>ソウ</t>
    </rPh>
    <rPh sb="7" eb="8">
      <t>シキ</t>
    </rPh>
    <phoneticPr fontId="4"/>
  </si>
  <si>
    <t>450㎥</t>
    <phoneticPr fontId="4"/>
  </si>
  <si>
    <t>蒲倉1池(2槽式)</t>
    <rPh sb="0" eb="1">
      <t>カバ</t>
    </rPh>
    <rPh sb="1" eb="2">
      <t>クラ</t>
    </rPh>
    <rPh sb="3" eb="4">
      <t>イケ</t>
    </rPh>
    <rPh sb="6" eb="7">
      <t>ソウ</t>
    </rPh>
    <rPh sb="7" eb="8">
      <t>シキ</t>
    </rPh>
    <phoneticPr fontId="4"/>
  </si>
  <si>
    <t>1,660㎥</t>
    <phoneticPr fontId="4"/>
  </si>
  <si>
    <t>川曲1池(2槽式)</t>
    <rPh sb="0" eb="1">
      <t>カワ</t>
    </rPh>
    <rPh sb="1" eb="2">
      <t>マ</t>
    </rPh>
    <rPh sb="3" eb="4">
      <t>イケ</t>
    </rPh>
    <rPh sb="6" eb="7">
      <t>ソウ</t>
    </rPh>
    <rPh sb="7" eb="8">
      <t>シキ</t>
    </rPh>
    <phoneticPr fontId="4"/>
  </si>
  <si>
    <t>10㎥</t>
    <phoneticPr fontId="4"/>
  </si>
  <si>
    <t>（１）流域関連公共下水道</t>
    <phoneticPr fontId="4"/>
  </si>
  <si>
    <r>
      <t>全体計画面積
Ａ　(</t>
    </r>
    <r>
      <rPr>
        <sz val="11"/>
        <color indexed="8"/>
        <rFont val="ＭＳ Ｐ明朝"/>
        <family val="1"/>
        <charset val="128"/>
      </rPr>
      <t>㏊)</t>
    </r>
    <rPh sb="0" eb="2">
      <t>ゼンタイ</t>
    </rPh>
    <rPh sb="2" eb="4">
      <t>ケイカク</t>
    </rPh>
    <rPh sb="4" eb="5">
      <t>メン</t>
    </rPh>
    <rPh sb="5" eb="6">
      <t>セキ</t>
    </rPh>
    <phoneticPr fontId="4"/>
  </si>
  <si>
    <r>
      <t>事業計画面積
Ｂ　(</t>
    </r>
    <r>
      <rPr>
        <sz val="11"/>
        <color indexed="8"/>
        <rFont val="ＭＳ Ｐ明朝"/>
        <family val="1"/>
        <charset val="128"/>
      </rPr>
      <t>㏊)</t>
    </r>
    <rPh sb="0" eb="2">
      <t>ジギョウ</t>
    </rPh>
    <rPh sb="2" eb="4">
      <t>ケイカク</t>
    </rPh>
    <rPh sb="4" eb="5">
      <t>メン</t>
    </rPh>
    <rPh sb="5" eb="6">
      <t>セキ</t>
    </rPh>
    <phoneticPr fontId="4"/>
  </si>
  <si>
    <r>
      <t>処理区域(汚水)面積
Ｃ　(</t>
    </r>
    <r>
      <rPr>
        <sz val="11"/>
        <color indexed="8"/>
        <rFont val="ＭＳ Ｐ明朝"/>
        <family val="1"/>
        <charset val="128"/>
      </rPr>
      <t>㏊)</t>
    </r>
    <rPh sb="0" eb="2">
      <t>ショリ</t>
    </rPh>
    <rPh sb="2" eb="4">
      <t>クイキ</t>
    </rPh>
    <rPh sb="5" eb="7">
      <t>オスイ</t>
    </rPh>
    <rPh sb="8" eb="9">
      <t>メン</t>
    </rPh>
    <rPh sb="9" eb="10">
      <t>セキ</t>
    </rPh>
    <phoneticPr fontId="4"/>
  </si>
  <si>
    <r>
      <t>排水区域(雨水)面積
(</t>
    </r>
    <r>
      <rPr>
        <sz val="11"/>
        <color indexed="8"/>
        <rFont val="ＭＳ Ｐ明朝"/>
        <family val="1"/>
        <charset val="128"/>
      </rPr>
      <t>㏊)</t>
    </r>
    <rPh sb="0" eb="2">
      <t>ハイスイ</t>
    </rPh>
    <rPh sb="2" eb="4">
      <t>クイキ</t>
    </rPh>
    <rPh sb="5" eb="7">
      <t>アマミズ</t>
    </rPh>
    <rPh sb="8" eb="9">
      <t>メン</t>
    </rPh>
    <rPh sb="9" eb="10">
      <t>セキ</t>
    </rPh>
    <phoneticPr fontId="4"/>
  </si>
  <si>
    <t>Ｃ/Ａ
(％)</t>
    <phoneticPr fontId="4"/>
  </si>
  <si>
    <t>Ｃ/Ｂ
(％)</t>
    <phoneticPr fontId="4"/>
  </si>
  <si>
    <t>平成21年度</t>
    <rPh sb="4" eb="6">
      <t>ネンド</t>
    </rPh>
    <phoneticPr fontId="2"/>
  </si>
  <si>
    <t>平成22年度</t>
    <rPh sb="4" eb="6">
      <t>ネンド</t>
    </rPh>
    <phoneticPr fontId="2"/>
  </si>
  <si>
    <t>平成23年度</t>
    <rPh sb="4" eb="6">
      <t>ネンド</t>
    </rPh>
    <phoneticPr fontId="2"/>
  </si>
  <si>
    <t>平成24年度</t>
    <rPh sb="4" eb="6">
      <t>ネンド</t>
    </rPh>
    <phoneticPr fontId="2"/>
  </si>
  <si>
    <t>平成25年度</t>
    <rPh sb="4" eb="6">
      <t>ネンド</t>
    </rPh>
    <phoneticPr fontId="2"/>
  </si>
  <si>
    <t>平成26年度</t>
    <rPh sb="4" eb="6">
      <t>ネンド</t>
    </rPh>
    <phoneticPr fontId="2"/>
  </si>
  <si>
    <t>平成27年度</t>
    <rPh sb="4" eb="6">
      <t>ネンド</t>
    </rPh>
    <phoneticPr fontId="2"/>
  </si>
  <si>
    <t>平成28年度</t>
    <rPh sb="4" eb="6">
      <t>ネンド</t>
    </rPh>
    <phoneticPr fontId="2"/>
  </si>
  <si>
    <t>平成29年度</t>
    <rPh sb="4" eb="6">
      <t>ネンド</t>
    </rPh>
    <phoneticPr fontId="2"/>
  </si>
  <si>
    <t>平成30年度</t>
    <rPh sb="4" eb="6">
      <t>ネンド</t>
    </rPh>
    <phoneticPr fontId="2"/>
  </si>
  <si>
    <t>令和元年度</t>
    <rPh sb="0" eb="2">
      <t>レイワ</t>
    </rPh>
    <rPh sb="2" eb="3">
      <t>ガン</t>
    </rPh>
    <rPh sb="3" eb="5">
      <t>ネンド</t>
    </rPh>
    <phoneticPr fontId="2"/>
  </si>
  <si>
    <t>（内郡山処理区563）</t>
    <rPh sb="1" eb="2">
      <t>ウチ</t>
    </rPh>
    <rPh sb="2" eb="4">
      <t>コオリヤマ</t>
    </rPh>
    <rPh sb="4" eb="6">
      <t>ショリ</t>
    </rPh>
    <rPh sb="6" eb="7">
      <t>ク</t>
    </rPh>
    <phoneticPr fontId="2"/>
  </si>
  <si>
    <t>（内郡山処理区540）</t>
    <rPh sb="1" eb="2">
      <t>ウチ</t>
    </rPh>
    <rPh sb="2" eb="4">
      <t>コオリヤマ</t>
    </rPh>
    <rPh sb="4" eb="6">
      <t>ショリ</t>
    </rPh>
    <rPh sb="6" eb="7">
      <t>ク</t>
    </rPh>
    <phoneticPr fontId="2"/>
  </si>
  <si>
    <t>（２）湖南特定環境保全公共下水道</t>
    <phoneticPr fontId="4"/>
  </si>
  <si>
    <t>行政区域内</t>
    <rPh sb="0" eb="2">
      <t>ギョウセイ</t>
    </rPh>
    <rPh sb="2" eb="4">
      <t>クイキ</t>
    </rPh>
    <rPh sb="4" eb="5">
      <t>ナイ</t>
    </rPh>
    <phoneticPr fontId="4"/>
  </si>
  <si>
    <t>処理区域内</t>
    <rPh sb="0" eb="2">
      <t>ショリ</t>
    </rPh>
    <rPh sb="2" eb="5">
      <t>クイキナイ</t>
    </rPh>
    <phoneticPr fontId="4"/>
  </si>
  <si>
    <t>水洗化(接続)</t>
    <rPh sb="0" eb="2">
      <t>スイセン</t>
    </rPh>
    <rPh sb="2" eb="3">
      <t>カ</t>
    </rPh>
    <rPh sb="4" eb="6">
      <t>セツゾク</t>
    </rPh>
    <phoneticPr fontId="4"/>
  </si>
  <si>
    <t>(ａ)</t>
    <phoneticPr fontId="4"/>
  </si>
  <si>
    <t>(ｂ)</t>
    <phoneticPr fontId="4"/>
  </si>
  <si>
    <t>(ｃ)</t>
    <phoneticPr fontId="4"/>
  </si>
  <si>
    <t>(ｄ)</t>
    <phoneticPr fontId="4"/>
  </si>
  <si>
    <t>世帯数Ａ
(世帯)</t>
    <rPh sb="0" eb="3">
      <t>セタイスウ</t>
    </rPh>
    <phoneticPr fontId="4"/>
  </si>
  <si>
    <t>人口Ｂ
(人)</t>
    <rPh sb="0" eb="2">
      <t>ジンコウ</t>
    </rPh>
    <phoneticPr fontId="4"/>
  </si>
  <si>
    <t>世帯数Ｃ
(世帯)</t>
    <rPh sb="0" eb="3">
      <t>セタイスウ</t>
    </rPh>
    <phoneticPr fontId="4"/>
  </si>
  <si>
    <t>人口Ｄ
(人)</t>
    <rPh sb="0" eb="2">
      <t>ジンコウ</t>
    </rPh>
    <phoneticPr fontId="4"/>
  </si>
  <si>
    <t>世帯数Ｅ
(世帯)</t>
    <rPh sb="0" eb="3">
      <t>セタイスウ</t>
    </rPh>
    <phoneticPr fontId="4"/>
  </si>
  <si>
    <t>人口Ｆ
(人)</t>
    <rPh sb="0" eb="2">
      <t>ジンコウ</t>
    </rPh>
    <phoneticPr fontId="4"/>
  </si>
  <si>
    <t>Ｄ/Ｂ
(％)</t>
    <phoneticPr fontId="4"/>
  </si>
  <si>
    <t>Ｅ/Ｃ
(％)</t>
    <phoneticPr fontId="4"/>
  </si>
  <si>
    <t>Ｆ/Ｄ
(％)</t>
    <phoneticPr fontId="4"/>
  </si>
  <si>
    <t>行政区域内＝住民基本台帳</t>
    <phoneticPr fontId="4"/>
  </si>
  <si>
    <t>付記</t>
    <phoneticPr fontId="4"/>
  </si>
  <si>
    <t>(ａ)普及率(世帯)</t>
    <phoneticPr fontId="4"/>
  </si>
  <si>
    <t>(ｂ)普及率(人口)</t>
    <phoneticPr fontId="4"/>
  </si>
  <si>
    <t>(ｃ)処理区域内水洗化率(世帯)</t>
    <phoneticPr fontId="4"/>
  </si>
  <si>
    <t>(ｄ)処理区域内水洗化率(人口)</t>
    <phoneticPr fontId="4"/>
  </si>
  <si>
    <t>（１）管渠施設</t>
    <phoneticPr fontId="4"/>
  </si>
  <si>
    <t>管渠延長(ｍ)</t>
    <rPh sb="2" eb="3">
      <t>エン</t>
    </rPh>
    <rPh sb="3" eb="4">
      <t>チョウ</t>
    </rPh>
    <phoneticPr fontId="4"/>
  </si>
  <si>
    <t>マンホール
(個)</t>
    <rPh sb="7" eb="8">
      <t>コ</t>
    </rPh>
    <phoneticPr fontId="4"/>
  </si>
  <si>
    <t>汚水桝
(個)</t>
    <rPh sb="0" eb="2">
      <t>オスイ</t>
    </rPh>
    <rPh sb="2" eb="3">
      <t>マス</t>
    </rPh>
    <rPh sb="5" eb="6">
      <t>コ</t>
    </rPh>
    <phoneticPr fontId="4"/>
  </si>
  <si>
    <t>雨水桝
(個)</t>
    <rPh sb="0" eb="2">
      <t>ウスイ</t>
    </rPh>
    <rPh sb="2" eb="3">
      <t>マス</t>
    </rPh>
    <rPh sb="5" eb="6">
      <t>コ</t>
    </rPh>
    <phoneticPr fontId="4"/>
  </si>
  <si>
    <t>マンホールポンプ
(個所)</t>
    <rPh sb="10" eb="11">
      <t>コ</t>
    </rPh>
    <rPh sb="11" eb="12">
      <t>ショ</t>
    </rPh>
    <phoneticPr fontId="4"/>
  </si>
  <si>
    <t>汚水</t>
    <rPh sb="0" eb="2">
      <t>オスイ</t>
    </rPh>
    <phoneticPr fontId="4"/>
  </si>
  <si>
    <t>合流</t>
    <rPh sb="0" eb="2">
      <t>ゴウリュウ</t>
    </rPh>
    <phoneticPr fontId="4"/>
  </si>
  <si>
    <t>雨水</t>
    <rPh sb="0" eb="2">
      <t>アマミズ</t>
    </rPh>
    <phoneticPr fontId="4"/>
  </si>
  <si>
    <t>資料：上下水道局下水道保全課</t>
    <phoneticPr fontId="2"/>
  </si>
  <si>
    <t>（２）処理場施設</t>
    <rPh sb="3" eb="6">
      <t>ショリジョウ</t>
    </rPh>
    <rPh sb="6" eb="8">
      <t>シセツ</t>
    </rPh>
    <phoneticPr fontId="4"/>
  </si>
  <si>
    <t>処理方法</t>
    <rPh sb="0" eb="2">
      <t>ショリ</t>
    </rPh>
    <rPh sb="2" eb="4">
      <t>ホウホウ</t>
    </rPh>
    <phoneticPr fontId="4"/>
  </si>
  <si>
    <t>計画処理人口
(人)</t>
    <rPh sb="0" eb="2">
      <t>ケイカク</t>
    </rPh>
    <rPh sb="2" eb="4">
      <t>ショリ</t>
    </rPh>
    <rPh sb="4" eb="6">
      <t>ジンコウ</t>
    </rPh>
    <rPh sb="8" eb="9">
      <t>ニン</t>
    </rPh>
    <phoneticPr fontId="4"/>
  </si>
  <si>
    <t>下水道管理センター(旧浄化センター)</t>
    <rPh sb="0" eb="3">
      <t>ゲスイドウ</t>
    </rPh>
    <rPh sb="3" eb="5">
      <t>カンリ</t>
    </rPh>
    <phoneticPr fontId="4"/>
  </si>
  <si>
    <t>※2008(平成20)年４月から流域下水道幹線に接続</t>
    <rPh sb="6" eb="8">
      <t>ヘイセイ</t>
    </rPh>
    <rPh sb="11" eb="12">
      <t>ネン</t>
    </rPh>
    <rPh sb="13" eb="14">
      <t>ガツ</t>
    </rPh>
    <rPh sb="16" eb="18">
      <t>リュウイキ</t>
    </rPh>
    <rPh sb="18" eb="21">
      <t>ゲスイドウ</t>
    </rPh>
    <rPh sb="21" eb="23">
      <t>カンセン</t>
    </rPh>
    <rPh sb="24" eb="26">
      <t>セツゾク</t>
    </rPh>
    <phoneticPr fontId="4"/>
  </si>
  <si>
    <t>湖南浄化センター</t>
    <rPh sb="0" eb="2">
      <t>コナン</t>
    </rPh>
    <rPh sb="2" eb="4">
      <t>ジョウカ</t>
    </rPh>
    <phoneticPr fontId="4"/>
  </si>
  <si>
    <t>好気性ろ床を用いた循環式硝化脱窒法</t>
    <phoneticPr fontId="4"/>
  </si>
  <si>
    <t>内観光人口</t>
    <rPh sb="0" eb="1">
      <t>ウチ</t>
    </rPh>
    <rPh sb="1" eb="3">
      <t>カンコウ</t>
    </rPh>
    <rPh sb="3" eb="5">
      <t>ジンコウ</t>
    </rPh>
    <phoneticPr fontId="4"/>
  </si>
  <si>
    <t>（３）ポンプ場施設</t>
    <rPh sb="6" eb="7">
      <t>ジョウ</t>
    </rPh>
    <phoneticPr fontId="4"/>
  </si>
  <si>
    <t>区分</t>
    <rPh sb="0" eb="2">
      <t>クブン</t>
    </rPh>
    <phoneticPr fontId="2"/>
  </si>
  <si>
    <t>敷地面積
(㎡)</t>
    <rPh sb="0" eb="2">
      <t>シキチ</t>
    </rPh>
    <rPh sb="2" eb="4">
      <t>メンセキ</t>
    </rPh>
    <phoneticPr fontId="4"/>
  </si>
  <si>
    <t>排水区名称</t>
    <rPh sb="0" eb="2">
      <t>ハイスイ</t>
    </rPh>
    <rPh sb="2" eb="3">
      <t>ク</t>
    </rPh>
    <rPh sb="3" eb="5">
      <t>メイショウ</t>
    </rPh>
    <phoneticPr fontId="4"/>
  </si>
  <si>
    <t>排水面積処理面積
(㏊)</t>
    <rPh sb="0" eb="2">
      <t>ハイスイ</t>
    </rPh>
    <rPh sb="2" eb="4">
      <t>メンセキ</t>
    </rPh>
    <rPh sb="4" eb="6">
      <t>ショリ</t>
    </rPh>
    <rPh sb="6" eb="8">
      <t>メンセキ</t>
    </rPh>
    <phoneticPr fontId="4"/>
  </si>
  <si>
    <t>排水能力
(㎥/分)</t>
    <rPh sb="0" eb="1">
      <t>ハイ</t>
    </rPh>
    <rPh sb="1" eb="2">
      <t>ミズ</t>
    </rPh>
    <rPh sb="2" eb="3">
      <t>ノウ</t>
    </rPh>
    <rPh sb="3" eb="4">
      <t>チカラ</t>
    </rPh>
    <rPh sb="8" eb="9">
      <t>フン</t>
    </rPh>
    <phoneticPr fontId="4"/>
  </si>
  <si>
    <t>梅田ポンプ場</t>
    <rPh sb="0" eb="2">
      <t>ウメダ</t>
    </rPh>
    <rPh sb="5" eb="6">
      <t>ジョウ</t>
    </rPh>
    <phoneticPr fontId="4"/>
  </si>
  <si>
    <t>（雨水）</t>
    <phoneticPr fontId="2"/>
  </si>
  <si>
    <t>梅田排水区</t>
    <rPh sb="0" eb="2">
      <t>ウメダ</t>
    </rPh>
    <rPh sb="2" eb="4">
      <t>ハイスイ</t>
    </rPh>
    <rPh sb="4" eb="5">
      <t>ク</t>
    </rPh>
    <phoneticPr fontId="4"/>
  </si>
  <si>
    <t>(完成)</t>
    <rPh sb="1" eb="3">
      <t>カンセイ</t>
    </rPh>
    <phoneticPr fontId="4"/>
  </si>
  <si>
    <t>水門町ポンプ場</t>
    <rPh sb="0" eb="3">
      <t>スイモンチョウ</t>
    </rPh>
    <rPh sb="6" eb="7">
      <t>ジョウ</t>
    </rPh>
    <phoneticPr fontId="4"/>
  </si>
  <si>
    <t>水門町排水区</t>
    <rPh sb="0" eb="3">
      <t>スイモンチョウ</t>
    </rPh>
    <rPh sb="3" eb="5">
      <t>ハイスイ</t>
    </rPh>
    <rPh sb="5" eb="6">
      <t>ク</t>
    </rPh>
    <phoneticPr fontId="4"/>
  </si>
  <si>
    <t>(完成)</t>
  </si>
  <si>
    <t>古川ポンプ場</t>
    <rPh sb="0" eb="2">
      <t>フルカワ</t>
    </rPh>
    <rPh sb="5" eb="6">
      <t>ジョウ</t>
    </rPh>
    <phoneticPr fontId="4"/>
  </si>
  <si>
    <t>東部第二排水区</t>
    <rPh sb="0" eb="2">
      <t>トウブ</t>
    </rPh>
    <rPh sb="2" eb="4">
      <t>ダイニ</t>
    </rPh>
    <rPh sb="4" eb="6">
      <t>ハイスイ</t>
    </rPh>
    <rPh sb="6" eb="7">
      <t>ク</t>
    </rPh>
    <phoneticPr fontId="4"/>
  </si>
  <si>
    <t>酒蓋排水区</t>
    <rPh sb="0" eb="1">
      <t>サケ</t>
    </rPh>
    <rPh sb="1" eb="2">
      <t>フタ</t>
    </rPh>
    <rPh sb="2" eb="3">
      <t>オシヒラ</t>
    </rPh>
    <rPh sb="3" eb="4">
      <t>ミズ</t>
    </rPh>
    <rPh sb="4" eb="5">
      <t>ク</t>
    </rPh>
    <phoneticPr fontId="4"/>
  </si>
  <si>
    <t>横塚ポンプ場</t>
    <rPh sb="0" eb="2">
      <t>ヨコツカ</t>
    </rPh>
    <rPh sb="5" eb="6">
      <t>ジョウ</t>
    </rPh>
    <phoneticPr fontId="4"/>
  </si>
  <si>
    <t>東部第三排水区</t>
    <rPh sb="0" eb="2">
      <t>トウブ</t>
    </rPh>
    <rPh sb="2" eb="3">
      <t>ダイ</t>
    </rPh>
    <rPh sb="3" eb="4">
      <t>３</t>
    </rPh>
    <rPh sb="4" eb="6">
      <t>ハイスイ</t>
    </rPh>
    <rPh sb="6" eb="7">
      <t>ク</t>
    </rPh>
    <phoneticPr fontId="4"/>
  </si>
  <si>
    <t>(全体計画)</t>
  </si>
  <si>
    <t>(既設)</t>
  </si>
  <si>
    <t>古坦ポンプ場</t>
    <rPh sb="0" eb="1">
      <t>フル</t>
    </rPh>
    <rPh sb="1" eb="2">
      <t>タイラ</t>
    </rPh>
    <rPh sb="5" eb="6">
      <t>ジョウ</t>
    </rPh>
    <phoneticPr fontId="4"/>
  </si>
  <si>
    <t>古坦排水区</t>
    <rPh sb="0" eb="1">
      <t>フル</t>
    </rPh>
    <rPh sb="1" eb="2">
      <t>タン</t>
    </rPh>
    <rPh sb="2" eb="4">
      <t>ハイスイ</t>
    </rPh>
    <rPh sb="4" eb="5">
      <t>ク</t>
    </rPh>
    <phoneticPr fontId="4"/>
  </si>
  <si>
    <t>(全体計画)</t>
    <rPh sb="1" eb="3">
      <t>ゼンタイ</t>
    </rPh>
    <rPh sb="3" eb="5">
      <t>ケイカク</t>
    </rPh>
    <phoneticPr fontId="4"/>
  </si>
  <si>
    <t>(既設)</t>
    <rPh sb="1" eb="3">
      <t>キセツ</t>
    </rPh>
    <phoneticPr fontId="4"/>
  </si>
  <si>
    <t>五百淵ポンプ場</t>
    <rPh sb="0" eb="2">
      <t>ゴヒャク</t>
    </rPh>
    <rPh sb="2" eb="3">
      <t>フチ</t>
    </rPh>
    <rPh sb="6" eb="7">
      <t>バ</t>
    </rPh>
    <phoneticPr fontId="4"/>
  </si>
  <si>
    <t>五百淵排水区</t>
    <rPh sb="0" eb="2">
      <t>ゴヒャク</t>
    </rPh>
    <rPh sb="2" eb="3">
      <t>フチ</t>
    </rPh>
    <rPh sb="3" eb="5">
      <t>ハイスイ</t>
    </rPh>
    <rPh sb="5" eb="6">
      <t>ク</t>
    </rPh>
    <phoneticPr fontId="4"/>
  </si>
  <si>
    <t>行合橋中継ポンプ場</t>
    <rPh sb="3" eb="5">
      <t>チュウケイ</t>
    </rPh>
    <rPh sb="8" eb="9">
      <t>ジョウ</t>
    </rPh>
    <phoneticPr fontId="4"/>
  </si>
  <si>
    <t>（汚水）</t>
    <phoneticPr fontId="2"/>
  </si>
  <si>
    <t>東部ニュータウン中継ポンプ場</t>
    <rPh sb="8" eb="10">
      <t>チュウケイ</t>
    </rPh>
    <rPh sb="13" eb="14">
      <t>ジョウ</t>
    </rPh>
    <phoneticPr fontId="4"/>
  </si>
  <si>
    <t>熱海中継ポンプ場</t>
    <rPh sb="7" eb="8">
      <t>ジョウ</t>
    </rPh>
    <phoneticPr fontId="4"/>
  </si>
  <si>
    <t>１３．消費生活</t>
    <phoneticPr fontId="4"/>
  </si>
  <si>
    <r>
      <t>（単位＝世帯，人，円</t>
    </r>
    <r>
      <rPr>
        <sz val="11"/>
        <color indexed="8"/>
        <rFont val="ＭＳ Ｐ明朝"/>
        <family val="1"/>
        <charset val="128"/>
      </rPr>
      <t>）</t>
    </r>
    <rPh sb="1" eb="3">
      <t>タンイ</t>
    </rPh>
    <rPh sb="4" eb="6">
      <t>セタイ</t>
    </rPh>
    <rPh sb="7" eb="8">
      <t>ニン</t>
    </rPh>
    <rPh sb="9" eb="10">
      <t>エン</t>
    </rPh>
    <phoneticPr fontId="4"/>
  </si>
  <si>
    <t>項目</t>
    <rPh sb="0" eb="1">
      <t>コウ</t>
    </rPh>
    <rPh sb="1" eb="2">
      <t>メ</t>
    </rPh>
    <phoneticPr fontId="4"/>
  </si>
  <si>
    <t>全世帯</t>
    <rPh sb="0" eb="1">
      <t>ゼン</t>
    </rPh>
    <rPh sb="1" eb="3">
      <t>セタイ</t>
    </rPh>
    <phoneticPr fontId="4"/>
  </si>
  <si>
    <t>集計世帯数</t>
    <rPh sb="0" eb="2">
      <t>シュウケイ</t>
    </rPh>
    <rPh sb="2" eb="5">
      <t>セタイスウ</t>
    </rPh>
    <phoneticPr fontId="4"/>
  </si>
  <si>
    <t>世帯人員(人)</t>
    <rPh sb="0" eb="2">
      <t>セタイ</t>
    </rPh>
    <rPh sb="2" eb="4">
      <t>ジンイン</t>
    </rPh>
    <rPh sb="5" eb="6">
      <t>ヒト</t>
    </rPh>
    <phoneticPr fontId="4"/>
  </si>
  <si>
    <t>有業人員(人)</t>
    <rPh sb="0" eb="2">
      <t>ユウギョウ</t>
    </rPh>
    <rPh sb="2" eb="4">
      <t>ジンイン</t>
    </rPh>
    <rPh sb="5" eb="6">
      <t>ヒト</t>
    </rPh>
    <phoneticPr fontId="4"/>
  </si>
  <si>
    <t>実収入</t>
    <rPh sb="0" eb="1">
      <t>ジツ</t>
    </rPh>
    <rPh sb="1" eb="3">
      <t>シュウニュウ</t>
    </rPh>
    <phoneticPr fontId="4"/>
  </si>
  <si>
    <t>１経常収入</t>
    <phoneticPr fontId="4"/>
  </si>
  <si>
    <t>世帯主収入</t>
    <phoneticPr fontId="2"/>
  </si>
  <si>
    <t>２特別収入</t>
    <phoneticPr fontId="4"/>
  </si>
  <si>
    <t>消費支出</t>
    <rPh sb="0" eb="2">
      <t>ショウヒ</t>
    </rPh>
    <rPh sb="2" eb="4">
      <t>シシュツ</t>
    </rPh>
    <phoneticPr fontId="4"/>
  </si>
  <si>
    <t>１食料</t>
    <phoneticPr fontId="4"/>
  </si>
  <si>
    <t>２住居</t>
    <phoneticPr fontId="4"/>
  </si>
  <si>
    <t>３光熱・水道</t>
    <phoneticPr fontId="4"/>
  </si>
  <si>
    <t>４家具・家事用品</t>
    <phoneticPr fontId="4"/>
  </si>
  <si>
    <t>５被服及び履物</t>
    <phoneticPr fontId="4"/>
  </si>
  <si>
    <t>６保健医療</t>
    <phoneticPr fontId="4"/>
  </si>
  <si>
    <t>７交通・通信</t>
    <phoneticPr fontId="4"/>
  </si>
  <si>
    <t>８教育</t>
    <phoneticPr fontId="4"/>
  </si>
  <si>
    <t>９教養娯楽</t>
    <phoneticPr fontId="4"/>
  </si>
  <si>
    <t>10その他の消費支出</t>
    <phoneticPr fontId="4"/>
  </si>
  <si>
    <t>（注）農林漁家世帯を除く</t>
    <rPh sb="1" eb="2">
      <t>チュウ</t>
    </rPh>
    <phoneticPr fontId="4"/>
  </si>
  <si>
    <t>出典：家計調査詳細結果表（政府統計ポータルサイト）</t>
    <rPh sb="0" eb="2">
      <t>シュッテン</t>
    </rPh>
    <phoneticPr fontId="4"/>
  </si>
  <si>
    <r>
      <t>（単位＝㎏，本，千円</t>
    </r>
    <r>
      <rPr>
        <sz val="11"/>
        <color indexed="8"/>
        <rFont val="ＭＳ Ｐ明朝"/>
        <family val="1"/>
        <charset val="128"/>
      </rPr>
      <t>）</t>
    </r>
    <rPh sb="1" eb="3">
      <t>タンイ</t>
    </rPh>
    <rPh sb="6" eb="7">
      <t>ホン</t>
    </rPh>
    <rPh sb="8" eb="10">
      <t>センエン</t>
    </rPh>
    <phoneticPr fontId="4"/>
  </si>
  <si>
    <t>総量</t>
    <rPh sb="0" eb="2">
      <t>ソウリョウ</t>
    </rPh>
    <phoneticPr fontId="4"/>
  </si>
  <si>
    <t>青果物</t>
    <rPh sb="0" eb="1">
      <t>アオ</t>
    </rPh>
    <rPh sb="1" eb="3">
      <t>クダモノ</t>
    </rPh>
    <phoneticPr fontId="4"/>
  </si>
  <si>
    <t>水産物</t>
    <rPh sb="0" eb="3">
      <t>スイサンブツ</t>
    </rPh>
    <phoneticPr fontId="4"/>
  </si>
  <si>
    <t>花き</t>
    <rPh sb="0" eb="1">
      <t>カ</t>
    </rPh>
    <phoneticPr fontId="4"/>
  </si>
  <si>
    <t>数量</t>
    <rPh sb="0" eb="2">
      <t>スウリョウ</t>
    </rPh>
    <phoneticPr fontId="4"/>
  </si>
  <si>
    <t>（注）総数量に、花きの本数は含まず。</t>
    <rPh sb="1" eb="2">
      <t>チュウ</t>
    </rPh>
    <phoneticPr fontId="4"/>
  </si>
  <si>
    <t>千円未満四捨五入のため総額とは一致しない。</t>
    <phoneticPr fontId="2"/>
  </si>
  <si>
    <t>資料：総合地方卸売市場管理事務所</t>
    <rPh sb="0" eb="2">
      <t>シリョウ</t>
    </rPh>
    <phoneticPr fontId="4"/>
  </si>
  <si>
    <r>
      <t>（単位＝</t>
    </r>
    <r>
      <rPr>
        <sz val="11"/>
        <color indexed="8"/>
        <rFont val="ＭＳ Ｐ明朝"/>
        <family val="1"/>
        <charset val="128"/>
      </rPr>
      <t>㎘）</t>
    </r>
    <rPh sb="1" eb="3">
      <t>タンイ</t>
    </rPh>
    <phoneticPr fontId="4"/>
  </si>
  <si>
    <t>清酒</t>
    <rPh sb="0" eb="2">
      <t>セイシュ</t>
    </rPh>
    <phoneticPr fontId="4"/>
  </si>
  <si>
    <t>合成清酒</t>
    <rPh sb="0" eb="2">
      <t>ゴウセイ</t>
    </rPh>
    <rPh sb="2" eb="4">
      <t>セイシュ</t>
    </rPh>
    <phoneticPr fontId="4"/>
  </si>
  <si>
    <t>焼酎</t>
    <rPh sb="0" eb="2">
      <t>ショウチュウ</t>
    </rPh>
    <phoneticPr fontId="4"/>
  </si>
  <si>
    <t>ビール</t>
    <phoneticPr fontId="4"/>
  </si>
  <si>
    <t>ウイスキー･ブランデー</t>
    <phoneticPr fontId="4"/>
  </si>
  <si>
    <t>その他発泡酒含む</t>
    <rPh sb="2" eb="3">
      <t>ホカ</t>
    </rPh>
    <rPh sb="3" eb="6">
      <t>ハッポウシュ</t>
    </rPh>
    <rPh sb="6" eb="7">
      <t>フク</t>
    </rPh>
    <phoneticPr fontId="4"/>
  </si>
  <si>
    <t>平成19年度</t>
    <rPh sb="0" eb="2">
      <t>ヘイセイ</t>
    </rPh>
    <rPh sb="4" eb="6">
      <t>ネンド</t>
    </rPh>
    <phoneticPr fontId="4"/>
  </si>
  <si>
    <t>平成20年度</t>
    <rPh sb="0" eb="2">
      <t>ヘイセイ</t>
    </rPh>
    <rPh sb="4" eb="6">
      <t>ネンド</t>
    </rPh>
    <phoneticPr fontId="4"/>
  </si>
  <si>
    <t>平成26年度</t>
    <rPh sb="4" eb="6">
      <t>ネンド</t>
    </rPh>
    <phoneticPr fontId="4"/>
  </si>
  <si>
    <t>平成27年度</t>
    <rPh sb="4" eb="6">
      <t>ネンド</t>
    </rPh>
    <phoneticPr fontId="4"/>
  </si>
  <si>
    <t>平成28年度</t>
    <rPh sb="4" eb="6">
      <t>ネンド</t>
    </rPh>
    <phoneticPr fontId="4"/>
  </si>
  <si>
    <t>平成29年度</t>
    <rPh sb="4" eb="6">
      <t>ネンド</t>
    </rPh>
    <phoneticPr fontId="4"/>
  </si>
  <si>
    <t>平成30年度</t>
    <rPh sb="4" eb="6">
      <t>ネンド</t>
    </rPh>
    <phoneticPr fontId="4"/>
  </si>
  <si>
    <t>（注）郡山税務署管内の消費量で田村市、田村郡を含む。</t>
    <rPh sb="1" eb="2">
      <t>チュウ</t>
    </rPh>
    <phoneticPr fontId="4"/>
  </si>
  <si>
    <t>出典：仙台国税局統計情報（国税庁ウェブサイト）</t>
    <rPh sb="0" eb="2">
      <t>シュッテン</t>
    </rPh>
    <phoneticPr fontId="4"/>
  </si>
  <si>
    <t>総生産（百万円）</t>
    <rPh sb="0" eb="1">
      <t>ソウ</t>
    </rPh>
    <rPh sb="1" eb="2">
      <t>イキル</t>
    </rPh>
    <rPh sb="2" eb="3">
      <t>サン</t>
    </rPh>
    <rPh sb="4" eb="6">
      <t>ヒャクマン</t>
    </rPh>
    <rPh sb="6" eb="7">
      <t>エン</t>
    </rPh>
    <phoneticPr fontId="4"/>
  </si>
  <si>
    <t>市民所得（百万円）</t>
    <rPh sb="0" eb="1">
      <t>シ</t>
    </rPh>
    <rPh sb="1" eb="2">
      <t>タミ</t>
    </rPh>
    <rPh sb="2" eb="3">
      <t>トコロ</t>
    </rPh>
    <rPh sb="3" eb="4">
      <t>エ</t>
    </rPh>
    <phoneticPr fontId="4"/>
  </si>
  <si>
    <t>家計所得（百万円）</t>
    <rPh sb="0" eb="1">
      <t>イエ</t>
    </rPh>
    <rPh sb="1" eb="2">
      <t>ハカリ</t>
    </rPh>
    <rPh sb="2" eb="3">
      <t>トコロ</t>
    </rPh>
    <rPh sb="3" eb="4">
      <t>エ</t>
    </rPh>
    <rPh sb="5" eb="7">
      <t>ヒャクマン</t>
    </rPh>
    <rPh sb="7" eb="8">
      <t>エン</t>
    </rPh>
    <phoneticPr fontId="4"/>
  </si>
  <si>
    <t>１人当たり市民所得（千円）</t>
    <rPh sb="1" eb="2">
      <t>ニン</t>
    </rPh>
    <rPh sb="2" eb="3">
      <t>ア</t>
    </rPh>
    <rPh sb="5" eb="7">
      <t>シミン</t>
    </rPh>
    <rPh sb="7" eb="9">
      <t>ショトク</t>
    </rPh>
    <rPh sb="10" eb="11">
      <t>セン</t>
    </rPh>
    <rPh sb="11" eb="12">
      <t>エン</t>
    </rPh>
    <phoneticPr fontId="4"/>
  </si>
  <si>
    <t>１人当たり家計所得（千円）</t>
    <rPh sb="1" eb="2">
      <t>ニン</t>
    </rPh>
    <rPh sb="2" eb="3">
      <t>ア</t>
    </rPh>
    <rPh sb="5" eb="7">
      <t>カケイ</t>
    </rPh>
    <rPh sb="7" eb="9">
      <t>ショトク</t>
    </rPh>
    <rPh sb="10" eb="11">
      <t>セン</t>
    </rPh>
    <rPh sb="11" eb="12">
      <t>エン</t>
    </rPh>
    <phoneticPr fontId="4"/>
  </si>
  <si>
    <t>総人口（人）</t>
    <rPh sb="0" eb="1">
      <t>ソウ</t>
    </rPh>
    <rPh sb="1" eb="2">
      <t>ヒト</t>
    </rPh>
    <rPh sb="2" eb="3">
      <t>クチ</t>
    </rPh>
    <rPh sb="4" eb="5">
      <t>ニン</t>
    </rPh>
    <phoneticPr fontId="4"/>
  </si>
  <si>
    <r>
      <t>（単位＝百万円，％</t>
    </r>
    <r>
      <rPr>
        <sz val="11"/>
        <color indexed="8"/>
        <rFont val="ＭＳ Ｐ明朝"/>
        <family val="1"/>
        <charset val="128"/>
      </rPr>
      <t>）</t>
    </r>
    <rPh sb="1" eb="3">
      <t>タンイ</t>
    </rPh>
    <rPh sb="4" eb="7">
      <t>ヒャクマンエン</t>
    </rPh>
    <phoneticPr fontId="4"/>
  </si>
  <si>
    <t>生産額</t>
    <rPh sb="0" eb="2">
      <t>セイサン</t>
    </rPh>
    <rPh sb="2" eb="3">
      <t>ガク</t>
    </rPh>
    <phoneticPr fontId="4"/>
  </si>
  <si>
    <t>対前年度
増加率</t>
    <rPh sb="0" eb="1">
      <t>タイ</t>
    </rPh>
    <rPh sb="1" eb="4">
      <t>ゼンネンド</t>
    </rPh>
    <rPh sb="5" eb="7">
      <t>ゾウカ</t>
    </rPh>
    <rPh sb="7" eb="8">
      <t>リツ</t>
    </rPh>
    <phoneticPr fontId="4"/>
  </si>
  <si>
    <t>総生産</t>
    <rPh sb="0" eb="1">
      <t>ソウ</t>
    </rPh>
    <rPh sb="1" eb="2">
      <t>イキル</t>
    </rPh>
    <rPh sb="2" eb="3">
      <t>サン</t>
    </rPh>
    <phoneticPr fontId="4"/>
  </si>
  <si>
    <t>第一次産業</t>
    <rPh sb="0" eb="1">
      <t>ダイ</t>
    </rPh>
    <rPh sb="1" eb="2">
      <t>１</t>
    </rPh>
    <rPh sb="2" eb="3">
      <t>ヤドル</t>
    </rPh>
    <rPh sb="3" eb="4">
      <t>サン</t>
    </rPh>
    <rPh sb="4" eb="5">
      <t>ワザ</t>
    </rPh>
    <phoneticPr fontId="4"/>
  </si>
  <si>
    <t>農業</t>
    <rPh sb="0" eb="1">
      <t>ユタカ</t>
    </rPh>
    <rPh sb="1" eb="2">
      <t>ワザ</t>
    </rPh>
    <phoneticPr fontId="4"/>
  </si>
  <si>
    <t>林業</t>
    <rPh sb="0" eb="1">
      <t>ハヤシ</t>
    </rPh>
    <rPh sb="1" eb="2">
      <t>ワザ</t>
    </rPh>
    <phoneticPr fontId="4"/>
  </si>
  <si>
    <t>水産業</t>
    <rPh sb="0" eb="2">
      <t>スイサン</t>
    </rPh>
    <rPh sb="2" eb="3">
      <t>ワザ</t>
    </rPh>
    <phoneticPr fontId="4"/>
  </si>
  <si>
    <t>第二次産業</t>
    <rPh sb="0" eb="1">
      <t>ダイ</t>
    </rPh>
    <rPh sb="1" eb="2">
      <t>2</t>
    </rPh>
    <rPh sb="2" eb="3">
      <t>ヤドル</t>
    </rPh>
    <rPh sb="3" eb="4">
      <t>サン</t>
    </rPh>
    <rPh sb="4" eb="5">
      <t>ワザ</t>
    </rPh>
    <phoneticPr fontId="4"/>
  </si>
  <si>
    <t>鉱業</t>
    <rPh sb="0" eb="1">
      <t>コウ</t>
    </rPh>
    <rPh sb="1" eb="2">
      <t>ワザ</t>
    </rPh>
    <phoneticPr fontId="4"/>
  </si>
  <si>
    <t>製造業</t>
    <rPh sb="0" eb="1">
      <t>セイ</t>
    </rPh>
    <rPh sb="1" eb="2">
      <t>ゾウ</t>
    </rPh>
    <rPh sb="2" eb="3">
      <t>ワザ</t>
    </rPh>
    <phoneticPr fontId="4"/>
  </si>
  <si>
    <t>建設業</t>
    <rPh sb="0" eb="1">
      <t>ケン</t>
    </rPh>
    <rPh sb="1" eb="2">
      <t>セツ</t>
    </rPh>
    <rPh sb="2" eb="3">
      <t>ギョウ</t>
    </rPh>
    <phoneticPr fontId="4"/>
  </si>
  <si>
    <t>第三次産業</t>
    <rPh sb="0" eb="1">
      <t>ダイ</t>
    </rPh>
    <rPh sb="1" eb="2">
      <t>3</t>
    </rPh>
    <rPh sb="2" eb="3">
      <t>ヤドル</t>
    </rPh>
    <rPh sb="3" eb="4">
      <t>サン</t>
    </rPh>
    <rPh sb="4" eb="5">
      <t>ワザ</t>
    </rPh>
    <phoneticPr fontId="4"/>
  </si>
  <si>
    <t>電気・ガス・水道・廃棄物処理業</t>
    <rPh sb="0" eb="2">
      <t>デンキ</t>
    </rPh>
    <rPh sb="6" eb="8">
      <t>スイドウ</t>
    </rPh>
    <rPh sb="9" eb="12">
      <t>ハイキブツ</t>
    </rPh>
    <rPh sb="12" eb="14">
      <t>ショリ</t>
    </rPh>
    <rPh sb="14" eb="15">
      <t>ギョウ</t>
    </rPh>
    <phoneticPr fontId="4"/>
  </si>
  <si>
    <t>卸売・小売業</t>
    <rPh sb="0" eb="2">
      <t>オロシウリ</t>
    </rPh>
    <rPh sb="3" eb="6">
      <t>コウリギョウ</t>
    </rPh>
    <phoneticPr fontId="4"/>
  </si>
  <si>
    <t>運輸・郵便業</t>
    <rPh sb="0" eb="2">
      <t>ウンユ</t>
    </rPh>
    <rPh sb="3" eb="5">
      <t>ユウビン</t>
    </rPh>
    <rPh sb="5" eb="6">
      <t>ギョウ</t>
    </rPh>
    <phoneticPr fontId="4"/>
  </si>
  <si>
    <t>宿泊・飲食・サービス業</t>
    <rPh sb="0" eb="2">
      <t>シュクハク</t>
    </rPh>
    <rPh sb="3" eb="5">
      <t>インショク</t>
    </rPh>
    <rPh sb="10" eb="11">
      <t>ギョウ</t>
    </rPh>
    <phoneticPr fontId="4"/>
  </si>
  <si>
    <t>情報通信業</t>
    <rPh sb="0" eb="2">
      <t>ジョウホウ</t>
    </rPh>
    <rPh sb="2" eb="4">
      <t>ツウシン</t>
    </rPh>
    <rPh sb="4" eb="5">
      <t>ギョウ</t>
    </rPh>
    <phoneticPr fontId="4"/>
  </si>
  <si>
    <t>金融・保険業</t>
    <rPh sb="0" eb="2">
      <t>キンユウ</t>
    </rPh>
    <rPh sb="3" eb="5">
      <t>ホケン</t>
    </rPh>
    <rPh sb="5" eb="6">
      <t>ギョウ</t>
    </rPh>
    <phoneticPr fontId="4"/>
  </si>
  <si>
    <t>不動産業</t>
    <rPh sb="0" eb="3">
      <t>フドウサン</t>
    </rPh>
    <rPh sb="3" eb="4">
      <t>ギョウ</t>
    </rPh>
    <phoneticPr fontId="4"/>
  </si>
  <si>
    <t>専門・科学技術・業務支援サービス業</t>
    <rPh sb="0" eb="2">
      <t>センモン</t>
    </rPh>
    <rPh sb="3" eb="5">
      <t>カガク</t>
    </rPh>
    <rPh sb="5" eb="7">
      <t>ギジュツ</t>
    </rPh>
    <rPh sb="8" eb="10">
      <t>ギョウム</t>
    </rPh>
    <rPh sb="10" eb="12">
      <t>シエン</t>
    </rPh>
    <rPh sb="16" eb="17">
      <t>ギョウ</t>
    </rPh>
    <phoneticPr fontId="4"/>
  </si>
  <si>
    <t>公務</t>
    <rPh sb="0" eb="2">
      <t>コウム</t>
    </rPh>
    <phoneticPr fontId="4"/>
  </si>
  <si>
    <t>教育</t>
    <rPh sb="0" eb="2">
      <t>キョウイク</t>
    </rPh>
    <phoneticPr fontId="4"/>
  </si>
  <si>
    <t>保健衛生・社会事業</t>
    <rPh sb="0" eb="2">
      <t>ホケン</t>
    </rPh>
    <rPh sb="2" eb="4">
      <t>エイセイ</t>
    </rPh>
    <rPh sb="5" eb="7">
      <t>シャカイ</t>
    </rPh>
    <rPh sb="7" eb="9">
      <t>ジギョウ</t>
    </rPh>
    <phoneticPr fontId="4"/>
  </si>
  <si>
    <t>その他のサービス</t>
    <rPh sb="2" eb="3">
      <t>タ</t>
    </rPh>
    <phoneticPr fontId="4"/>
  </si>
  <si>
    <t>輸入品に課される税・関税等</t>
    <phoneticPr fontId="4"/>
  </si>
  <si>
    <t>所得額</t>
    <rPh sb="0" eb="2">
      <t>ショトク</t>
    </rPh>
    <rPh sb="2" eb="3">
      <t>ガク</t>
    </rPh>
    <phoneticPr fontId="4"/>
  </si>
  <si>
    <t>対前年度増加率</t>
    <rPh sb="0" eb="1">
      <t>タイ</t>
    </rPh>
    <rPh sb="1" eb="4">
      <t>ゼンネンド</t>
    </rPh>
    <rPh sb="4" eb="6">
      <t>ゾウカ</t>
    </rPh>
    <rPh sb="6" eb="7">
      <t>リツ</t>
    </rPh>
    <phoneticPr fontId="4"/>
  </si>
  <si>
    <t>市民所得</t>
    <rPh sb="0" eb="1">
      <t>イチ</t>
    </rPh>
    <rPh sb="1" eb="2">
      <t>タミ</t>
    </rPh>
    <rPh sb="2" eb="3">
      <t>トコロ</t>
    </rPh>
    <rPh sb="3" eb="4">
      <t>エ</t>
    </rPh>
    <phoneticPr fontId="4"/>
  </si>
  <si>
    <t>雇用者報酬</t>
  </si>
  <si>
    <t>賃金・俸給</t>
  </si>
  <si>
    <t>雇主の社会負担</t>
  </si>
  <si>
    <t>財産所得</t>
    <rPh sb="0" eb="1">
      <t>ザイ</t>
    </rPh>
    <rPh sb="1" eb="2">
      <t>サン</t>
    </rPh>
    <rPh sb="2" eb="3">
      <t>トコロ</t>
    </rPh>
    <rPh sb="3" eb="4">
      <t>エ</t>
    </rPh>
    <phoneticPr fontId="4"/>
  </si>
  <si>
    <t>一般政府</t>
    <rPh sb="0" eb="1">
      <t>１</t>
    </rPh>
    <rPh sb="1" eb="2">
      <t>バン</t>
    </rPh>
    <rPh sb="2" eb="3">
      <t>マサ</t>
    </rPh>
    <rPh sb="3" eb="4">
      <t>フ</t>
    </rPh>
    <phoneticPr fontId="4"/>
  </si>
  <si>
    <t>家計</t>
    <rPh sb="0" eb="1">
      <t>イエ</t>
    </rPh>
    <rPh sb="1" eb="2">
      <t>ハカリ</t>
    </rPh>
    <phoneticPr fontId="4"/>
  </si>
  <si>
    <t>対家計民間非営利団体</t>
    <rPh sb="0" eb="1">
      <t>タイ</t>
    </rPh>
    <rPh sb="1" eb="3">
      <t>カケイ</t>
    </rPh>
    <rPh sb="3" eb="5">
      <t>ミンカン</t>
    </rPh>
    <rPh sb="5" eb="6">
      <t>ヒ</t>
    </rPh>
    <rPh sb="6" eb="8">
      <t>エイリ</t>
    </rPh>
    <rPh sb="8" eb="10">
      <t>ダンタイ</t>
    </rPh>
    <phoneticPr fontId="4"/>
  </si>
  <si>
    <t>企業所得(法人企業分配所得受払後)</t>
    <rPh sb="0" eb="1">
      <t>クワダ</t>
    </rPh>
    <rPh sb="1" eb="2">
      <t>ワザ</t>
    </rPh>
    <rPh sb="2" eb="3">
      <t>トコロ</t>
    </rPh>
    <rPh sb="3" eb="4">
      <t>エ</t>
    </rPh>
    <rPh sb="5" eb="7">
      <t>ホウジン</t>
    </rPh>
    <rPh sb="7" eb="9">
      <t>キギョウ</t>
    </rPh>
    <rPh sb="9" eb="11">
      <t>ブンパイ</t>
    </rPh>
    <rPh sb="11" eb="13">
      <t>ショトク</t>
    </rPh>
    <rPh sb="13" eb="14">
      <t>ウ</t>
    </rPh>
    <rPh sb="14" eb="15">
      <t>ハラ</t>
    </rPh>
    <rPh sb="15" eb="16">
      <t>ゴ</t>
    </rPh>
    <phoneticPr fontId="4"/>
  </si>
  <si>
    <t>民間法人企業</t>
    <rPh sb="0" eb="1">
      <t>タミ</t>
    </rPh>
    <rPh sb="1" eb="2">
      <t>アイダ</t>
    </rPh>
    <rPh sb="2" eb="3">
      <t>サダメ</t>
    </rPh>
    <rPh sb="3" eb="4">
      <t>ジン</t>
    </rPh>
    <rPh sb="4" eb="5">
      <t>クワダ</t>
    </rPh>
    <rPh sb="5" eb="6">
      <t>ワザ</t>
    </rPh>
    <phoneticPr fontId="4"/>
  </si>
  <si>
    <t>公的企業</t>
    <rPh sb="0" eb="1">
      <t>コウ</t>
    </rPh>
    <rPh sb="1" eb="2">
      <t>イクワ</t>
    </rPh>
    <rPh sb="2" eb="3">
      <t>クワダ</t>
    </rPh>
    <rPh sb="3" eb="4">
      <t>ワザ</t>
    </rPh>
    <phoneticPr fontId="4"/>
  </si>
  <si>
    <t>個人企業(持ち家を含む)</t>
    <rPh sb="0" eb="1">
      <t>コ</t>
    </rPh>
    <rPh sb="1" eb="2">
      <t>ジン</t>
    </rPh>
    <rPh sb="2" eb="3">
      <t>クワダ</t>
    </rPh>
    <rPh sb="3" eb="4">
      <t>ワザ</t>
    </rPh>
    <rPh sb="9" eb="10">
      <t>フク</t>
    </rPh>
    <phoneticPr fontId="4"/>
  </si>
  <si>
    <t>（単位＝百万円，％）</t>
    <phoneticPr fontId="2"/>
  </si>
  <si>
    <t>家計所得</t>
    <rPh sb="0" eb="1">
      <t>イエ</t>
    </rPh>
    <rPh sb="1" eb="2">
      <t>ハカリ</t>
    </rPh>
    <rPh sb="2" eb="3">
      <t>トコロ</t>
    </rPh>
    <rPh sb="3" eb="4">
      <t>エ</t>
    </rPh>
    <phoneticPr fontId="4"/>
  </si>
  <si>
    <t>雇用者報酬</t>
    <rPh sb="0" eb="1">
      <t>ヤトイ</t>
    </rPh>
    <rPh sb="1" eb="2">
      <t>ヨウ</t>
    </rPh>
    <rPh sb="2" eb="3">
      <t>モノ</t>
    </rPh>
    <rPh sb="3" eb="5">
      <t>ホウシュウ</t>
    </rPh>
    <phoneticPr fontId="4"/>
  </si>
  <si>
    <t>家計の財産所得</t>
    <rPh sb="0" eb="1">
      <t>イエ</t>
    </rPh>
    <rPh sb="1" eb="2">
      <t>ケイ</t>
    </rPh>
    <rPh sb="3" eb="4">
      <t>ザイ</t>
    </rPh>
    <rPh sb="4" eb="5">
      <t>サン</t>
    </rPh>
    <rPh sb="5" eb="7">
      <t>ショトク</t>
    </rPh>
    <phoneticPr fontId="4"/>
  </si>
  <si>
    <t>個人企業所得</t>
    <rPh sb="0" eb="2">
      <t>コジン</t>
    </rPh>
    <rPh sb="2" eb="4">
      <t>キギョウ</t>
    </rPh>
    <rPh sb="4" eb="6">
      <t>ショトク</t>
    </rPh>
    <phoneticPr fontId="4"/>
  </si>
  <si>
    <t>現物社会移転以外の社会給付</t>
    <rPh sb="0" eb="2">
      <t>ゲンブツ</t>
    </rPh>
    <rPh sb="2" eb="4">
      <t>シャカイ</t>
    </rPh>
    <rPh sb="4" eb="6">
      <t>イテン</t>
    </rPh>
    <rPh sb="6" eb="8">
      <t>イガイ</t>
    </rPh>
    <rPh sb="9" eb="11">
      <t>シャカイ</t>
    </rPh>
    <rPh sb="11" eb="13">
      <t>キュウフ</t>
    </rPh>
    <phoneticPr fontId="4"/>
  </si>
  <si>
    <t>その他の経常移転
（純）</t>
    <rPh sb="2" eb="3">
      <t>タ</t>
    </rPh>
    <rPh sb="4" eb="6">
      <t>ケイジョウ</t>
    </rPh>
    <rPh sb="6" eb="7">
      <t>ウツ</t>
    </rPh>
    <rPh sb="7" eb="8">
      <t>テン</t>
    </rPh>
    <phoneticPr fontId="4"/>
  </si>
  <si>
    <t>郡山市</t>
    <rPh sb="0" eb="3">
      <t>コオリヤマシ</t>
    </rPh>
    <phoneticPr fontId="4"/>
  </si>
  <si>
    <t>福島市</t>
    <rPh sb="0" eb="3">
      <t>フクシマシ</t>
    </rPh>
    <phoneticPr fontId="4"/>
  </si>
  <si>
    <t>会津若松市</t>
    <rPh sb="0" eb="5">
      <t>アイヅワカマツシ</t>
    </rPh>
    <phoneticPr fontId="4"/>
  </si>
  <si>
    <t>いわき市</t>
    <rPh sb="3" eb="4">
      <t>シ</t>
    </rPh>
    <phoneticPr fontId="4"/>
  </si>
  <si>
    <t>福島県</t>
    <rPh sb="0" eb="3">
      <t>フクシマケン</t>
    </rPh>
    <phoneticPr fontId="4"/>
  </si>
  <si>
    <t>市(県)内総生産（百万円）</t>
    <rPh sb="0" eb="1">
      <t>シ</t>
    </rPh>
    <rPh sb="2" eb="3">
      <t>ケン</t>
    </rPh>
    <rPh sb="4" eb="5">
      <t>ナイ</t>
    </rPh>
    <rPh sb="5" eb="6">
      <t>ソウ</t>
    </rPh>
    <rPh sb="6" eb="7">
      <t>イキル</t>
    </rPh>
    <rPh sb="7" eb="8">
      <t>サン</t>
    </rPh>
    <rPh sb="9" eb="12">
      <t>ヒャクマンエン</t>
    </rPh>
    <phoneticPr fontId="4"/>
  </si>
  <si>
    <t>市(県)民所得（百万円）</t>
    <rPh sb="0" eb="1">
      <t>シ</t>
    </rPh>
    <rPh sb="2" eb="3">
      <t>ケン</t>
    </rPh>
    <rPh sb="4" eb="5">
      <t>ミン</t>
    </rPh>
    <rPh sb="5" eb="7">
      <t>ショトク</t>
    </rPh>
    <rPh sb="8" eb="11">
      <t>ヒャクマンエン</t>
    </rPh>
    <phoneticPr fontId="4"/>
  </si>
  <si>
    <t>市(県)民家計所得（百万円）</t>
    <rPh sb="0" eb="1">
      <t>シ</t>
    </rPh>
    <rPh sb="2" eb="3">
      <t>ケン</t>
    </rPh>
    <rPh sb="4" eb="6">
      <t>タミイエ</t>
    </rPh>
    <rPh sb="6" eb="7">
      <t>ハカル</t>
    </rPh>
    <rPh sb="7" eb="9">
      <t>ショトク</t>
    </rPh>
    <rPh sb="10" eb="13">
      <t>ヒャクマンエン</t>
    </rPh>
    <phoneticPr fontId="4"/>
  </si>
  <si>
    <t>１人当たり市民所得（千円）</t>
    <rPh sb="1" eb="2">
      <t>ニン</t>
    </rPh>
    <rPh sb="2" eb="3">
      <t>ア</t>
    </rPh>
    <rPh sb="5" eb="7">
      <t>シミン</t>
    </rPh>
    <rPh sb="7" eb="8">
      <t>トコロ</t>
    </rPh>
    <rPh sb="8" eb="9">
      <t>エ</t>
    </rPh>
    <rPh sb="10" eb="12">
      <t>センエン</t>
    </rPh>
    <phoneticPr fontId="4"/>
  </si>
  <si>
    <t>１人当たり家計所得（千円）</t>
    <rPh sb="1" eb="2">
      <t>ニン</t>
    </rPh>
    <rPh sb="2" eb="3">
      <t>ア</t>
    </rPh>
    <rPh sb="5" eb="7">
      <t>カケイ</t>
    </rPh>
    <rPh sb="7" eb="8">
      <t>トコロ</t>
    </rPh>
    <rPh sb="8" eb="9">
      <t>エ</t>
    </rPh>
    <rPh sb="10" eb="12">
      <t>センエン</t>
    </rPh>
    <phoneticPr fontId="4"/>
  </si>
  <si>
    <t>（単位＝頭）</t>
    <rPh sb="1" eb="3">
      <t>タンイ</t>
    </rPh>
    <rPh sb="4" eb="5">
      <t>アタマ</t>
    </rPh>
    <phoneticPr fontId="4"/>
  </si>
  <si>
    <t>年度（和暦）</t>
    <rPh sb="0" eb="2">
      <t>ネンド</t>
    </rPh>
    <rPh sb="3" eb="5">
      <t>ワレキ</t>
    </rPh>
    <phoneticPr fontId="4"/>
  </si>
  <si>
    <t>牛</t>
    <rPh sb="0" eb="1">
      <t>ウシ</t>
    </rPh>
    <phoneticPr fontId="4"/>
  </si>
  <si>
    <t>馬</t>
    <rPh sb="0" eb="1">
      <t>ウマ</t>
    </rPh>
    <phoneticPr fontId="4"/>
  </si>
  <si>
    <t>子牛</t>
    <rPh sb="0" eb="2">
      <t>コウシ</t>
    </rPh>
    <phoneticPr fontId="4"/>
  </si>
  <si>
    <t>ひつじ・やぎ</t>
    <phoneticPr fontId="4"/>
  </si>
  <si>
    <t>資料：(株)福島県食肉流通センター</t>
    <rPh sb="0" eb="2">
      <t>シリョウ</t>
    </rPh>
    <phoneticPr fontId="4"/>
  </si>
  <si>
    <t>総件数</t>
    <rPh sb="0" eb="3">
      <t>ソウケンスウ</t>
    </rPh>
    <phoneticPr fontId="4"/>
  </si>
  <si>
    <t>市政相談</t>
    <rPh sb="0" eb="2">
      <t>シセイ</t>
    </rPh>
    <rPh sb="2" eb="4">
      <t>ソウダン</t>
    </rPh>
    <phoneticPr fontId="4"/>
  </si>
  <si>
    <t>民事相談</t>
    <phoneticPr fontId="4"/>
  </si>
  <si>
    <t>特別相談</t>
    <rPh sb="0" eb="2">
      <t>トクベツ</t>
    </rPh>
    <rPh sb="2" eb="4">
      <t>ソウダン</t>
    </rPh>
    <phoneticPr fontId="4"/>
  </si>
  <si>
    <t>軽微な相談</t>
    <rPh sb="0" eb="2">
      <t>ケイビ</t>
    </rPh>
    <rPh sb="3" eb="5">
      <t>ソウダン</t>
    </rPh>
    <phoneticPr fontId="4"/>
  </si>
  <si>
    <t>近隣問題</t>
    <rPh sb="0" eb="2">
      <t>キンリン</t>
    </rPh>
    <rPh sb="2" eb="4">
      <t>モンダイ</t>
    </rPh>
    <phoneticPr fontId="4"/>
  </si>
  <si>
    <t>借地・借家</t>
    <rPh sb="0" eb="2">
      <t>シャクチ</t>
    </rPh>
    <rPh sb="3" eb="5">
      <t>シャクヤ</t>
    </rPh>
    <phoneticPr fontId="4"/>
  </si>
  <si>
    <t>土地・家屋</t>
    <rPh sb="0" eb="2">
      <t>トチ</t>
    </rPh>
    <rPh sb="3" eb="5">
      <t>カオク</t>
    </rPh>
    <phoneticPr fontId="4"/>
  </si>
  <si>
    <t>相続・贈与</t>
    <rPh sb="0" eb="2">
      <t>ソウゾク</t>
    </rPh>
    <rPh sb="3" eb="5">
      <t>ゾウヨ</t>
    </rPh>
    <phoneticPr fontId="4"/>
  </si>
  <si>
    <t>結婚・離婚</t>
    <rPh sb="0" eb="2">
      <t>ケッコン</t>
    </rPh>
    <rPh sb="3" eb="5">
      <t>リコン</t>
    </rPh>
    <phoneticPr fontId="4"/>
  </si>
  <si>
    <t>家事問題</t>
    <rPh sb="0" eb="2">
      <t>カジ</t>
    </rPh>
    <rPh sb="2" eb="4">
      <t>モンダイ</t>
    </rPh>
    <phoneticPr fontId="4"/>
  </si>
  <si>
    <t>成年後見</t>
    <rPh sb="0" eb="2">
      <t>セイネン</t>
    </rPh>
    <rPh sb="2" eb="4">
      <t>コウケン</t>
    </rPh>
    <phoneticPr fontId="4"/>
  </si>
  <si>
    <t>金銭貸借</t>
    <rPh sb="0" eb="2">
      <t>キンセン</t>
    </rPh>
    <rPh sb="2" eb="4">
      <t>タイシャク</t>
    </rPh>
    <phoneticPr fontId="4"/>
  </si>
  <si>
    <t>災害関係</t>
    <rPh sb="0" eb="2">
      <t>サイガイ</t>
    </rPh>
    <rPh sb="2" eb="4">
      <t>カンケイ</t>
    </rPh>
    <phoneticPr fontId="4"/>
  </si>
  <si>
    <t>職場問題</t>
    <rPh sb="0" eb="2">
      <t>ショクバ</t>
    </rPh>
    <rPh sb="2" eb="4">
      <t>モンダイ</t>
    </rPh>
    <phoneticPr fontId="4"/>
  </si>
  <si>
    <t>損害賠償</t>
    <rPh sb="0" eb="2">
      <t>ソンガイ</t>
    </rPh>
    <rPh sb="2" eb="4">
      <t>バイショウ</t>
    </rPh>
    <phoneticPr fontId="4"/>
  </si>
  <si>
    <t>契約問題</t>
    <rPh sb="0" eb="2">
      <t>ケイヤク</t>
    </rPh>
    <rPh sb="2" eb="4">
      <t>モンダイ</t>
    </rPh>
    <phoneticPr fontId="4"/>
  </si>
  <si>
    <t>その他法律</t>
    <rPh sb="2" eb="3">
      <t>ホカ</t>
    </rPh>
    <rPh sb="3" eb="5">
      <t>ホウリツ</t>
    </rPh>
    <phoneticPr fontId="4"/>
  </si>
  <si>
    <t>その他機関</t>
    <phoneticPr fontId="4"/>
  </si>
  <si>
    <t>無料法律相談</t>
    <rPh sb="0" eb="2">
      <t>ムリョウ</t>
    </rPh>
    <rPh sb="2" eb="4">
      <t>ホウリツ</t>
    </rPh>
    <rPh sb="4" eb="6">
      <t>ソウダン</t>
    </rPh>
    <phoneticPr fontId="4"/>
  </si>
  <si>
    <t>登記相談</t>
    <rPh sb="0" eb="2">
      <t>トウキ</t>
    </rPh>
    <rPh sb="2" eb="4">
      <t>ソウダン</t>
    </rPh>
    <phoneticPr fontId="4"/>
  </si>
  <si>
    <t>公証人相談会</t>
    <rPh sb="0" eb="3">
      <t>コウショウニン</t>
    </rPh>
    <rPh sb="3" eb="6">
      <t>ソウダンカイ</t>
    </rPh>
    <phoneticPr fontId="4"/>
  </si>
  <si>
    <t>行政相談</t>
    <rPh sb="0" eb="2">
      <t>ギョウセイ</t>
    </rPh>
    <rPh sb="2" eb="4">
      <t>ソウダン</t>
    </rPh>
    <phoneticPr fontId="4"/>
  </si>
  <si>
    <t>増改築相談</t>
    <rPh sb="0" eb="3">
      <t>ゾウカイチク</t>
    </rPh>
    <rPh sb="3" eb="5">
      <t>ソウダン</t>
    </rPh>
    <phoneticPr fontId="4"/>
  </si>
  <si>
    <t>土地家屋調査士相談</t>
    <phoneticPr fontId="4"/>
  </si>
  <si>
    <t>資料：市民相談センター</t>
    <phoneticPr fontId="2"/>
  </si>
  <si>
    <t>訪問販売</t>
    <rPh sb="0" eb="2">
      <t>ホウモン</t>
    </rPh>
    <rPh sb="2" eb="4">
      <t>ハンバイ</t>
    </rPh>
    <phoneticPr fontId="4"/>
  </si>
  <si>
    <t>通信販売</t>
    <rPh sb="0" eb="2">
      <t>ツウシン</t>
    </rPh>
    <rPh sb="2" eb="4">
      <t>ハンバイ</t>
    </rPh>
    <phoneticPr fontId="4"/>
  </si>
  <si>
    <t>電話勧誘</t>
    <rPh sb="0" eb="2">
      <t>デンワ</t>
    </rPh>
    <rPh sb="2" eb="4">
      <t>カンユウ</t>
    </rPh>
    <phoneticPr fontId="4"/>
  </si>
  <si>
    <t>マルチ・マルチまがい</t>
    <phoneticPr fontId="4"/>
  </si>
  <si>
    <t>無店舗その他</t>
    <rPh sb="0" eb="3">
      <t>ムテンポ</t>
    </rPh>
    <rPh sb="5" eb="6">
      <t>ホカ</t>
    </rPh>
    <phoneticPr fontId="4"/>
  </si>
  <si>
    <t>店舗</t>
    <rPh sb="0" eb="2">
      <t>テンポ</t>
    </rPh>
    <phoneticPr fontId="4"/>
  </si>
  <si>
    <t>ネガティブオプション</t>
    <phoneticPr fontId="4"/>
  </si>
  <si>
    <t>訪問購入</t>
    <rPh sb="0" eb="2">
      <t>ホウモン</t>
    </rPh>
    <rPh sb="2" eb="4">
      <t>コウニュウ</t>
    </rPh>
    <phoneticPr fontId="4"/>
  </si>
  <si>
    <t>不明・無関係</t>
    <rPh sb="0" eb="2">
      <t>フメイ</t>
    </rPh>
    <rPh sb="3" eb="6">
      <t>ムカンケイ</t>
    </rPh>
    <phoneticPr fontId="4"/>
  </si>
  <si>
    <t>資料：消費生活センター</t>
    <rPh sb="0" eb="2">
      <t>シリョウ</t>
    </rPh>
    <phoneticPr fontId="4"/>
  </si>
  <si>
    <t xml:space="preserve">１４．教育・文化 </t>
    <phoneticPr fontId="4"/>
  </si>
  <si>
    <t>年次
区分</t>
    <rPh sb="0" eb="2">
      <t>ネンジ</t>
    </rPh>
    <rPh sb="3" eb="5">
      <t>クブン</t>
    </rPh>
    <phoneticPr fontId="4"/>
  </si>
  <si>
    <t>年次（和暦）
区分</t>
    <rPh sb="0" eb="2">
      <t>ネンジ</t>
    </rPh>
    <rPh sb="3" eb="5">
      <t>ワレキ</t>
    </rPh>
    <rPh sb="7" eb="9">
      <t>クブン</t>
    </rPh>
    <phoneticPr fontId="4"/>
  </si>
  <si>
    <t>学校数</t>
    <rPh sb="0" eb="2">
      <t>ガッコウ</t>
    </rPh>
    <rPh sb="2" eb="3">
      <t>スウ</t>
    </rPh>
    <phoneticPr fontId="4"/>
  </si>
  <si>
    <t>教員数</t>
    <rPh sb="0" eb="2">
      <t>キョウイン</t>
    </rPh>
    <rPh sb="2" eb="3">
      <t>スウ</t>
    </rPh>
    <phoneticPr fontId="4"/>
  </si>
  <si>
    <t>在学者数</t>
    <rPh sb="0" eb="2">
      <t>ザイガク</t>
    </rPh>
    <rPh sb="2" eb="3">
      <t>シャ</t>
    </rPh>
    <rPh sb="3" eb="4">
      <t>スウ</t>
    </rPh>
    <phoneticPr fontId="4"/>
  </si>
  <si>
    <t>県立</t>
    <rPh sb="0" eb="2">
      <t>ケンリツ</t>
    </rPh>
    <phoneticPr fontId="4"/>
  </si>
  <si>
    <t>市立</t>
    <rPh sb="0" eb="2">
      <t>シリツ</t>
    </rPh>
    <phoneticPr fontId="4"/>
  </si>
  <si>
    <t>私立</t>
    <rPh sb="0" eb="2">
      <t>シリツ</t>
    </rPh>
    <phoneticPr fontId="4"/>
  </si>
  <si>
    <t>令和元年</t>
    <rPh sb="0" eb="1">
      <t>レイ</t>
    </rPh>
    <rPh sb="1" eb="2">
      <t>カズ</t>
    </rPh>
    <rPh sb="2" eb="3">
      <t>モト</t>
    </rPh>
    <rPh sb="3" eb="4">
      <t>ネン</t>
    </rPh>
    <phoneticPr fontId="4"/>
  </si>
  <si>
    <t>令和2年</t>
    <rPh sb="0" eb="1">
      <t>レイ</t>
    </rPh>
    <rPh sb="1" eb="2">
      <t>カズ</t>
    </rPh>
    <rPh sb="3" eb="4">
      <t>ネン</t>
    </rPh>
    <phoneticPr fontId="4"/>
  </si>
  <si>
    <t>大学</t>
    <rPh sb="0" eb="2">
      <t>ダイガク</t>
    </rPh>
    <phoneticPr fontId="4"/>
  </si>
  <si>
    <t>短期大学</t>
    <rPh sb="0" eb="2">
      <t>タンキ</t>
    </rPh>
    <rPh sb="2" eb="4">
      <t>ダイガク</t>
    </rPh>
    <phoneticPr fontId="4"/>
  </si>
  <si>
    <t>高等学校</t>
    <rPh sb="0" eb="2">
      <t>コウトウ</t>
    </rPh>
    <rPh sb="2" eb="4">
      <t>ガッコウ</t>
    </rPh>
    <phoneticPr fontId="4"/>
  </si>
  <si>
    <t>中学校</t>
    <rPh sb="0" eb="3">
      <t>チュウガッコウ</t>
    </rPh>
    <phoneticPr fontId="4"/>
  </si>
  <si>
    <t>小学校</t>
    <rPh sb="0" eb="3">
      <t>ショウガッコウ</t>
    </rPh>
    <phoneticPr fontId="4"/>
  </si>
  <si>
    <t>義務教育学校</t>
    <rPh sb="0" eb="2">
      <t>ギム</t>
    </rPh>
    <rPh sb="2" eb="4">
      <t>キョウイク</t>
    </rPh>
    <rPh sb="4" eb="6">
      <t>ガッコウ</t>
    </rPh>
    <phoneticPr fontId="4"/>
  </si>
  <si>
    <t>特別支援学校</t>
    <rPh sb="0" eb="2">
      <t>トクベツ</t>
    </rPh>
    <rPh sb="2" eb="4">
      <t>シエン</t>
    </rPh>
    <rPh sb="4" eb="6">
      <t>ガッコウ</t>
    </rPh>
    <phoneticPr fontId="4"/>
  </si>
  <si>
    <t>専修学校</t>
    <rPh sb="0" eb="2">
      <t>センシュウ</t>
    </rPh>
    <rPh sb="2" eb="4">
      <t>ガッコウ</t>
    </rPh>
    <phoneticPr fontId="4"/>
  </si>
  <si>
    <t>各種学校</t>
    <rPh sb="0" eb="2">
      <t>カクシュ</t>
    </rPh>
    <rPh sb="2" eb="4">
      <t>ガッコウ</t>
    </rPh>
    <phoneticPr fontId="4"/>
  </si>
  <si>
    <t>幼稚園</t>
    <rPh sb="0" eb="3">
      <t>ヨウチエン</t>
    </rPh>
    <phoneticPr fontId="4"/>
  </si>
  <si>
    <t>（注）数字には分校も含む。高校の教員数及び在学者数は全日制＋定時制</t>
    <rPh sb="1" eb="2">
      <t>チュウ</t>
    </rPh>
    <rPh sb="3" eb="5">
      <t>スウジ</t>
    </rPh>
    <rPh sb="7" eb="9">
      <t>ブンコウ</t>
    </rPh>
    <rPh sb="10" eb="11">
      <t>フク</t>
    </rPh>
    <rPh sb="13" eb="15">
      <t>コウコウ</t>
    </rPh>
    <rPh sb="16" eb="18">
      <t>キョウイン</t>
    </rPh>
    <rPh sb="18" eb="19">
      <t>カズ</t>
    </rPh>
    <rPh sb="19" eb="20">
      <t>オヨ</t>
    </rPh>
    <rPh sb="21" eb="23">
      <t>ザイガク</t>
    </rPh>
    <rPh sb="23" eb="24">
      <t>シャ</t>
    </rPh>
    <rPh sb="24" eb="25">
      <t>カズ</t>
    </rPh>
    <rPh sb="26" eb="29">
      <t>ゼンニチセイ</t>
    </rPh>
    <rPh sb="30" eb="33">
      <t>テイジセイ</t>
    </rPh>
    <phoneticPr fontId="4"/>
  </si>
  <si>
    <t>教員数は本務及び兼務教員数を含めた人数</t>
    <rPh sb="14" eb="15">
      <t>フク</t>
    </rPh>
    <rPh sb="17" eb="19">
      <t>ニンズウ</t>
    </rPh>
    <phoneticPr fontId="2"/>
  </si>
  <si>
    <t>資料：福島県統計課・教育委員会事務局学校管理課（学校基本統計）</t>
    <rPh sb="0" eb="2">
      <t>シリョウ</t>
    </rPh>
    <phoneticPr fontId="4"/>
  </si>
  <si>
    <t>職員数</t>
    <rPh sb="0" eb="2">
      <t>ショクイン</t>
    </rPh>
    <rPh sb="2" eb="3">
      <t>スウ</t>
    </rPh>
    <phoneticPr fontId="4"/>
  </si>
  <si>
    <t>学科別生徒数</t>
    <rPh sb="0" eb="2">
      <t>ガッカ</t>
    </rPh>
    <rPh sb="2" eb="3">
      <t>ベツ</t>
    </rPh>
    <rPh sb="3" eb="6">
      <t>セイトスウ</t>
    </rPh>
    <phoneticPr fontId="4"/>
  </si>
  <si>
    <t>本務者</t>
    <rPh sb="0" eb="2">
      <t>ホンム</t>
    </rPh>
    <rPh sb="2" eb="3">
      <t>シャ</t>
    </rPh>
    <phoneticPr fontId="4"/>
  </si>
  <si>
    <t>兼務者</t>
    <rPh sb="0" eb="2">
      <t>ケンム</t>
    </rPh>
    <rPh sb="2" eb="3">
      <t>シャ</t>
    </rPh>
    <phoneticPr fontId="4"/>
  </si>
  <si>
    <t>普通</t>
    <rPh sb="0" eb="1">
      <t>ススム</t>
    </rPh>
    <rPh sb="1" eb="2">
      <t>ツウ</t>
    </rPh>
    <phoneticPr fontId="4"/>
  </si>
  <si>
    <t>商業</t>
    <rPh sb="0" eb="1">
      <t>ショウ</t>
    </rPh>
    <rPh sb="1" eb="2">
      <t>ギョウ</t>
    </rPh>
    <phoneticPr fontId="4"/>
  </si>
  <si>
    <t>工業</t>
    <rPh sb="0" eb="1">
      <t>コウ</t>
    </rPh>
    <rPh sb="1" eb="2">
      <t>ギョウ</t>
    </rPh>
    <phoneticPr fontId="4"/>
  </si>
  <si>
    <t>農業</t>
    <rPh sb="0" eb="1">
      <t>ノウ</t>
    </rPh>
    <rPh sb="1" eb="2">
      <t>ギョウ</t>
    </rPh>
    <phoneticPr fontId="4"/>
  </si>
  <si>
    <t>家政その他</t>
    <rPh sb="0" eb="1">
      <t>イエ</t>
    </rPh>
    <rPh sb="1" eb="2">
      <t>セイ</t>
    </rPh>
    <rPh sb="4" eb="5">
      <t>ホカ</t>
    </rPh>
    <phoneticPr fontId="4"/>
  </si>
  <si>
    <t>（全日制）</t>
    <rPh sb="1" eb="2">
      <t>ゼン</t>
    </rPh>
    <rPh sb="2" eb="3">
      <t>ニチ</t>
    </rPh>
    <rPh sb="3" eb="4">
      <t>セイ</t>
    </rPh>
    <phoneticPr fontId="4"/>
  </si>
  <si>
    <t>×</t>
  </si>
  <si>
    <t>×</t>
    <phoneticPr fontId="4"/>
  </si>
  <si>
    <t>（定時制）</t>
    <rPh sb="1" eb="2">
      <t>サダム</t>
    </rPh>
    <rPh sb="2" eb="3">
      <t>ジ</t>
    </rPh>
    <rPh sb="3" eb="4">
      <t>セイ</t>
    </rPh>
    <phoneticPr fontId="4"/>
  </si>
  <si>
    <t>資料：福島県統計課（学校基本統計）</t>
    <rPh sb="0" eb="2">
      <t>シリョウ</t>
    </rPh>
    <phoneticPr fontId="4"/>
  </si>
  <si>
    <t>学級数</t>
    <rPh sb="0" eb="2">
      <t>ガッキュウ</t>
    </rPh>
    <rPh sb="2" eb="3">
      <t>スウ</t>
    </rPh>
    <phoneticPr fontId="4"/>
  </si>
  <si>
    <t>在学者数</t>
    <phoneticPr fontId="2"/>
  </si>
  <si>
    <t>単式</t>
    <rPh sb="0" eb="2">
      <t>タンシキ</t>
    </rPh>
    <phoneticPr fontId="4"/>
  </si>
  <si>
    <t>複式</t>
    <rPh sb="0" eb="2">
      <t>フクシキ</t>
    </rPh>
    <phoneticPr fontId="4"/>
  </si>
  <si>
    <t>１年</t>
    <rPh sb="1" eb="2">
      <t>ネン</t>
    </rPh>
    <phoneticPr fontId="4"/>
  </si>
  <si>
    <t>２年</t>
    <rPh sb="1" eb="2">
      <t>ネン</t>
    </rPh>
    <phoneticPr fontId="4"/>
  </si>
  <si>
    <t>３年</t>
    <rPh sb="1" eb="2">
      <t>ネン</t>
    </rPh>
    <phoneticPr fontId="4"/>
  </si>
  <si>
    <t>４年</t>
    <rPh sb="1" eb="2">
      <t>ネン</t>
    </rPh>
    <phoneticPr fontId="4"/>
  </si>
  <si>
    <t>５年</t>
    <rPh sb="1" eb="2">
      <t>ネン</t>
    </rPh>
    <phoneticPr fontId="4"/>
  </si>
  <si>
    <t>６年</t>
    <rPh sb="1" eb="2">
      <t>ネン</t>
    </rPh>
    <phoneticPr fontId="4"/>
  </si>
  <si>
    <t>令和2年</t>
    <rPh sb="0" eb="1">
      <t>レイ</t>
    </rPh>
    <rPh sb="1" eb="2">
      <t>カズ</t>
    </rPh>
    <phoneticPr fontId="4"/>
  </si>
  <si>
    <t>本校</t>
    <rPh sb="0" eb="2">
      <t>ホンコウ</t>
    </rPh>
    <phoneticPr fontId="2"/>
  </si>
  <si>
    <t>分校</t>
    <rPh sb="0" eb="2">
      <t>ブンコウ</t>
    </rPh>
    <phoneticPr fontId="2"/>
  </si>
  <si>
    <t>資料：教育委員会事務局学校管理課（学校基本統計）</t>
    <rPh sb="0" eb="2">
      <t>シリョウ</t>
    </rPh>
    <phoneticPr fontId="4"/>
  </si>
  <si>
    <t xml:space="preserve">総数 </t>
    <rPh sb="0" eb="2">
      <t>ソウスウ</t>
    </rPh>
    <phoneticPr fontId="4"/>
  </si>
  <si>
    <t>在学者数</t>
    <rPh sb="1" eb="3">
      <t>ガクシャ</t>
    </rPh>
    <rPh sb="3" eb="4">
      <t>スウ</t>
    </rPh>
    <phoneticPr fontId="4"/>
  </si>
  <si>
    <t>７年</t>
    <rPh sb="1" eb="2">
      <t>ネン</t>
    </rPh>
    <phoneticPr fontId="4"/>
  </si>
  <si>
    <t>８年</t>
    <rPh sb="1" eb="2">
      <t>ネン</t>
    </rPh>
    <phoneticPr fontId="4"/>
  </si>
  <si>
    <t>９年</t>
    <rPh sb="1" eb="2">
      <t>ネン</t>
    </rPh>
    <phoneticPr fontId="4"/>
  </si>
  <si>
    <t>本校</t>
    <rPh sb="0" eb="1">
      <t>ホン</t>
    </rPh>
    <rPh sb="1" eb="2">
      <t>コウ</t>
    </rPh>
    <phoneticPr fontId="4"/>
  </si>
  <si>
    <t>分校</t>
    <rPh sb="0" eb="1">
      <t>ブン</t>
    </rPh>
    <rPh sb="1" eb="2">
      <t>コウ</t>
    </rPh>
    <phoneticPr fontId="4"/>
  </si>
  <si>
    <t>卒業者総数</t>
    <rPh sb="0" eb="3">
      <t>ソツギョウシャ</t>
    </rPh>
    <rPh sb="3" eb="5">
      <t>ソウスウ</t>
    </rPh>
    <phoneticPr fontId="4"/>
  </si>
  <si>
    <t>Ａ進学者</t>
    <rPh sb="1" eb="4">
      <t>シンガクシャ</t>
    </rPh>
    <phoneticPr fontId="4"/>
  </si>
  <si>
    <t>Ｂ専修学校等入学者</t>
    <rPh sb="1" eb="3">
      <t>センシュウ</t>
    </rPh>
    <rPh sb="3" eb="5">
      <t>ガッコウ</t>
    </rPh>
    <rPh sb="5" eb="6">
      <t>トウ</t>
    </rPh>
    <rPh sb="6" eb="9">
      <t>ニュウガクシャ</t>
    </rPh>
    <phoneticPr fontId="4"/>
  </si>
  <si>
    <t>Ｃ就職者</t>
    <rPh sb="1" eb="3">
      <t>シュウショク</t>
    </rPh>
    <rPh sb="3" eb="4">
      <t>シャ</t>
    </rPh>
    <phoneticPr fontId="4"/>
  </si>
  <si>
    <t>Ｄ無業者・その他</t>
    <rPh sb="1" eb="2">
      <t>ム</t>
    </rPh>
    <rPh sb="2" eb="4">
      <t>ギョウシャ</t>
    </rPh>
    <rPh sb="7" eb="8">
      <t>ホカ</t>
    </rPh>
    <phoneticPr fontId="4"/>
  </si>
  <si>
    <t>（再掲）</t>
    <rPh sb="1" eb="3">
      <t>サイケイ</t>
    </rPh>
    <phoneticPr fontId="4"/>
  </si>
  <si>
    <t>進学率</t>
    <rPh sb="0" eb="2">
      <t>シンガク</t>
    </rPh>
    <rPh sb="2" eb="3">
      <t>リツ</t>
    </rPh>
    <phoneticPr fontId="4"/>
  </si>
  <si>
    <t>ＡＢのうち就職者</t>
    <rPh sb="5" eb="6">
      <t>シュウ</t>
    </rPh>
    <rPh sb="6" eb="7">
      <t>ショク</t>
    </rPh>
    <rPh sb="7" eb="8">
      <t>シャ</t>
    </rPh>
    <phoneticPr fontId="4"/>
  </si>
  <si>
    <t>高校等入学志願者</t>
    <rPh sb="0" eb="1">
      <t>タカ</t>
    </rPh>
    <rPh sb="1" eb="2">
      <t>コウ</t>
    </rPh>
    <rPh sb="2" eb="3">
      <t>トウ</t>
    </rPh>
    <rPh sb="3" eb="5">
      <t>ニュウガク</t>
    </rPh>
    <rPh sb="5" eb="8">
      <t>シガンシャ</t>
    </rPh>
    <phoneticPr fontId="4"/>
  </si>
  <si>
    <t>（注）Ａ、Ｂには就職進学者を含む。</t>
    <rPh sb="1" eb="2">
      <t>チュウ</t>
    </rPh>
    <rPh sb="8" eb="10">
      <t>シュウショク</t>
    </rPh>
    <rPh sb="10" eb="13">
      <t>シンガクシャ</t>
    </rPh>
    <rPh sb="14" eb="15">
      <t>フク</t>
    </rPh>
    <phoneticPr fontId="4"/>
  </si>
  <si>
    <t>資料：教育委員会事務局学校管理課（学校基本統計）</t>
    <phoneticPr fontId="2"/>
  </si>
  <si>
    <t>進学率＝</t>
    <rPh sb="0" eb="2">
      <t>シンガク</t>
    </rPh>
    <rPh sb="2" eb="3">
      <t>リツ</t>
    </rPh>
    <phoneticPr fontId="4"/>
  </si>
  <si>
    <t>Ａ 進学者</t>
    <rPh sb="2" eb="5">
      <t>シンガクシャ</t>
    </rPh>
    <phoneticPr fontId="4"/>
  </si>
  <si>
    <t>Ａ大学等進学者</t>
    <rPh sb="1" eb="3">
      <t>ダイガク</t>
    </rPh>
    <rPh sb="3" eb="4">
      <t>トウ</t>
    </rPh>
    <rPh sb="4" eb="7">
      <t>シンガクシャ</t>
    </rPh>
    <phoneticPr fontId="4"/>
  </si>
  <si>
    <t>Ｃ就職者等</t>
    <rPh sb="1" eb="3">
      <t>シュウショク</t>
    </rPh>
    <rPh sb="3" eb="4">
      <t>シャ</t>
    </rPh>
    <rPh sb="4" eb="5">
      <t>トウ</t>
    </rPh>
    <phoneticPr fontId="4"/>
  </si>
  <si>
    <t>大学等進学率</t>
    <rPh sb="0" eb="2">
      <t>ダイガク</t>
    </rPh>
    <rPh sb="2" eb="3">
      <t>トウ</t>
    </rPh>
    <rPh sb="3" eb="5">
      <t>シンガク</t>
    </rPh>
    <rPh sb="5" eb="6">
      <t>リツ</t>
    </rPh>
    <phoneticPr fontId="4"/>
  </si>
  <si>
    <t>大学等入学志願者</t>
    <rPh sb="0" eb="2">
      <t>ダイガク</t>
    </rPh>
    <rPh sb="2" eb="3">
      <t>トウ</t>
    </rPh>
    <rPh sb="3" eb="5">
      <t>ニュウガク</t>
    </rPh>
    <rPh sb="5" eb="8">
      <t>シガンシャ</t>
    </rPh>
    <phoneticPr fontId="4"/>
  </si>
  <si>
    <t>（単位＝㎡）</t>
    <phoneticPr fontId="2"/>
  </si>
  <si>
    <t>学 校 数
(※)</t>
    <rPh sb="0" eb="1">
      <t>ガク</t>
    </rPh>
    <rPh sb="2" eb="3">
      <t>コウ</t>
    </rPh>
    <rPh sb="4" eb="5">
      <t>スウ</t>
    </rPh>
    <phoneticPr fontId="4"/>
  </si>
  <si>
    <t>校舎</t>
    <rPh sb="1" eb="2">
      <t>シャ</t>
    </rPh>
    <phoneticPr fontId="4"/>
  </si>
  <si>
    <t>屋内運動場</t>
    <rPh sb="0" eb="2">
      <t>オクナイ</t>
    </rPh>
    <rPh sb="2" eb="5">
      <t>ウンドウジョウ</t>
    </rPh>
    <phoneticPr fontId="4"/>
  </si>
  <si>
    <t>校庭</t>
    <rPh sb="0" eb="2">
      <t>コウテイ</t>
    </rPh>
    <phoneticPr fontId="4"/>
  </si>
  <si>
    <t>総面積</t>
    <rPh sb="0" eb="3">
      <t>ソウメンセキ</t>
    </rPh>
    <phoneticPr fontId="4"/>
  </si>
  <si>
    <t>木造</t>
    <rPh sb="0" eb="2">
      <t>モクゾウ</t>
    </rPh>
    <phoneticPr fontId="4"/>
  </si>
  <si>
    <t>鉄筋コンクリート</t>
    <rPh sb="0" eb="2">
      <t>テッキン</t>
    </rPh>
    <phoneticPr fontId="4"/>
  </si>
  <si>
    <t>在学者１人当たり</t>
    <rPh sb="0" eb="2">
      <t>ザイガク</t>
    </rPh>
    <rPh sb="2" eb="3">
      <t>シャ</t>
    </rPh>
    <rPh sb="4" eb="5">
      <t>ニン</t>
    </rPh>
    <rPh sb="5" eb="6">
      <t>ア</t>
    </rPh>
    <phoneticPr fontId="4"/>
  </si>
  <si>
    <t>小学校</t>
    <rPh sb="0" eb="1">
      <t>ショウ</t>
    </rPh>
    <rPh sb="1" eb="2">
      <t>ガク</t>
    </rPh>
    <rPh sb="2" eb="3">
      <t>コウ</t>
    </rPh>
    <phoneticPr fontId="4"/>
  </si>
  <si>
    <t>中学校</t>
    <rPh sb="0" eb="1">
      <t>ナカ</t>
    </rPh>
    <rPh sb="1" eb="2">
      <t>ガク</t>
    </rPh>
    <rPh sb="2" eb="3">
      <t>コウ</t>
    </rPh>
    <phoneticPr fontId="4"/>
  </si>
  <si>
    <r>
      <t>資料：教育委員会事務局総務課  ※分校</t>
    </r>
    <r>
      <rPr>
        <b/>
        <sz val="11"/>
        <rFont val="ＭＳ Ｐ明朝"/>
        <family val="1"/>
        <charset val="128"/>
      </rPr>
      <t>２</t>
    </r>
    <r>
      <rPr>
        <sz val="11"/>
        <rFont val="ＭＳ Ｐ明朝"/>
        <family val="1"/>
        <charset val="128"/>
      </rPr>
      <t>校含む</t>
    </r>
    <rPh sb="0" eb="2">
      <t>シリョウ</t>
    </rPh>
    <phoneticPr fontId="4"/>
  </si>
  <si>
    <t>（単位＝冊）</t>
    <phoneticPr fontId="2"/>
  </si>
  <si>
    <t>蔵書数</t>
    <rPh sb="0" eb="2">
      <t>ゾウショ</t>
    </rPh>
    <rPh sb="2" eb="3">
      <t>スウ</t>
    </rPh>
    <phoneticPr fontId="4"/>
  </si>
  <si>
    <t>貸出冊数</t>
    <rPh sb="0" eb="2">
      <t>カシダシ</t>
    </rPh>
    <rPh sb="2" eb="4">
      <t>サッスウ</t>
    </rPh>
    <phoneticPr fontId="4"/>
  </si>
  <si>
    <t>個人用</t>
    <rPh sb="0" eb="2">
      <t>コジン</t>
    </rPh>
    <rPh sb="2" eb="3">
      <t>ヨウ</t>
    </rPh>
    <phoneticPr fontId="4"/>
  </si>
  <si>
    <t>団体用</t>
    <rPh sb="0" eb="3">
      <t>ダンタイヨウ</t>
    </rPh>
    <phoneticPr fontId="4"/>
  </si>
  <si>
    <t>分館</t>
    <rPh sb="0" eb="2">
      <t>ブンカン</t>
    </rPh>
    <phoneticPr fontId="4"/>
  </si>
  <si>
    <t>電子書籍</t>
    <rPh sb="0" eb="2">
      <t>デンシ</t>
    </rPh>
    <rPh sb="2" eb="4">
      <t>ショセキ</t>
    </rPh>
    <phoneticPr fontId="2"/>
  </si>
  <si>
    <t>児童</t>
    <rPh sb="0" eb="2">
      <t>ジドウ</t>
    </rPh>
    <phoneticPr fontId="4"/>
  </si>
  <si>
    <t>一般</t>
    <rPh sb="0" eb="2">
      <t>イッパン</t>
    </rPh>
    <phoneticPr fontId="4"/>
  </si>
  <si>
    <t>電子書籍</t>
    <rPh sb="0" eb="2">
      <t>デンシ</t>
    </rPh>
    <rPh sb="2" eb="4">
      <t>ショセキ</t>
    </rPh>
    <phoneticPr fontId="4"/>
  </si>
  <si>
    <t>令和元年度</t>
    <rPh sb="0" eb="1">
      <t>レイ</t>
    </rPh>
    <rPh sb="1" eb="2">
      <t>カズ</t>
    </rPh>
    <rPh sb="2" eb="3">
      <t>モト</t>
    </rPh>
    <rPh sb="3" eb="5">
      <t>ネンド</t>
    </rPh>
    <phoneticPr fontId="4"/>
  </si>
  <si>
    <t>令和2年度</t>
    <rPh sb="0" eb="1">
      <t>レイ</t>
    </rPh>
    <rPh sb="1" eb="2">
      <t>カズ</t>
    </rPh>
    <rPh sb="3" eb="5">
      <t>ネンド</t>
    </rPh>
    <phoneticPr fontId="4"/>
  </si>
  <si>
    <t>安積図書館</t>
    <phoneticPr fontId="2"/>
  </si>
  <si>
    <t>富久山図書館</t>
    <phoneticPr fontId="2"/>
  </si>
  <si>
    <t>資料：中央図書館</t>
    <rPh sb="0" eb="2">
      <t>シリョウ</t>
    </rPh>
    <phoneticPr fontId="4"/>
  </si>
  <si>
    <t>※図書資料のみ</t>
    <phoneticPr fontId="4"/>
  </si>
  <si>
    <t>国指定</t>
    <rPh sb="0" eb="1">
      <t>クニ</t>
    </rPh>
    <rPh sb="1" eb="3">
      <t>シテイ</t>
    </rPh>
    <phoneticPr fontId="4"/>
  </si>
  <si>
    <t>種別</t>
    <rPh sb="0" eb="2">
      <t>シュベツ</t>
    </rPh>
    <phoneticPr fontId="4"/>
  </si>
  <si>
    <t>員数</t>
    <rPh sb="0" eb="1">
      <t>イン</t>
    </rPh>
    <rPh sb="1" eb="2">
      <t>カズ</t>
    </rPh>
    <phoneticPr fontId="4"/>
  </si>
  <si>
    <t>指定年月日</t>
    <rPh sb="0" eb="2">
      <t>シテイ</t>
    </rPh>
    <rPh sb="2" eb="5">
      <t>ネンガッピ</t>
    </rPh>
    <phoneticPr fontId="4"/>
  </si>
  <si>
    <t>所有者（管理者）</t>
    <rPh sb="0" eb="2">
      <t>ショユウ</t>
    </rPh>
    <rPh sb="2" eb="3">
      <t>シャ</t>
    </rPh>
    <rPh sb="4" eb="7">
      <t>カンリシャ</t>
    </rPh>
    <phoneticPr fontId="4"/>
  </si>
  <si>
    <t>概要</t>
    <rPh sb="0" eb="2">
      <t>ガイヨウ</t>
    </rPh>
    <phoneticPr fontId="4"/>
  </si>
  <si>
    <t>重文建</t>
    <rPh sb="0" eb="1">
      <t>ジュウ</t>
    </rPh>
    <rPh sb="1" eb="2">
      <t>ブン</t>
    </rPh>
    <rPh sb="2" eb="3">
      <t>ケン</t>
    </rPh>
    <phoneticPr fontId="4"/>
  </si>
  <si>
    <t>旧福島県尋常中学校本館</t>
    <rPh sb="0" eb="1">
      <t>キュウ</t>
    </rPh>
    <rPh sb="1" eb="4">
      <t>フクシマケン</t>
    </rPh>
    <rPh sb="4" eb="6">
      <t>ジンジョウ</t>
    </rPh>
    <rPh sb="6" eb="9">
      <t>チュウガッコウ</t>
    </rPh>
    <rPh sb="9" eb="11">
      <t>ホンカン</t>
    </rPh>
    <phoneticPr fontId="4"/>
  </si>
  <si>
    <t>１棟</t>
    <rPh sb="1" eb="2">
      <t>トウ</t>
    </rPh>
    <phoneticPr fontId="4"/>
  </si>
  <si>
    <t>昭和52.6.27</t>
    <rPh sb="0" eb="2">
      <t>ショウワ</t>
    </rPh>
    <phoneticPr fontId="4"/>
  </si>
  <si>
    <t>開成五丁目</t>
    <phoneticPr fontId="4"/>
  </si>
  <si>
    <t>(公財)安積歴史博物館</t>
  </si>
  <si>
    <t>木造2階建瓦葺の本格的洋風建築、明治22年竣工</t>
  </si>
  <si>
    <t>重文考</t>
    <rPh sb="0" eb="1">
      <t>ジュウ</t>
    </rPh>
    <rPh sb="1" eb="2">
      <t>ブン</t>
    </rPh>
    <rPh sb="2" eb="3">
      <t>カンガ</t>
    </rPh>
    <phoneticPr fontId="4"/>
  </si>
  <si>
    <t>石造笠塔婆</t>
    <rPh sb="0" eb="1">
      <t>イシ</t>
    </rPh>
    <rPh sb="1" eb="2">
      <t>ツクリ</t>
    </rPh>
    <rPh sb="2" eb="3">
      <t>カサ</t>
    </rPh>
    <rPh sb="3" eb="5">
      <t>トウバ</t>
    </rPh>
    <phoneticPr fontId="4"/>
  </si>
  <si>
    <t>１基</t>
    <rPh sb="1" eb="2">
      <t>モト</t>
    </rPh>
    <phoneticPr fontId="4"/>
  </si>
  <si>
    <t>昭和11.5.6</t>
  </si>
  <si>
    <t>堂前町</t>
  </si>
  <si>
    <t>如宝寺</t>
  </si>
  <si>
    <t>板石塔婆</t>
    <rPh sb="0" eb="1">
      <t>イタ</t>
    </rPh>
    <rPh sb="1" eb="2">
      <t>イシ</t>
    </rPh>
    <rPh sb="2" eb="4">
      <t>トウバ</t>
    </rPh>
    <phoneticPr fontId="4"/>
  </si>
  <si>
    <t>建治2年3月6日銘、高さ159㎝、幅68㎝、厚さ21㎝</t>
  </si>
  <si>
    <t>二彩浄瓶　附　須恵器　黒色土器</t>
    <rPh sb="0" eb="1">
      <t>ニ</t>
    </rPh>
    <rPh sb="1" eb="2">
      <t>イロド</t>
    </rPh>
    <rPh sb="2" eb="3">
      <t>ジョウ</t>
    </rPh>
    <rPh sb="3" eb="4">
      <t>ビン</t>
    </rPh>
    <rPh sb="5" eb="6">
      <t>フ</t>
    </rPh>
    <rPh sb="7" eb="8">
      <t>ス</t>
    </rPh>
    <rPh sb="8" eb="9">
      <t>エ</t>
    </rPh>
    <rPh sb="9" eb="10">
      <t>キ</t>
    </rPh>
    <rPh sb="11" eb="12">
      <t>クロ</t>
    </rPh>
    <rPh sb="12" eb="13">
      <t>イロ</t>
    </rPh>
    <rPh sb="13" eb="15">
      <t>ドキ</t>
    </rPh>
    <phoneticPr fontId="4"/>
  </si>
  <si>
    <t>１口</t>
    <rPh sb="1" eb="2">
      <t>クチ</t>
    </rPh>
    <phoneticPr fontId="4"/>
  </si>
  <si>
    <t>昭和62.6.6</t>
  </si>
  <si>
    <t>小原田一丁目</t>
  </si>
  <si>
    <t>円寿寺</t>
  </si>
  <si>
    <t>昭和13年11月23日に郡山市七ﾂ池町で出土</t>
  </si>
  <si>
    <t>史跡</t>
    <rPh sb="0" eb="1">
      <t>シ</t>
    </rPh>
    <rPh sb="1" eb="2">
      <t>セキ</t>
    </rPh>
    <phoneticPr fontId="4"/>
  </si>
  <si>
    <t>宇津峰</t>
    <rPh sb="0" eb="1">
      <t>ウ</t>
    </rPh>
    <rPh sb="1" eb="2">
      <t>ツ</t>
    </rPh>
    <rPh sb="2" eb="3">
      <t>ミネ</t>
    </rPh>
    <phoneticPr fontId="4"/>
  </si>
  <si>
    <t>昭和6.7.31</t>
  </si>
  <si>
    <t>郡山市田村町・須賀川市</t>
  </si>
  <si>
    <t>郡山市・須賀川市</t>
    <phoneticPr fontId="4"/>
  </si>
  <si>
    <t>標高676.9ｍ　南北朝時代の城館跡</t>
  </si>
  <si>
    <t>大安場古墳</t>
    <rPh sb="0" eb="2">
      <t>タイアン</t>
    </rPh>
    <rPh sb="2" eb="3">
      <t>バ</t>
    </rPh>
    <rPh sb="3" eb="5">
      <t>コフン</t>
    </rPh>
    <phoneticPr fontId="4"/>
  </si>
  <si>
    <t>平成12.9.6</t>
  </si>
  <si>
    <t>田村町大善寺</t>
  </si>
  <si>
    <t>古墳時代前期の東北最大の前方後方墳全長約83ｍ　貴重な副葬品数々出土</t>
  </si>
  <si>
    <t>天然記念物</t>
    <rPh sb="0" eb="1">
      <t>テン</t>
    </rPh>
    <rPh sb="1" eb="2">
      <t>シカリ</t>
    </rPh>
    <rPh sb="2" eb="3">
      <t>シルス</t>
    </rPh>
    <rPh sb="3" eb="4">
      <t>ネン</t>
    </rPh>
    <rPh sb="4" eb="5">
      <t>モノ</t>
    </rPh>
    <phoneticPr fontId="4"/>
  </si>
  <si>
    <t>赤津のカツラ</t>
    <rPh sb="0" eb="2">
      <t>アカツ</t>
    </rPh>
    <phoneticPr fontId="4"/>
  </si>
  <si>
    <t>昭和16.1.27</t>
  </si>
  <si>
    <t>湖南町赤津字西岐</t>
  </si>
  <si>
    <t>郡山市赤津財産区</t>
    <phoneticPr fontId="4"/>
  </si>
  <si>
    <t>樹高25.5ｍ 推定樹齢450年(H29.11天然記念物定期診断）</t>
    <phoneticPr fontId="2"/>
  </si>
  <si>
    <t>鹿島神社のペグマタイト岩脈</t>
    <rPh sb="0" eb="2">
      <t>カシマ</t>
    </rPh>
    <rPh sb="2" eb="4">
      <t>ジンジャ</t>
    </rPh>
    <rPh sb="11" eb="12">
      <t>イワ</t>
    </rPh>
    <rPh sb="12" eb="13">
      <t>ミャク</t>
    </rPh>
    <phoneticPr fontId="4"/>
  </si>
  <si>
    <t>昭和41.6.11</t>
  </si>
  <si>
    <t>西田町丹伊田字宮作</t>
  </si>
  <si>
    <t>鹿島大神宮</t>
  </si>
  <si>
    <t>延長　約40ｍ　脈幅　約14ｍ　地下　約10ｍ</t>
  </si>
  <si>
    <t>国認定</t>
    <rPh sb="0" eb="1">
      <t>クニ</t>
    </rPh>
    <rPh sb="1" eb="3">
      <t>ニンテイ</t>
    </rPh>
    <phoneticPr fontId="4"/>
  </si>
  <si>
    <t>重要美術品</t>
    <rPh sb="0" eb="1">
      <t>シゲル</t>
    </rPh>
    <rPh sb="1" eb="2">
      <t>カナメ</t>
    </rPh>
    <rPh sb="2" eb="3">
      <t>ウツクシ</t>
    </rPh>
    <rPh sb="3" eb="4">
      <t>ジュツ</t>
    </rPh>
    <rPh sb="4" eb="5">
      <t>ヒン</t>
    </rPh>
    <phoneticPr fontId="4"/>
  </si>
  <si>
    <t>銅鐘</t>
    <rPh sb="0" eb="1">
      <t>ドウ</t>
    </rPh>
    <rPh sb="1" eb="2">
      <t>カネ</t>
    </rPh>
    <phoneticPr fontId="4"/>
  </si>
  <si>
    <t>昭和18.10.1</t>
    <rPh sb="0" eb="2">
      <t>ショウワ</t>
    </rPh>
    <phoneticPr fontId="4"/>
  </si>
  <si>
    <t>認定</t>
  </si>
  <si>
    <t>国登録有形文化財</t>
    <rPh sb="0" eb="1">
      <t>クニ</t>
    </rPh>
    <rPh sb="1" eb="3">
      <t>トウロク</t>
    </rPh>
    <rPh sb="3" eb="5">
      <t>ユウケイ</t>
    </rPh>
    <rPh sb="5" eb="8">
      <t>ブンカザイ</t>
    </rPh>
    <phoneticPr fontId="4"/>
  </si>
  <si>
    <t>建造物</t>
  </si>
  <si>
    <t>１棟</t>
  </si>
  <si>
    <t>登録</t>
  </si>
  <si>
    <t>善導寺本堂</t>
  </si>
  <si>
    <t>平成13.11.20</t>
  </si>
  <si>
    <t>清水台一丁目</t>
  </si>
  <si>
    <t>善導寺</t>
  </si>
  <si>
    <t>明治42年建築、木造平屋建、瓦葺、建築面積322㎡</t>
  </si>
  <si>
    <t>善導寺庫裡</t>
  </si>
  <si>
    <t>明治16年頃建築、木造平屋一部2階建、瓦葺、建築面積282㎡</t>
  </si>
  <si>
    <t>平成14.6.25</t>
  </si>
  <si>
    <t>郡山市公会堂</t>
  </si>
  <si>
    <t>麓山一丁目</t>
    <phoneticPr fontId="4"/>
  </si>
  <si>
    <t>大正13年建築、鉄筋コンクリート造2階建、銅板葺、建築面積1,102㎡、塔屋付</t>
  </si>
  <si>
    <t>安積疏水麓山の飛瀑</t>
  </si>
  <si>
    <t>１基</t>
  </si>
  <si>
    <t>明治15年建造、石造、堤長14m、堤高8m、水路延長23m付</t>
  </si>
  <si>
    <t>善導寺鐘楼</t>
  </si>
  <si>
    <t>平成27.8.4</t>
  </si>
  <si>
    <t>昭和33年建築、木造、瓦葺、建築面積14㎡</t>
  </si>
  <si>
    <t>日本聖公会郡山聖ペテロ聖パウロ教会聖堂</t>
  </si>
  <si>
    <t>平成30.11.2</t>
  </si>
  <si>
    <t>麓山二丁目</t>
    <rPh sb="2" eb="5">
      <t>ニチョウメ</t>
    </rPh>
    <phoneticPr fontId="4"/>
  </si>
  <si>
    <t>宗教法人日本聖公会東北教区</t>
    <rPh sb="6" eb="9">
      <t>セイコウカイ</t>
    </rPh>
    <rPh sb="9" eb="11">
      <t>トウホク</t>
    </rPh>
    <rPh sb="11" eb="13">
      <t>キョウク</t>
    </rPh>
    <phoneticPr fontId="4"/>
  </si>
  <si>
    <t>昭和6年建築、鉄筋コンクリート造平屋一部2階建て塔屋付</t>
    <rPh sb="7" eb="9">
      <t>テッキン</t>
    </rPh>
    <rPh sb="15" eb="16">
      <t>ツク</t>
    </rPh>
    <rPh sb="16" eb="18">
      <t>ヒラヤ</t>
    </rPh>
    <rPh sb="18" eb="20">
      <t>イチブ</t>
    </rPh>
    <rPh sb="21" eb="23">
      <t>カイダ</t>
    </rPh>
    <rPh sb="24" eb="25">
      <t>トウ</t>
    </rPh>
    <rPh sb="25" eb="26">
      <t>ヤ</t>
    </rPh>
    <rPh sb="26" eb="27">
      <t>ツ</t>
    </rPh>
    <phoneticPr fontId="4"/>
  </si>
  <si>
    <t>県指定</t>
    <rPh sb="0" eb="1">
      <t>ケン</t>
    </rPh>
    <rPh sb="1" eb="3">
      <t>シテイ</t>
    </rPh>
    <phoneticPr fontId="4"/>
  </si>
  <si>
    <t>開成館</t>
    <rPh sb="0" eb="2">
      <t>カイセイ</t>
    </rPh>
    <rPh sb="2" eb="3">
      <t>カン</t>
    </rPh>
    <phoneticPr fontId="4"/>
  </si>
  <si>
    <t>１棟</t>
    <phoneticPr fontId="4"/>
  </si>
  <si>
    <t>昭和35.3.29</t>
    <rPh sb="0" eb="2">
      <t>ショウワ</t>
    </rPh>
    <phoneticPr fontId="4"/>
  </si>
  <si>
    <t>開成三丁目</t>
    <phoneticPr fontId="4"/>
  </si>
  <si>
    <t>明治7年建築 擬洋風三階建</t>
  </si>
  <si>
    <t>田村神社厨子</t>
    <rPh sb="0" eb="2">
      <t>タムラ</t>
    </rPh>
    <rPh sb="2" eb="4">
      <t>ジンジャ</t>
    </rPh>
    <rPh sb="4" eb="5">
      <t>クリ</t>
    </rPh>
    <rPh sb="5" eb="6">
      <t>コ</t>
    </rPh>
    <phoneticPr fontId="4"/>
  </si>
  <si>
    <t>昭和56.3.31</t>
  </si>
  <si>
    <t>田村神社</t>
  </si>
  <si>
    <t>桃山時代　入母屋造　板葺　棟高約3.8ｍ</t>
  </si>
  <si>
    <t>重文絵</t>
    <rPh sb="0" eb="1">
      <t>ジュウ</t>
    </rPh>
    <rPh sb="1" eb="2">
      <t>ブン</t>
    </rPh>
    <rPh sb="2" eb="3">
      <t>エ</t>
    </rPh>
    <phoneticPr fontId="4"/>
  </si>
  <si>
    <t>絵馬　佃島南望之図</t>
    <rPh sb="0" eb="2">
      <t>エマ</t>
    </rPh>
    <rPh sb="3" eb="4">
      <t>ツクダ</t>
    </rPh>
    <rPh sb="4" eb="5">
      <t>ジマ</t>
    </rPh>
    <rPh sb="5" eb="6">
      <t>ミナミ</t>
    </rPh>
    <rPh sb="6" eb="7">
      <t>ボウ</t>
    </rPh>
    <rPh sb="7" eb="8">
      <t>ノ</t>
    </rPh>
    <rPh sb="8" eb="9">
      <t>ズ</t>
    </rPh>
    <phoneticPr fontId="4"/>
  </si>
  <si>
    <t>１面</t>
    <rPh sb="1" eb="2">
      <t>メン</t>
    </rPh>
    <phoneticPr fontId="4"/>
  </si>
  <si>
    <t>昭和55.3.28</t>
  </si>
  <si>
    <t>遠藤田一作　文政13年3月　縦180×横270cm</t>
  </si>
  <si>
    <t>絵馬　三国志三傑図</t>
    <rPh sb="0" eb="2">
      <t>エマ</t>
    </rPh>
    <rPh sb="3" eb="6">
      <t>サンゴクシ</t>
    </rPh>
    <rPh sb="6" eb="7">
      <t>サン</t>
    </rPh>
    <rPh sb="7" eb="8">
      <t>スグル</t>
    </rPh>
    <rPh sb="8" eb="9">
      <t>ズ</t>
    </rPh>
    <phoneticPr fontId="4"/>
  </si>
  <si>
    <t>鳥居忠次作　縦180×横270cm</t>
  </si>
  <si>
    <t>絵馬　大江山図</t>
    <rPh sb="0" eb="2">
      <t>エマ</t>
    </rPh>
    <rPh sb="3" eb="5">
      <t>オオエ</t>
    </rPh>
    <rPh sb="5" eb="6">
      <t>ヤマ</t>
    </rPh>
    <rPh sb="6" eb="7">
      <t>ズ</t>
    </rPh>
    <phoneticPr fontId="4"/>
  </si>
  <si>
    <t>鳥居清信作　縦165×横255cm</t>
  </si>
  <si>
    <t>重文彫</t>
    <rPh sb="0" eb="1">
      <t>ジュウ</t>
    </rPh>
    <rPh sb="1" eb="2">
      <t>ブン</t>
    </rPh>
    <rPh sb="2" eb="3">
      <t>ボリ</t>
    </rPh>
    <phoneticPr fontId="4"/>
  </si>
  <si>
    <t>木造大日如来坐像</t>
    <rPh sb="0" eb="2">
      <t>モクゾウ</t>
    </rPh>
    <rPh sb="2" eb="4">
      <t>ダイニチ</t>
    </rPh>
    <rPh sb="4" eb="6">
      <t>ニョライ</t>
    </rPh>
    <rPh sb="6" eb="8">
      <t>ザゾウ</t>
    </rPh>
    <phoneticPr fontId="4"/>
  </si>
  <si>
    <t>１軀</t>
    <phoneticPr fontId="4"/>
  </si>
  <si>
    <t>昭和28.10.1</t>
  </si>
  <si>
    <t>日和田町字日和田</t>
  </si>
  <si>
    <t>西方寺</t>
  </si>
  <si>
    <t>鎌倉時代　像高60㎝</t>
  </si>
  <si>
    <t>木造大日如来坐像</t>
    <rPh sb="0" eb="2">
      <t>キヅクリ</t>
    </rPh>
    <rPh sb="2" eb="4">
      <t>ダイニチ</t>
    </rPh>
    <rPh sb="4" eb="6">
      <t>ニョライ</t>
    </rPh>
    <rPh sb="6" eb="8">
      <t>ザゾウ</t>
    </rPh>
    <phoneticPr fontId="4"/>
  </si>
  <si>
    <t>昭和43.4.9</t>
  </si>
  <si>
    <t>西田町大田字雪村</t>
    <rPh sb="0" eb="2">
      <t>ニシダ</t>
    </rPh>
    <rPh sb="2" eb="3">
      <t>マチ</t>
    </rPh>
    <rPh sb="3" eb="5">
      <t>オオタ</t>
    </rPh>
    <rPh sb="5" eb="6">
      <t>アザ</t>
    </rPh>
    <rPh sb="6" eb="8">
      <t>セッソン</t>
    </rPh>
    <phoneticPr fontId="2"/>
  </si>
  <si>
    <t>李田区</t>
    <rPh sb="0" eb="2">
      <t>スモモタ</t>
    </rPh>
    <rPh sb="2" eb="3">
      <t>ク</t>
    </rPh>
    <phoneticPr fontId="2"/>
  </si>
  <si>
    <t>鎌倉末期～室町初期　像高45.8㎝　昭和55年盗難</t>
    <rPh sb="0" eb="2">
      <t>カマクラ</t>
    </rPh>
    <rPh sb="2" eb="4">
      <t>マッキ</t>
    </rPh>
    <rPh sb="5" eb="7">
      <t>ムロマチ</t>
    </rPh>
    <rPh sb="7" eb="9">
      <t>ショキ</t>
    </rPh>
    <rPh sb="10" eb="11">
      <t>ゾウ</t>
    </rPh>
    <rPh sb="11" eb="12">
      <t>タカ</t>
    </rPh>
    <rPh sb="18" eb="20">
      <t>ショウワ</t>
    </rPh>
    <rPh sb="22" eb="23">
      <t>ネン</t>
    </rPh>
    <rPh sb="23" eb="25">
      <t>トウナン</t>
    </rPh>
    <phoneticPr fontId="2"/>
  </si>
  <si>
    <t>木造阿弥陀如来坐像</t>
    <rPh sb="0" eb="2">
      <t>モクゾウ</t>
    </rPh>
    <rPh sb="2" eb="3">
      <t>ア</t>
    </rPh>
    <rPh sb="3" eb="4">
      <t>ヤ</t>
    </rPh>
    <rPh sb="4" eb="5">
      <t>ダ</t>
    </rPh>
    <rPh sb="5" eb="7">
      <t>ニョライ</t>
    </rPh>
    <rPh sb="7" eb="9">
      <t>ザゾウ</t>
    </rPh>
    <phoneticPr fontId="4"/>
  </si>
  <si>
    <t>昭和30.12.27</t>
  </si>
  <si>
    <t>湖南町中野字堰内</t>
  </si>
  <si>
    <t>東光寺（千手院）</t>
  </si>
  <si>
    <t>鎌倉時代後期　像高約3ｍ</t>
  </si>
  <si>
    <t>昭和37.3.30</t>
  </si>
  <si>
    <t>湖南町中野字日ノ岡寺前</t>
    <rPh sb="6" eb="7">
      <t>ヒ</t>
    </rPh>
    <rPh sb="8" eb="9">
      <t>オカ</t>
    </rPh>
    <rPh sb="9" eb="11">
      <t>テラマエ</t>
    </rPh>
    <phoneticPr fontId="2"/>
  </si>
  <si>
    <t>満福寺</t>
    <rPh sb="0" eb="1">
      <t>マン</t>
    </rPh>
    <rPh sb="1" eb="2">
      <t>フク</t>
    </rPh>
    <rPh sb="2" eb="3">
      <t>テラ</t>
    </rPh>
    <phoneticPr fontId="2"/>
  </si>
  <si>
    <t>鎌倉初期　像高60.8㎝</t>
    <rPh sb="0" eb="2">
      <t>カマクラ</t>
    </rPh>
    <rPh sb="2" eb="4">
      <t>ショキ</t>
    </rPh>
    <rPh sb="5" eb="6">
      <t>ゾウ</t>
    </rPh>
    <rPh sb="6" eb="7">
      <t>タカ</t>
    </rPh>
    <phoneticPr fontId="2"/>
  </si>
  <si>
    <t>木造観音菩薩半跏像</t>
    <rPh sb="0" eb="2">
      <t>キズクリ</t>
    </rPh>
    <rPh sb="2" eb="4">
      <t>カンノン</t>
    </rPh>
    <rPh sb="4" eb="6">
      <t>ボサツ</t>
    </rPh>
    <rPh sb="6" eb="7">
      <t>ハン</t>
    </rPh>
    <rPh sb="7" eb="8">
      <t>ケ</t>
    </rPh>
    <rPh sb="8" eb="9">
      <t>ゾウ</t>
    </rPh>
    <phoneticPr fontId="4"/>
  </si>
  <si>
    <t>中田町駒板字表</t>
  </si>
  <si>
    <t>常林寺</t>
  </si>
  <si>
    <t>南北朝時代から室町時代初期　像高92.5㎝</t>
  </si>
  <si>
    <t>木造千手観音立像</t>
    <rPh sb="0" eb="2">
      <t>キズクリ</t>
    </rPh>
    <rPh sb="2" eb="3">
      <t>セン</t>
    </rPh>
    <rPh sb="3" eb="4">
      <t>テ</t>
    </rPh>
    <rPh sb="4" eb="6">
      <t>カンノン</t>
    </rPh>
    <rPh sb="6" eb="7">
      <t>リツ</t>
    </rPh>
    <rPh sb="7" eb="8">
      <t>ゾウ</t>
    </rPh>
    <phoneticPr fontId="4"/>
  </si>
  <si>
    <t>昭和58.3.25</t>
  </si>
  <si>
    <t>湖南町福良字寺ノ前</t>
  </si>
  <si>
    <t>千手院</t>
  </si>
  <si>
    <t>像高173㎝の一木、素木造り</t>
  </si>
  <si>
    <t>重文書</t>
    <phoneticPr fontId="4"/>
  </si>
  <si>
    <t>安積艮斎関係資料</t>
    <phoneticPr fontId="4"/>
  </si>
  <si>
    <t>一括</t>
    <phoneticPr fontId="4"/>
  </si>
  <si>
    <t>平成21.4.3</t>
  </si>
  <si>
    <t>安積国造神社</t>
  </si>
  <si>
    <t>江戸時代後期の儒学者、安積艮斎に関係する資料
（門人帳5帳、著書等8点、19冊）</t>
  </si>
  <si>
    <t>守山藩御用留帳</t>
    <rPh sb="0" eb="2">
      <t>モリヤマ</t>
    </rPh>
    <rPh sb="2" eb="3">
      <t>ハン</t>
    </rPh>
    <rPh sb="3" eb="4">
      <t>ゴ</t>
    </rPh>
    <rPh sb="4" eb="5">
      <t>ヨウ</t>
    </rPh>
    <rPh sb="5" eb="6">
      <t>ト</t>
    </rPh>
    <rPh sb="6" eb="7">
      <t>チョウ</t>
    </rPh>
    <phoneticPr fontId="2"/>
  </si>
  <si>
    <t>142冊</t>
    <rPh sb="3" eb="4">
      <t>サツ</t>
    </rPh>
    <phoneticPr fontId="2"/>
  </si>
  <si>
    <t>平成29.4.7</t>
  </si>
  <si>
    <t>麓山一丁目</t>
    <rPh sb="0" eb="1">
      <t>フモト</t>
    </rPh>
    <rPh sb="1" eb="2">
      <t>ヤマ</t>
    </rPh>
    <rPh sb="2" eb="5">
      <t>イッチョウメ</t>
    </rPh>
    <phoneticPr fontId="2"/>
  </si>
  <si>
    <t>守山藩が成立した元禄13（1700）年から慶応3（1867）年までに至る168年間にわたる守山陣屋における政務日誌</t>
    <rPh sb="0" eb="2">
      <t>モリヤマ</t>
    </rPh>
    <rPh sb="2" eb="3">
      <t>ハン</t>
    </rPh>
    <rPh sb="4" eb="6">
      <t>セイリツ</t>
    </rPh>
    <rPh sb="8" eb="10">
      <t>ゲンロク</t>
    </rPh>
    <rPh sb="18" eb="19">
      <t>ネン</t>
    </rPh>
    <rPh sb="21" eb="23">
      <t>ケイオウ</t>
    </rPh>
    <rPh sb="30" eb="31">
      <t>ネン</t>
    </rPh>
    <rPh sb="34" eb="35">
      <t>イタ</t>
    </rPh>
    <rPh sb="39" eb="41">
      <t>ネンカン</t>
    </rPh>
    <rPh sb="45" eb="47">
      <t>モリヤマ</t>
    </rPh>
    <rPh sb="47" eb="49">
      <t>ジンヤ</t>
    </rPh>
    <rPh sb="53" eb="55">
      <t>セイム</t>
    </rPh>
    <rPh sb="55" eb="57">
      <t>ニッシ</t>
    </rPh>
    <phoneticPr fontId="2"/>
  </si>
  <si>
    <t>重文工</t>
    <rPh sb="0" eb="1">
      <t>ジュウ</t>
    </rPh>
    <rPh sb="1" eb="2">
      <t>ブン</t>
    </rPh>
    <rPh sb="2" eb="3">
      <t>コウ</t>
    </rPh>
    <phoneticPr fontId="4"/>
  </si>
  <si>
    <t>蒔絵　神馬図額</t>
    <rPh sb="0" eb="2">
      <t>マキエ</t>
    </rPh>
    <rPh sb="3" eb="4">
      <t>シン</t>
    </rPh>
    <rPh sb="4" eb="5">
      <t>ウマ</t>
    </rPh>
    <rPh sb="5" eb="6">
      <t>ズ</t>
    </rPh>
    <rPh sb="6" eb="7">
      <t>ガク</t>
    </rPh>
    <phoneticPr fontId="4"/>
  </si>
  <si>
    <t>２面</t>
    <rPh sb="1" eb="2">
      <t>メン</t>
    </rPh>
    <phoneticPr fontId="4"/>
  </si>
  <si>
    <t>2面　元亀元年　元亀2年銘</t>
  </si>
  <si>
    <t>西田町鬼生田字前田</t>
  </si>
  <si>
    <t>広度寺</t>
  </si>
  <si>
    <t>永徳2年銘あり、高さ71㎝</t>
  </si>
  <si>
    <t>太刀　金象嵌銘高平の目　附　打刀拵</t>
    <rPh sb="0" eb="1">
      <t>フトイ</t>
    </rPh>
    <rPh sb="1" eb="2">
      <t>カタナ</t>
    </rPh>
    <rPh sb="3" eb="4">
      <t>キン</t>
    </rPh>
    <rPh sb="4" eb="5">
      <t>ゾウ</t>
    </rPh>
    <rPh sb="5" eb="6">
      <t>アナ</t>
    </rPh>
    <rPh sb="6" eb="7">
      <t>メイ</t>
    </rPh>
    <rPh sb="7" eb="8">
      <t>コウ</t>
    </rPh>
    <rPh sb="8" eb="9">
      <t>タイラ</t>
    </rPh>
    <rPh sb="10" eb="11">
      <t>メ</t>
    </rPh>
    <rPh sb="12" eb="13">
      <t>フ</t>
    </rPh>
    <rPh sb="14" eb="15">
      <t>ダ</t>
    </rPh>
    <rPh sb="15" eb="16">
      <t>カタナ</t>
    </rPh>
    <rPh sb="16" eb="17">
      <t>コシラエ</t>
    </rPh>
    <phoneticPr fontId="4"/>
  </si>
  <si>
    <t>昭和34.3.17</t>
  </si>
  <si>
    <t>（個人）</t>
    <rPh sb="1" eb="3">
      <t>コジン</t>
    </rPh>
    <phoneticPr fontId="2"/>
  </si>
  <si>
    <t>長さ71.1㎝　元巾2.9㎝　茎長18.6㎝　反り2.5㎝</t>
    <rPh sb="0" eb="1">
      <t>ナガ</t>
    </rPh>
    <rPh sb="8" eb="9">
      <t>モト</t>
    </rPh>
    <rPh sb="9" eb="10">
      <t>ハバ</t>
    </rPh>
    <rPh sb="15" eb="16">
      <t>クキ</t>
    </rPh>
    <rPh sb="16" eb="17">
      <t>ナガ</t>
    </rPh>
    <rPh sb="23" eb="24">
      <t>ソ</t>
    </rPh>
    <phoneticPr fontId="2"/>
  </si>
  <si>
    <t>石造法華曼荼羅供養塔</t>
    <rPh sb="0" eb="2">
      <t>イシヅク</t>
    </rPh>
    <rPh sb="2" eb="3">
      <t>ホウ</t>
    </rPh>
    <rPh sb="3" eb="4">
      <t>カ</t>
    </rPh>
    <rPh sb="4" eb="7">
      <t>マンダラ</t>
    </rPh>
    <rPh sb="7" eb="9">
      <t>クヨウ</t>
    </rPh>
    <rPh sb="9" eb="10">
      <t>トウ</t>
    </rPh>
    <phoneticPr fontId="4"/>
  </si>
  <si>
    <t>大町二丁目</t>
  </si>
  <si>
    <t>阿邪訶根神社</t>
  </si>
  <si>
    <t>高さ2.75m　幅1.33m　厚さ31㎝</t>
  </si>
  <si>
    <t>石造塔婆</t>
    <rPh sb="0" eb="2">
      <t>イシヅク</t>
    </rPh>
    <rPh sb="2" eb="4">
      <t>トウバ</t>
    </rPh>
    <phoneticPr fontId="4"/>
  </si>
  <si>
    <t>16基</t>
    <rPh sb="2" eb="3">
      <t>モト</t>
    </rPh>
    <phoneticPr fontId="4"/>
  </si>
  <si>
    <t>昭和33.8.1</t>
  </si>
  <si>
    <t>富久山町久保田字山王舘</t>
  </si>
  <si>
    <t>日吉神社</t>
  </si>
  <si>
    <t>16基　正安3年文保2年銘あるものを含む</t>
  </si>
  <si>
    <t>大安場古墳出土品</t>
    <rPh sb="0" eb="1">
      <t>オオ</t>
    </rPh>
    <rPh sb="1" eb="2">
      <t>ヤス</t>
    </rPh>
    <rPh sb="2" eb="3">
      <t>バ</t>
    </rPh>
    <rPh sb="3" eb="5">
      <t>コフン</t>
    </rPh>
    <rPh sb="5" eb="7">
      <t>シュツド</t>
    </rPh>
    <rPh sb="7" eb="8">
      <t>ヒン</t>
    </rPh>
    <phoneticPr fontId="4"/>
  </si>
  <si>
    <t>一括</t>
    <rPh sb="0" eb="1">
      <t>１</t>
    </rPh>
    <rPh sb="1" eb="2">
      <t>クク</t>
    </rPh>
    <phoneticPr fontId="4"/>
  </si>
  <si>
    <t>平成15.3.25</t>
  </si>
  <si>
    <t>田村町大善寺字大安場・宿</t>
  </si>
  <si>
    <t>緑色凝灰岩製腕輪形石製品は、関東・東北地方でも貴重な出土品</t>
    <phoneticPr fontId="2"/>
  </si>
  <si>
    <t>　附　古墳築造前後の時期の出土品</t>
    <rPh sb="1" eb="2">
      <t>フ</t>
    </rPh>
    <rPh sb="3" eb="5">
      <t>コフン</t>
    </rPh>
    <rPh sb="5" eb="7">
      <t>チクゾウ</t>
    </rPh>
    <rPh sb="7" eb="9">
      <t>ゼンゴ</t>
    </rPh>
    <rPh sb="10" eb="12">
      <t>ジキ</t>
    </rPh>
    <rPh sb="13" eb="15">
      <t>シュツド</t>
    </rPh>
    <rPh sb="15" eb="16">
      <t>ヒン</t>
    </rPh>
    <phoneticPr fontId="4"/>
  </si>
  <si>
    <t>重有民</t>
    <rPh sb="0" eb="1">
      <t>ジュウ</t>
    </rPh>
    <rPh sb="1" eb="2">
      <t>ユウ</t>
    </rPh>
    <rPh sb="2" eb="3">
      <t>ミン</t>
    </rPh>
    <phoneticPr fontId="4"/>
  </si>
  <si>
    <t>高倉人形</t>
    <rPh sb="0" eb="2">
      <t>タカクラ</t>
    </rPh>
    <rPh sb="2" eb="4">
      <t>ニンギョウ</t>
    </rPh>
    <phoneticPr fontId="4"/>
  </si>
  <si>
    <t>かしら32体　手足　各14個　その他</t>
  </si>
  <si>
    <t>三春人形木型</t>
    <rPh sb="0" eb="2">
      <t>ミハル</t>
    </rPh>
    <rPh sb="2" eb="4">
      <t>ニンギョウ</t>
    </rPh>
    <rPh sb="4" eb="6">
      <t>キガタ</t>
    </rPh>
    <phoneticPr fontId="4"/>
  </si>
  <si>
    <t>28個</t>
    <rPh sb="2" eb="3">
      <t>コ</t>
    </rPh>
    <phoneticPr fontId="4"/>
  </si>
  <si>
    <t>西田町高柴字福内</t>
  </si>
  <si>
    <t>上行合人形</t>
    <rPh sb="0" eb="1">
      <t>ウエ</t>
    </rPh>
    <rPh sb="1" eb="3">
      <t>ユキア</t>
    </rPh>
    <rPh sb="3" eb="5">
      <t>ニンギョウ</t>
    </rPh>
    <phoneticPr fontId="4"/>
  </si>
  <si>
    <t>368点</t>
    <rPh sb="3" eb="4">
      <t>テン</t>
    </rPh>
    <phoneticPr fontId="4"/>
  </si>
  <si>
    <t>昭和53.4.7</t>
  </si>
  <si>
    <t>田村町上行合（福島県立博物館へ寄託）</t>
    <rPh sb="7" eb="11">
      <t>フクシマケンリツ</t>
    </rPh>
    <rPh sb="11" eb="14">
      <t>ハクブツカン</t>
    </rPh>
    <rPh sb="15" eb="17">
      <t>キタク</t>
    </rPh>
    <phoneticPr fontId="2"/>
  </si>
  <si>
    <t>頭・手・足・衣装など総点数368点</t>
  </si>
  <si>
    <t>絵馬　繋馬図</t>
    <rPh sb="0" eb="2">
      <t>エマ</t>
    </rPh>
    <rPh sb="3" eb="4">
      <t>ツナギ</t>
    </rPh>
    <rPh sb="4" eb="5">
      <t>ウマ</t>
    </rPh>
    <rPh sb="5" eb="6">
      <t>ズ</t>
    </rPh>
    <phoneticPr fontId="4"/>
  </si>
  <si>
    <t>慶安5年正月　縦69×横115㎝</t>
  </si>
  <si>
    <t>重無民</t>
    <rPh sb="0" eb="1">
      <t>ジュウ</t>
    </rPh>
    <rPh sb="1" eb="2">
      <t>ナシ</t>
    </rPh>
    <rPh sb="2" eb="3">
      <t>ミン</t>
    </rPh>
    <phoneticPr fontId="4"/>
  </si>
  <si>
    <t>湖南の会津万歳</t>
    <rPh sb="0" eb="2">
      <t>コナン</t>
    </rPh>
    <rPh sb="3" eb="5">
      <t>アイヅ</t>
    </rPh>
    <rPh sb="5" eb="7">
      <t>バンザイ</t>
    </rPh>
    <phoneticPr fontId="4"/>
  </si>
  <si>
    <t>湖南町中野</t>
  </si>
  <si>
    <t>会津万歳安佐野保存会</t>
  </si>
  <si>
    <t>県内では最後の万歳伝承地　三河万歳系統</t>
  </si>
  <si>
    <t>豊景神社の太々神楽</t>
    <rPh sb="0" eb="1">
      <t>ユタカ</t>
    </rPh>
    <rPh sb="1" eb="2">
      <t>カゲ</t>
    </rPh>
    <rPh sb="2" eb="4">
      <t>ジンジャ</t>
    </rPh>
    <rPh sb="5" eb="6">
      <t>フトイ</t>
    </rPh>
    <rPh sb="7" eb="9">
      <t>カグラ</t>
    </rPh>
    <phoneticPr fontId="4"/>
  </si>
  <si>
    <t>平成6.3.31</t>
  </si>
  <si>
    <t>富久山町福原</t>
  </si>
  <si>
    <t>豊景神社の太々神楽保存会</t>
    <phoneticPr fontId="2"/>
  </si>
  <si>
    <t>出雲流の太々神楽　28座の演目を伝承</t>
    <rPh sb="11" eb="12">
      <t>ザ</t>
    </rPh>
    <rPh sb="13" eb="15">
      <t>エンモク</t>
    </rPh>
    <rPh sb="16" eb="18">
      <t>デンショウ</t>
    </rPh>
    <phoneticPr fontId="2"/>
  </si>
  <si>
    <t>鈴木信教墓</t>
    <rPh sb="0" eb="2">
      <t>スズキ</t>
    </rPh>
    <rPh sb="2" eb="3">
      <t>ノブ</t>
    </rPh>
    <rPh sb="3" eb="4">
      <t>キョウ</t>
    </rPh>
    <rPh sb="4" eb="5">
      <t>ハカ</t>
    </rPh>
    <phoneticPr fontId="4"/>
  </si>
  <si>
    <t>昭和31.9.4</t>
  </si>
  <si>
    <t>高さ約3.3m</t>
  </si>
  <si>
    <t>名勝天然記念物</t>
    <rPh sb="0" eb="2">
      <t>メイショウ</t>
    </rPh>
    <rPh sb="2" eb="3">
      <t>テン</t>
    </rPh>
    <rPh sb="3" eb="4">
      <t>シカリ</t>
    </rPh>
    <rPh sb="4" eb="5">
      <t>シルス</t>
    </rPh>
    <rPh sb="5" eb="6">
      <t>ネン</t>
    </rPh>
    <rPh sb="6" eb="7">
      <t>モノ</t>
    </rPh>
    <phoneticPr fontId="4"/>
  </si>
  <si>
    <t>浄土松山</t>
    <rPh sb="0" eb="2">
      <t>ジョウド</t>
    </rPh>
    <rPh sb="2" eb="3">
      <t>マツ</t>
    </rPh>
    <rPh sb="3" eb="4">
      <t>ヤマ</t>
    </rPh>
    <phoneticPr fontId="4"/>
  </si>
  <si>
    <t>逢瀬町多田野字浄土松</t>
  </si>
  <si>
    <t>指定面積83,593.55㎡</t>
  </si>
  <si>
    <t>日和田のイチイ</t>
    <rPh sb="0" eb="3">
      <t>ヒワダ</t>
    </rPh>
    <phoneticPr fontId="4"/>
  </si>
  <si>
    <t>日和田町日和田字背戸</t>
  </si>
  <si>
    <t>1本指定　樹高6m　幹周1.8ｍ　推定樹齢400年（H30.2天然記念物定期診断）</t>
    <phoneticPr fontId="2"/>
  </si>
  <si>
    <t>大善寺のフジ</t>
    <rPh sb="0" eb="2">
      <t>ダイゼン</t>
    </rPh>
    <rPh sb="2" eb="3">
      <t>テラ</t>
    </rPh>
    <phoneticPr fontId="4"/>
  </si>
  <si>
    <t>田村町大善寺字宿</t>
  </si>
  <si>
    <t>白幡神社</t>
  </si>
  <si>
    <t>樹高平均15ｍ 推定樹齢300年(H31.3天然記念物定期診断）</t>
    <phoneticPr fontId="2"/>
  </si>
  <si>
    <t>石筵のシダレグリ自生地</t>
    <rPh sb="0" eb="2">
      <t>イシムシロ</t>
    </rPh>
    <rPh sb="8" eb="11">
      <t>ジセイチ</t>
    </rPh>
    <phoneticPr fontId="4"/>
  </si>
  <si>
    <t>熱海町石筵字割石</t>
  </si>
  <si>
    <t>石筵牧野利用農業協同組合</t>
  </si>
  <si>
    <t>指定面積7,005㎡</t>
  </si>
  <si>
    <t>隠津島神社社叢</t>
    <rPh sb="0" eb="1">
      <t>イン</t>
    </rPh>
    <rPh sb="1" eb="3">
      <t>ツシマ</t>
    </rPh>
    <rPh sb="3" eb="5">
      <t>ジンジャ</t>
    </rPh>
    <rPh sb="5" eb="6">
      <t>シャ</t>
    </rPh>
    <rPh sb="6" eb="7">
      <t>ソウ</t>
    </rPh>
    <phoneticPr fontId="4"/>
  </si>
  <si>
    <t>昭和39.3.24</t>
  </si>
  <si>
    <t>湖南町福良字福良山</t>
  </si>
  <si>
    <t>隠津島神社</t>
  </si>
  <si>
    <t>指定地3,196.75㎡</t>
  </si>
  <si>
    <t>大仏のケヤキ</t>
    <rPh sb="0" eb="2">
      <t>ダイブツ</t>
    </rPh>
    <phoneticPr fontId="4"/>
  </si>
  <si>
    <t>昭和39.3.4</t>
  </si>
  <si>
    <t>樹高21ｍ　幹周9.45ｍ　推定樹齢600年（H27.11天然記念物定期診断）</t>
    <phoneticPr fontId="2"/>
  </si>
  <si>
    <t>市指定</t>
    <rPh sb="0" eb="1">
      <t>シ</t>
    </rPh>
    <rPh sb="1" eb="3">
      <t>シテイ</t>
    </rPh>
    <phoneticPr fontId="4"/>
  </si>
  <si>
    <t>音路の石造層塔</t>
    <rPh sb="0" eb="1">
      <t>オト</t>
    </rPh>
    <rPh sb="1" eb="2">
      <t>ロ</t>
    </rPh>
    <rPh sb="3" eb="5">
      <t>セキゾウ</t>
    </rPh>
    <rPh sb="5" eb="6">
      <t>ソウ</t>
    </rPh>
    <rPh sb="6" eb="7">
      <t>トウ</t>
    </rPh>
    <phoneticPr fontId="4"/>
  </si>
  <si>
    <t>１基</t>
    <rPh sb="1" eb="2">
      <t>キ</t>
    </rPh>
    <phoneticPr fontId="4"/>
  </si>
  <si>
    <t>昭和33.5.14</t>
    <rPh sb="0" eb="2">
      <t>ショウワ</t>
    </rPh>
    <phoneticPr fontId="4"/>
  </si>
  <si>
    <t>富田町字音路</t>
    <rPh sb="0" eb="3">
      <t>トミタマチ</t>
    </rPh>
    <rPh sb="3" eb="4">
      <t>アザ</t>
    </rPh>
    <rPh sb="4" eb="5">
      <t>オト</t>
    </rPh>
    <rPh sb="5" eb="6">
      <t>ロ</t>
    </rPh>
    <phoneticPr fontId="4"/>
  </si>
  <si>
    <t>音路太子堂</t>
    <rPh sb="0" eb="1">
      <t>オト</t>
    </rPh>
    <rPh sb="1" eb="2">
      <t>ロ</t>
    </rPh>
    <rPh sb="2" eb="3">
      <t>フトシ</t>
    </rPh>
    <rPh sb="3" eb="4">
      <t>ネ</t>
    </rPh>
    <rPh sb="4" eb="5">
      <t>ドウ</t>
    </rPh>
    <phoneticPr fontId="4"/>
  </si>
  <si>
    <t>六重層塔　鎌倉中期頃</t>
    <rPh sb="0" eb="2">
      <t>ロクジュウ</t>
    </rPh>
    <rPh sb="2" eb="3">
      <t>ソウ</t>
    </rPh>
    <rPh sb="3" eb="4">
      <t>トウ</t>
    </rPh>
    <rPh sb="5" eb="7">
      <t>カマクラ</t>
    </rPh>
    <rPh sb="7" eb="8">
      <t>ナカ</t>
    </rPh>
    <rPh sb="8" eb="9">
      <t>キ</t>
    </rPh>
    <rPh sb="9" eb="10">
      <t>コロ</t>
    </rPh>
    <phoneticPr fontId="4"/>
  </si>
  <si>
    <t>重文建</t>
    <phoneticPr fontId="4"/>
  </si>
  <si>
    <t>田村神社本殿・脇社々殿</t>
    <rPh sb="0" eb="2">
      <t>タムラ</t>
    </rPh>
    <rPh sb="2" eb="4">
      <t>ジンジャ</t>
    </rPh>
    <rPh sb="4" eb="6">
      <t>ホンデン</t>
    </rPh>
    <rPh sb="7" eb="8">
      <t>ワキ</t>
    </rPh>
    <rPh sb="8" eb="9">
      <t>シャ</t>
    </rPh>
    <rPh sb="10" eb="11">
      <t>デン</t>
    </rPh>
    <phoneticPr fontId="4"/>
  </si>
  <si>
    <t>３棟</t>
    <rPh sb="1" eb="2">
      <t>トウ</t>
    </rPh>
    <phoneticPr fontId="4"/>
  </si>
  <si>
    <t>昭和43.3.13</t>
  </si>
  <si>
    <t>田村町山中字本郷</t>
    <rPh sb="0" eb="3">
      <t>タムラマチ</t>
    </rPh>
    <rPh sb="3" eb="5">
      <t>ヤマナカ</t>
    </rPh>
    <rPh sb="5" eb="6">
      <t>アザ</t>
    </rPh>
    <rPh sb="6" eb="8">
      <t>ホンゴウ</t>
    </rPh>
    <phoneticPr fontId="4"/>
  </si>
  <si>
    <t>田村神社</t>
    <rPh sb="0" eb="1">
      <t>タ</t>
    </rPh>
    <rPh sb="1" eb="2">
      <t>ムラ</t>
    </rPh>
    <rPh sb="2" eb="3">
      <t>カミ</t>
    </rPh>
    <rPh sb="3" eb="4">
      <t>シャ</t>
    </rPh>
    <phoneticPr fontId="4"/>
  </si>
  <si>
    <t>江戸初期の細部を備えている</t>
    <rPh sb="0" eb="2">
      <t>エド</t>
    </rPh>
    <rPh sb="2" eb="4">
      <t>ショキ</t>
    </rPh>
    <rPh sb="5" eb="7">
      <t>サイブ</t>
    </rPh>
    <rPh sb="8" eb="9">
      <t>ソナ</t>
    </rPh>
    <phoneticPr fontId="4"/>
  </si>
  <si>
    <t>黒木の石造三層塔</t>
    <rPh sb="0" eb="2">
      <t>クロキ</t>
    </rPh>
    <rPh sb="3" eb="5">
      <t>セキゾウ</t>
    </rPh>
    <rPh sb="5" eb="7">
      <t>サンソウ</t>
    </rPh>
    <rPh sb="7" eb="8">
      <t>トウ</t>
    </rPh>
    <phoneticPr fontId="4"/>
  </si>
  <si>
    <t>中田町黒木字大坂</t>
    <rPh sb="0" eb="3">
      <t>ナカダマチ</t>
    </rPh>
    <rPh sb="3" eb="5">
      <t>クロキ</t>
    </rPh>
    <rPh sb="5" eb="6">
      <t>アザ</t>
    </rPh>
    <rPh sb="6" eb="8">
      <t>オオサカ</t>
    </rPh>
    <phoneticPr fontId="4"/>
  </si>
  <si>
    <t>鎌倉初期　高さ180㎝</t>
    <rPh sb="0" eb="2">
      <t>カマクラ</t>
    </rPh>
    <rPh sb="2" eb="4">
      <t>ショキ</t>
    </rPh>
    <rPh sb="5" eb="6">
      <t>タカ</t>
    </rPh>
    <phoneticPr fontId="4"/>
  </si>
  <si>
    <t>光照寺念仏堂</t>
    <rPh sb="0" eb="1">
      <t>ヒカリ</t>
    </rPh>
    <rPh sb="1" eb="2">
      <t>テル</t>
    </rPh>
    <rPh sb="2" eb="3">
      <t>テラ</t>
    </rPh>
    <rPh sb="3" eb="6">
      <t>ネンブツドウ</t>
    </rPh>
    <phoneticPr fontId="4"/>
  </si>
  <si>
    <t>昭和62.3.31</t>
  </si>
  <si>
    <t>田村町細田字宿</t>
    <rPh sb="0" eb="3">
      <t>タムラマチ</t>
    </rPh>
    <rPh sb="3" eb="5">
      <t>ホソダ</t>
    </rPh>
    <rPh sb="5" eb="6">
      <t>アザ</t>
    </rPh>
    <rPh sb="6" eb="7">
      <t>シュク</t>
    </rPh>
    <phoneticPr fontId="4"/>
  </si>
  <si>
    <t>光照寺（満蔵寺）</t>
    <rPh sb="0" eb="1">
      <t>ヒカリ</t>
    </rPh>
    <rPh sb="1" eb="2">
      <t>テル</t>
    </rPh>
    <rPh sb="2" eb="3">
      <t>テラ</t>
    </rPh>
    <rPh sb="4" eb="5">
      <t>マン</t>
    </rPh>
    <rPh sb="5" eb="6">
      <t>ゾウ</t>
    </rPh>
    <rPh sb="6" eb="7">
      <t>ジ</t>
    </rPh>
    <phoneticPr fontId="4"/>
  </si>
  <si>
    <t>方三間造　明和9年落慶</t>
    <rPh sb="0" eb="1">
      <t>ホウ</t>
    </rPh>
    <rPh sb="1" eb="3">
      <t>サンゲン</t>
    </rPh>
    <rPh sb="3" eb="4">
      <t>ゾウ</t>
    </rPh>
    <rPh sb="5" eb="7">
      <t>メイワ</t>
    </rPh>
    <rPh sb="8" eb="9">
      <t>ネン</t>
    </rPh>
    <rPh sb="9" eb="10">
      <t>オ</t>
    </rPh>
    <rPh sb="10" eb="11">
      <t>ケイ</t>
    </rPh>
    <phoneticPr fontId="4"/>
  </si>
  <si>
    <t>安積開拓官舎－旧立岩一郎邸</t>
    <rPh sb="0" eb="2">
      <t>アサカ</t>
    </rPh>
    <rPh sb="2" eb="4">
      <t>カイタク</t>
    </rPh>
    <rPh sb="4" eb="6">
      <t>カンシャ</t>
    </rPh>
    <rPh sb="7" eb="8">
      <t>キュウ</t>
    </rPh>
    <rPh sb="8" eb="10">
      <t>タテイワ</t>
    </rPh>
    <rPh sb="10" eb="12">
      <t>イチロウ</t>
    </rPh>
    <rPh sb="12" eb="13">
      <t>テイ</t>
    </rPh>
    <phoneticPr fontId="4"/>
  </si>
  <si>
    <t>平成3.8.20</t>
  </si>
  <si>
    <t>開成三丁目</t>
    <rPh sb="0" eb="2">
      <t>カイセイ</t>
    </rPh>
    <rPh sb="2" eb="5">
      <t>サンチョウメ</t>
    </rPh>
    <phoneticPr fontId="4"/>
  </si>
  <si>
    <t>郡山市</t>
    <rPh sb="0" eb="1">
      <t>グン</t>
    </rPh>
    <rPh sb="1" eb="2">
      <t>サン</t>
    </rPh>
    <rPh sb="2" eb="3">
      <t>イチ</t>
    </rPh>
    <phoneticPr fontId="4"/>
  </si>
  <si>
    <t>木造　木羽葺　一部二階建</t>
    <rPh sb="0" eb="2">
      <t>モクゾウ</t>
    </rPh>
    <rPh sb="3" eb="4">
      <t>キ</t>
    </rPh>
    <rPh sb="4" eb="5">
      <t>ハネ</t>
    </rPh>
    <rPh sb="5" eb="6">
      <t>ブキ</t>
    </rPh>
    <rPh sb="7" eb="9">
      <t>イチブ</t>
    </rPh>
    <rPh sb="9" eb="12">
      <t>ニカイダ</t>
    </rPh>
    <phoneticPr fontId="4"/>
  </si>
  <si>
    <t>安積開拓入植者住宅-旧小山家</t>
    <rPh sb="0" eb="2">
      <t>アサカ</t>
    </rPh>
    <rPh sb="2" eb="4">
      <t>カイタク</t>
    </rPh>
    <rPh sb="4" eb="7">
      <t>ニュウショクシャ</t>
    </rPh>
    <rPh sb="7" eb="9">
      <t>ジュウタク</t>
    </rPh>
    <rPh sb="10" eb="11">
      <t>キュウ</t>
    </rPh>
    <rPh sb="11" eb="13">
      <t>コヤマ</t>
    </rPh>
    <rPh sb="13" eb="14">
      <t>イエ</t>
    </rPh>
    <phoneticPr fontId="4"/>
  </si>
  <si>
    <t>平成8.12.26</t>
  </si>
  <si>
    <r>
      <t>開成三丁目</t>
    </r>
    <r>
      <rPr>
        <sz val="11"/>
        <rFont val="ＭＳ Ｐゴシック"/>
        <family val="3"/>
        <charset val="128"/>
      </rPr>
      <t/>
    </r>
    <rPh sb="0" eb="2">
      <t>カイセイ</t>
    </rPh>
    <rPh sb="2" eb="5">
      <t>サンチョウメ</t>
    </rPh>
    <phoneticPr fontId="4"/>
  </si>
  <si>
    <t>木造　茅葺　平屋建</t>
    <rPh sb="0" eb="2">
      <t>モクゾウ</t>
    </rPh>
    <rPh sb="3" eb="4">
      <t>カヤ</t>
    </rPh>
    <rPh sb="4" eb="5">
      <t>ブキ</t>
    </rPh>
    <rPh sb="6" eb="8">
      <t>ヒラヤ</t>
    </rPh>
    <rPh sb="8" eb="9">
      <t>ダ</t>
    </rPh>
    <phoneticPr fontId="4"/>
  </si>
  <si>
    <t>蛇骨地蔵堂</t>
    <rPh sb="0" eb="1">
      <t>ヘビ</t>
    </rPh>
    <rPh sb="1" eb="2">
      <t>ボネ</t>
    </rPh>
    <rPh sb="2" eb="5">
      <t>ジゾウドウ</t>
    </rPh>
    <phoneticPr fontId="4"/>
  </si>
  <si>
    <t>平成12.4.25</t>
  </si>
  <si>
    <t>日和田町字日和田</t>
    <rPh sb="0" eb="3">
      <t>ヒワダ</t>
    </rPh>
    <rPh sb="3" eb="4">
      <t>マチ</t>
    </rPh>
    <rPh sb="4" eb="5">
      <t>アザ</t>
    </rPh>
    <rPh sb="5" eb="8">
      <t>ヒワダ</t>
    </rPh>
    <phoneticPr fontId="4"/>
  </si>
  <si>
    <t>西方寺</t>
    <rPh sb="0" eb="1">
      <t>サイ</t>
    </rPh>
    <rPh sb="1" eb="2">
      <t>ホウ</t>
    </rPh>
    <rPh sb="2" eb="3">
      <t>ジ</t>
    </rPh>
    <phoneticPr fontId="4"/>
  </si>
  <si>
    <t>禅宗様式基調　享保３年頃建立</t>
    <rPh sb="0" eb="1">
      <t>ゼン</t>
    </rPh>
    <rPh sb="1" eb="2">
      <t>ソウ</t>
    </rPh>
    <rPh sb="2" eb="4">
      <t>ヨウシキ</t>
    </rPh>
    <rPh sb="4" eb="6">
      <t>キチョウ</t>
    </rPh>
    <rPh sb="7" eb="9">
      <t>キョウホウ</t>
    </rPh>
    <rPh sb="10" eb="11">
      <t>ネン</t>
    </rPh>
    <rPh sb="11" eb="12">
      <t>コロ</t>
    </rPh>
    <rPh sb="12" eb="13">
      <t>ケン</t>
    </rPh>
    <rPh sb="13" eb="14">
      <t>リツ</t>
    </rPh>
    <phoneticPr fontId="4"/>
  </si>
  <si>
    <t>絹本著色真宗系太子略絵伝</t>
    <rPh sb="0" eb="2">
      <t>キヌモト</t>
    </rPh>
    <rPh sb="2" eb="3">
      <t>チョ</t>
    </rPh>
    <rPh sb="3" eb="4">
      <t>イロ</t>
    </rPh>
    <rPh sb="4" eb="6">
      <t>サノムネ</t>
    </rPh>
    <rPh sb="6" eb="7">
      <t>ケイ</t>
    </rPh>
    <rPh sb="7" eb="9">
      <t>フトコ</t>
    </rPh>
    <rPh sb="9" eb="10">
      <t>リャク</t>
    </rPh>
    <rPh sb="10" eb="11">
      <t>エ</t>
    </rPh>
    <rPh sb="11" eb="12">
      <t>デン</t>
    </rPh>
    <phoneticPr fontId="4"/>
  </si>
  <si>
    <t>１幅</t>
    <rPh sb="1" eb="2">
      <t>ハバ</t>
    </rPh>
    <phoneticPr fontId="4"/>
  </si>
  <si>
    <t>昭和50.12.21</t>
  </si>
  <si>
    <t>小原田一丁目</t>
    <rPh sb="0" eb="3">
      <t>コハラダ</t>
    </rPh>
    <rPh sb="3" eb="6">
      <t>イッチョウメ</t>
    </rPh>
    <phoneticPr fontId="4"/>
  </si>
  <si>
    <t>円寿寺</t>
    <rPh sb="0" eb="1">
      <t>エン</t>
    </rPh>
    <rPh sb="1" eb="2">
      <t>コトブキ</t>
    </rPh>
    <rPh sb="2" eb="3">
      <t>テラ</t>
    </rPh>
    <phoneticPr fontId="4"/>
  </si>
  <si>
    <t>鎌倉末期から室町時代　縦195㎝　幅53㎝</t>
    <rPh sb="0" eb="2">
      <t>カマクラ</t>
    </rPh>
    <rPh sb="2" eb="4">
      <t>マッキ</t>
    </rPh>
    <rPh sb="6" eb="8">
      <t>ムロマチ</t>
    </rPh>
    <rPh sb="8" eb="10">
      <t>ジダイ</t>
    </rPh>
    <rPh sb="11" eb="12">
      <t>タテ</t>
    </rPh>
    <rPh sb="17" eb="18">
      <t>ハバ</t>
    </rPh>
    <phoneticPr fontId="4"/>
  </si>
  <si>
    <t>両界曼荼羅</t>
    <rPh sb="0" eb="1">
      <t>リョウ</t>
    </rPh>
    <rPh sb="1" eb="2">
      <t>カイ</t>
    </rPh>
    <rPh sb="2" eb="5">
      <t>マンダラ</t>
    </rPh>
    <phoneticPr fontId="4"/>
  </si>
  <si>
    <t>２幅</t>
    <rPh sb="1" eb="2">
      <t>ハバ</t>
    </rPh>
    <phoneticPr fontId="4"/>
  </si>
  <si>
    <t>平成14.1.22</t>
  </si>
  <si>
    <t>田村町御代田字北町</t>
    <rPh sb="0" eb="3">
      <t>タムラマチ</t>
    </rPh>
    <rPh sb="3" eb="6">
      <t>ミヨタ</t>
    </rPh>
    <rPh sb="6" eb="7">
      <t>アザ</t>
    </rPh>
    <rPh sb="7" eb="9">
      <t>キタマチ</t>
    </rPh>
    <phoneticPr fontId="4"/>
  </si>
  <si>
    <t>甚日寺</t>
    <rPh sb="0" eb="1">
      <t>ジン</t>
    </rPh>
    <rPh sb="1" eb="2">
      <t>ニチ</t>
    </rPh>
    <rPh sb="2" eb="3">
      <t>テラ</t>
    </rPh>
    <phoneticPr fontId="4"/>
  </si>
  <si>
    <t>南北朝時代頃　金剛界 縦106㎝ 横82㎝、胎蔵界 縦103㎝ 横83㎝</t>
    <rPh sb="0" eb="3">
      <t>ナンボクチョウ</t>
    </rPh>
    <rPh sb="3" eb="5">
      <t>ジダイ</t>
    </rPh>
    <rPh sb="5" eb="6">
      <t>コロ</t>
    </rPh>
    <rPh sb="7" eb="9">
      <t>コンゴウ</t>
    </rPh>
    <rPh sb="9" eb="10">
      <t>カイ</t>
    </rPh>
    <rPh sb="11" eb="12">
      <t>タテ</t>
    </rPh>
    <rPh sb="17" eb="18">
      <t>ヨコ</t>
    </rPh>
    <rPh sb="22" eb="23">
      <t>ハラ</t>
    </rPh>
    <rPh sb="23" eb="24">
      <t>クラ</t>
    </rPh>
    <rPh sb="24" eb="25">
      <t>カイ</t>
    </rPh>
    <rPh sb="26" eb="27">
      <t>タテ</t>
    </rPh>
    <rPh sb="32" eb="33">
      <t>ヨコ</t>
    </rPh>
    <phoneticPr fontId="4"/>
  </si>
  <si>
    <t>木造十一面観音立像</t>
    <rPh sb="0" eb="2">
      <t>モクゾウ</t>
    </rPh>
    <rPh sb="2" eb="4">
      <t>ジュウイチ</t>
    </rPh>
    <rPh sb="4" eb="5">
      <t>メン</t>
    </rPh>
    <rPh sb="5" eb="7">
      <t>カンノン</t>
    </rPh>
    <rPh sb="7" eb="9">
      <t>リツゾウ</t>
    </rPh>
    <phoneticPr fontId="4"/>
  </si>
  <si>
    <t>１軀</t>
    <rPh sb="1" eb="2">
      <t>カラダ</t>
    </rPh>
    <phoneticPr fontId="4"/>
  </si>
  <si>
    <t>片平町字寺下</t>
    <rPh sb="0" eb="3">
      <t>カタヒラマチ</t>
    </rPh>
    <rPh sb="3" eb="4">
      <t>アザ</t>
    </rPh>
    <rPh sb="4" eb="6">
      <t>テラシタ</t>
    </rPh>
    <phoneticPr fontId="4"/>
  </si>
  <si>
    <t>岩蔵寺</t>
    <rPh sb="0" eb="1">
      <t>イワ</t>
    </rPh>
    <rPh sb="1" eb="2">
      <t>クラ</t>
    </rPh>
    <rPh sb="2" eb="3">
      <t>テラ</t>
    </rPh>
    <phoneticPr fontId="4"/>
  </si>
  <si>
    <t>鎌倉中期　像高95㎝</t>
    <rPh sb="0" eb="2">
      <t>カマクラ</t>
    </rPh>
    <rPh sb="2" eb="4">
      <t>チュウキ</t>
    </rPh>
    <rPh sb="5" eb="6">
      <t>ゾウ</t>
    </rPh>
    <rPh sb="6" eb="7">
      <t>タカ</t>
    </rPh>
    <phoneticPr fontId="4"/>
  </si>
  <si>
    <t>木造薬師如来坐像</t>
    <rPh sb="0" eb="2">
      <t>モクゾウ</t>
    </rPh>
    <rPh sb="2" eb="4">
      <t>ヤクシ</t>
    </rPh>
    <rPh sb="4" eb="6">
      <t>ニョライ</t>
    </rPh>
    <rPh sb="6" eb="8">
      <t>ザゾウ</t>
    </rPh>
    <phoneticPr fontId="4"/>
  </si>
  <si>
    <t>逢瀬町夏出字舘下</t>
    <rPh sb="0" eb="3">
      <t>オウセマチ</t>
    </rPh>
    <rPh sb="3" eb="4">
      <t>ナツ</t>
    </rPh>
    <rPh sb="4" eb="5">
      <t>デル</t>
    </rPh>
    <rPh sb="5" eb="6">
      <t>アザ</t>
    </rPh>
    <rPh sb="6" eb="8">
      <t>タテシタ</t>
    </rPh>
    <phoneticPr fontId="4"/>
  </si>
  <si>
    <t>夏出区</t>
    <rPh sb="0" eb="1">
      <t>ナツ</t>
    </rPh>
    <rPh sb="1" eb="2">
      <t>デ</t>
    </rPh>
    <rPh sb="2" eb="3">
      <t>ク</t>
    </rPh>
    <phoneticPr fontId="4"/>
  </si>
  <si>
    <t>像高130㎝　幅120㎝　杉材</t>
    <rPh sb="0" eb="1">
      <t>ゾウ</t>
    </rPh>
    <rPh sb="1" eb="2">
      <t>タカ</t>
    </rPh>
    <rPh sb="7" eb="8">
      <t>ハバ</t>
    </rPh>
    <rPh sb="13" eb="14">
      <t>スギ</t>
    </rPh>
    <rPh sb="14" eb="15">
      <t>ザイ</t>
    </rPh>
    <phoneticPr fontId="4"/>
  </si>
  <si>
    <t>磨崖三十三観音</t>
    <rPh sb="0" eb="1">
      <t>マ</t>
    </rPh>
    <rPh sb="1" eb="2">
      <t>ガイ</t>
    </rPh>
    <rPh sb="2" eb="5">
      <t>サンジュウサン</t>
    </rPh>
    <rPh sb="5" eb="7">
      <t>カンノン</t>
    </rPh>
    <phoneticPr fontId="4"/>
  </si>
  <si>
    <t>一括</t>
    <rPh sb="0" eb="1">
      <t>イチ</t>
    </rPh>
    <rPh sb="1" eb="2">
      <t>カツ</t>
    </rPh>
    <phoneticPr fontId="4"/>
  </si>
  <si>
    <t>田村町大供</t>
    <rPh sb="0" eb="3">
      <t>タムラマチ</t>
    </rPh>
    <rPh sb="3" eb="5">
      <t>オオトモ</t>
    </rPh>
    <phoneticPr fontId="4"/>
  </si>
  <si>
    <t>大供区</t>
    <rPh sb="0" eb="1">
      <t>ダイ</t>
    </rPh>
    <rPh sb="1" eb="2">
      <t>キョウ</t>
    </rPh>
    <rPh sb="2" eb="3">
      <t>ク</t>
    </rPh>
    <phoneticPr fontId="4"/>
  </si>
  <si>
    <t>江戸中期</t>
    <rPh sb="0" eb="2">
      <t>エド</t>
    </rPh>
    <rPh sb="2" eb="4">
      <t>チュウキ</t>
    </rPh>
    <phoneticPr fontId="4"/>
  </si>
  <si>
    <t>銅造観音立像</t>
    <rPh sb="0" eb="1">
      <t>アカガネ</t>
    </rPh>
    <rPh sb="1" eb="2">
      <t>ゾウ</t>
    </rPh>
    <rPh sb="2" eb="4">
      <t>カンノン</t>
    </rPh>
    <rPh sb="4" eb="6">
      <t>リツゾウ</t>
    </rPh>
    <phoneticPr fontId="4"/>
  </si>
  <si>
    <t>昭和47.10.23</t>
  </si>
  <si>
    <t>湖南町舟津字日本一</t>
    <rPh sb="0" eb="3">
      <t>コナンマチ</t>
    </rPh>
    <rPh sb="3" eb="5">
      <t>フナツ</t>
    </rPh>
    <rPh sb="5" eb="6">
      <t>アザ</t>
    </rPh>
    <rPh sb="6" eb="9">
      <t>ニホンイチ</t>
    </rPh>
    <phoneticPr fontId="4"/>
  </si>
  <si>
    <t>洞泉寺</t>
    <rPh sb="0" eb="1">
      <t>ドウ</t>
    </rPh>
    <rPh sb="1" eb="2">
      <t>イズミ</t>
    </rPh>
    <rPh sb="2" eb="3">
      <t>テラ</t>
    </rPh>
    <phoneticPr fontId="4"/>
  </si>
  <si>
    <t>善光寺式三尊仏のうちの一体　鎌倉期</t>
    <rPh sb="0" eb="2">
      <t>ゼンコウ</t>
    </rPh>
    <rPh sb="2" eb="3">
      <t>ジ</t>
    </rPh>
    <rPh sb="3" eb="4">
      <t>シキ</t>
    </rPh>
    <rPh sb="4" eb="5">
      <t>サン</t>
    </rPh>
    <rPh sb="5" eb="6">
      <t>ソン</t>
    </rPh>
    <rPh sb="6" eb="7">
      <t>ホトケ</t>
    </rPh>
    <rPh sb="11" eb="12">
      <t>イチ</t>
    </rPh>
    <rPh sb="12" eb="13">
      <t>カラダ</t>
    </rPh>
    <rPh sb="14" eb="16">
      <t>カマクラ</t>
    </rPh>
    <rPh sb="16" eb="17">
      <t>マツ</t>
    </rPh>
    <phoneticPr fontId="4"/>
  </si>
  <si>
    <t>木造阿弥陀如来立像</t>
    <rPh sb="0" eb="2">
      <t>モクゾウ</t>
    </rPh>
    <rPh sb="2" eb="3">
      <t>ア</t>
    </rPh>
    <rPh sb="3" eb="4">
      <t>ヤ</t>
    </rPh>
    <rPh sb="4" eb="5">
      <t>ダ</t>
    </rPh>
    <rPh sb="5" eb="7">
      <t>ニョライ</t>
    </rPh>
    <rPh sb="7" eb="9">
      <t>リツゾウ</t>
    </rPh>
    <phoneticPr fontId="4"/>
  </si>
  <si>
    <t>昭和58.3.31</t>
  </si>
  <si>
    <t>湖南町福良字荒町</t>
    <rPh sb="0" eb="3">
      <t>コナンマチ</t>
    </rPh>
    <rPh sb="3" eb="5">
      <t>フクラ</t>
    </rPh>
    <rPh sb="5" eb="6">
      <t>アザ</t>
    </rPh>
    <rPh sb="6" eb="8">
      <t>アラマチ</t>
    </rPh>
    <phoneticPr fontId="4"/>
  </si>
  <si>
    <t>感応寺</t>
    <rPh sb="0" eb="1">
      <t>カン</t>
    </rPh>
    <rPh sb="1" eb="2">
      <t>オウ</t>
    </rPh>
    <rPh sb="2" eb="3">
      <t>テラ</t>
    </rPh>
    <phoneticPr fontId="4"/>
  </si>
  <si>
    <t>室町末期から江戸初期　像高78㎝</t>
    <rPh sb="0" eb="2">
      <t>ムロマチ</t>
    </rPh>
    <rPh sb="2" eb="4">
      <t>マッキ</t>
    </rPh>
    <rPh sb="6" eb="8">
      <t>エド</t>
    </rPh>
    <rPh sb="8" eb="10">
      <t>ショキ</t>
    </rPh>
    <rPh sb="11" eb="12">
      <t>ゾウ</t>
    </rPh>
    <rPh sb="12" eb="13">
      <t>タカ</t>
    </rPh>
    <phoneticPr fontId="4"/>
  </si>
  <si>
    <t>昭和63.6.25</t>
  </si>
  <si>
    <t>熱海町高玉字鍋倉</t>
    <rPh sb="0" eb="3">
      <t>アタミマチ</t>
    </rPh>
    <rPh sb="3" eb="5">
      <t>タカダマ</t>
    </rPh>
    <rPh sb="5" eb="6">
      <t>アザ</t>
    </rPh>
    <rPh sb="6" eb="7">
      <t>ナベ</t>
    </rPh>
    <rPh sb="7" eb="8">
      <t>クラ</t>
    </rPh>
    <phoneticPr fontId="4"/>
  </si>
  <si>
    <t>上高玉町内会</t>
    <rPh sb="0" eb="1">
      <t>ウエ</t>
    </rPh>
    <rPh sb="1" eb="3">
      <t>タカダマ</t>
    </rPh>
    <rPh sb="3" eb="5">
      <t>チョウナイ</t>
    </rPh>
    <rPh sb="5" eb="6">
      <t>カイ</t>
    </rPh>
    <phoneticPr fontId="4"/>
  </si>
  <si>
    <t>江戸初期頃　像高123㎝</t>
    <rPh sb="0" eb="2">
      <t>エド</t>
    </rPh>
    <rPh sb="2" eb="4">
      <t>ショキ</t>
    </rPh>
    <rPh sb="4" eb="5">
      <t>コロ</t>
    </rPh>
    <rPh sb="6" eb="7">
      <t>ゾウ</t>
    </rPh>
    <rPh sb="7" eb="8">
      <t>タカ</t>
    </rPh>
    <phoneticPr fontId="4"/>
  </si>
  <si>
    <t>木造子安観音菩薩半跏趺坐像</t>
    <rPh sb="11" eb="12">
      <t>ザ</t>
    </rPh>
    <phoneticPr fontId="4"/>
  </si>
  <si>
    <t>平成21.3.19</t>
  </si>
  <si>
    <t>安積町日出山三丁目</t>
    <phoneticPr fontId="4"/>
  </si>
  <si>
    <t>日出山財産管理運営会</t>
    <rPh sb="0" eb="1">
      <t>ヒ</t>
    </rPh>
    <rPh sb="1" eb="2">
      <t>デ</t>
    </rPh>
    <rPh sb="2" eb="3">
      <t>ヤマ</t>
    </rPh>
    <rPh sb="3" eb="5">
      <t>ザイサン</t>
    </rPh>
    <rPh sb="5" eb="7">
      <t>カンリ</t>
    </rPh>
    <rPh sb="7" eb="9">
      <t>ウンエイ</t>
    </rPh>
    <rPh sb="9" eb="10">
      <t>カイ</t>
    </rPh>
    <phoneticPr fontId="4"/>
  </si>
  <si>
    <t>江戸時代前期　寄木造</t>
    <phoneticPr fontId="4"/>
  </si>
  <si>
    <t>木造地蔵菩薩半跏趺坐像</t>
    <phoneticPr fontId="4"/>
  </si>
  <si>
    <t>享保10年造立　寄木造　大橋守行作</t>
    <phoneticPr fontId="4"/>
  </si>
  <si>
    <t>太刀　勝光</t>
    <rPh sb="0" eb="1">
      <t>フトイ</t>
    </rPh>
    <rPh sb="1" eb="2">
      <t>カタナ</t>
    </rPh>
    <rPh sb="3" eb="4">
      <t>カツ</t>
    </rPh>
    <rPh sb="4" eb="5">
      <t>ヒカリ</t>
    </rPh>
    <phoneticPr fontId="4"/>
  </si>
  <si>
    <t>昭和33.5.14</t>
  </si>
  <si>
    <t>開成山大神宮</t>
    <rPh sb="0" eb="2">
      <t>カイセイ</t>
    </rPh>
    <rPh sb="2" eb="3">
      <t>ヤマ</t>
    </rPh>
    <rPh sb="3" eb="6">
      <t>ダイジングウ</t>
    </rPh>
    <phoneticPr fontId="4"/>
  </si>
  <si>
    <t>銘「備前国住長」　長さ67㎝　反り2.7㎝</t>
    <rPh sb="0" eb="1">
      <t>メイ</t>
    </rPh>
    <rPh sb="2" eb="4">
      <t>ビゼン</t>
    </rPh>
    <rPh sb="4" eb="5">
      <t>クニ</t>
    </rPh>
    <rPh sb="5" eb="6">
      <t>ジュウ</t>
    </rPh>
    <rPh sb="6" eb="7">
      <t>ナガ</t>
    </rPh>
    <rPh sb="9" eb="10">
      <t>ナガ</t>
    </rPh>
    <rPh sb="15" eb="16">
      <t>ソ</t>
    </rPh>
    <phoneticPr fontId="4"/>
  </si>
  <si>
    <t>槍　銘　国綱</t>
    <rPh sb="0" eb="1">
      <t>ヤリ</t>
    </rPh>
    <rPh sb="2" eb="3">
      <t>メイ</t>
    </rPh>
    <rPh sb="4" eb="5">
      <t>クニ</t>
    </rPh>
    <rPh sb="5" eb="6">
      <t>ツナ</t>
    </rPh>
    <phoneticPr fontId="4"/>
  </si>
  <si>
    <t>〃「国綱｣　　　　 身丈　 25.1㎝</t>
    <rPh sb="2" eb="3">
      <t>クニ</t>
    </rPh>
    <rPh sb="3" eb="4">
      <t>ツナ</t>
    </rPh>
    <rPh sb="10" eb="12">
      <t>ミタケ</t>
    </rPh>
    <phoneticPr fontId="4"/>
  </si>
  <si>
    <t>湖南町中野字日ノ岡寺前</t>
    <rPh sb="0" eb="3">
      <t>コナンマチ</t>
    </rPh>
    <rPh sb="3" eb="5">
      <t>ナカノ</t>
    </rPh>
    <rPh sb="5" eb="6">
      <t>アザ</t>
    </rPh>
    <rPh sb="6" eb="7">
      <t>ヒ</t>
    </rPh>
    <rPh sb="8" eb="9">
      <t>オカ</t>
    </rPh>
    <rPh sb="9" eb="10">
      <t>テラ</t>
    </rPh>
    <rPh sb="10" eb="11">
      <t>マエ</t>
    </rPh>
    <phoneticPr fontId="4"/>
  </si>
  <si>
    <t>満福寺</t>
    <rPh sb="0" eb="1">
      <t>マン</t>
    </rPh>
    <rPh sb="1" eb="2">
      <t>フク</t>
    </rPh>
    <rPh sb="2" eb="3">
      <t>テラ</t>
    </rPh>
    <phoneticPr fontId="4"/>
  </si>
  <si>
    <t>高さ112㎝　口径63㎝　元禄5年銘</t>
    <rPh sb="0" eb="1">
      <t>コウ</t>
    </rPh>
    <rPh sb="7" eb="9">
      <t>コウケイ</t>
    </rPh>
    <rPh sb="13" eb="15">
      <t>ゲンロク</t>
    </rPh>
    <rPh sb="16" eb="17">
      <t>ネン</t>
    </rPh>
    <rPh sb="17" eb="18">
      <t>メイ</t>
    </rPh>
    <phoneticPr fontId="4"/>
  </si>
  <si>
    <t>昭和60.12.20</t>
  </si>
  <si>
    <t>富久山町久保田字久保田</t>
    <rPh sb="0" eb="4">
      <t>フクヤママチ</t>
    </rPh>
    <rPh sb="4" eb="7">
      <t>クボタ</t>
    </rPh>
    <rPh sb="7" eb="8">
      <t>アザ</t>
    </rPh>
    <rPh sb="8" eb="11">
      <t>クボタ</t>
    </rPh>
    <phoneticPr fontId="4"/>
  </si>
  <si>
    <t>阿弥陀寺</t>
    <rPh sb="0" eb="1">
      <t>ア</t>
    </rPh>
    <rPh sb="1" eb="2">
      <t>ヤ</t>
    </rPh>
    <rPh sb="2" eb="3">
      <t>ダ</t>
    </rPh>
    <rPh sb="3" eb="4">
      <t>テラ</t>
    </rPh>
    <phoneticPr fontId="4"/>
  </si>
  <si>
    <t xml:space="preserve"> 〃  101㎝　 〃 75.4㎝　享保2年鑄造</t>
    <rPh sb="18" eb="20">
      <t>キョウホ</t>
    </rPh>
    <rPh sb="21" eb="22">
      <t>ネン</t>
    </rPh>
    <rPh sb="22" eb="23">
      <t>チュウ</t>
    </rPh>
    <rPh sb="23" eb="24">
      <t>ゾウ</t>
    </rPh>
    <phoneticPr fontId="4"/>
  </si>
  <si>
    <t>重文書</t>
    <rPh sb="0" eb="1">
      <t>ジュウ</t>
    </rPh>
    <rPh sb="1" eb="2">
      <t>ブン</t>
    </rPh>
    <rPh sb="2" eb="3">
      <t>ショ</t>
    </rPh>
    <phoneticPr fontId="4"/>
  </si>
  <si>
    <t>平田尚範書状</t>
    <rPh sb="0" eb="2">
      <t>ヒラタ</t>
    </rPh>
    <rPh sb="2" eb="3">
      <t>ナオ</t>
    </rPh>
    <rPh sb="3" eb="4">
      <t>ハン</t>
    </rPh>
    <rPh sb="4" eb="6">
      <t>ショジョウ</t>
    </rPh>
    <phoneticPr fontId="4"/>
  </si>
  <si>
    <t>１点</t>
    <rPh sb="1" eb="2">
      <t>テン</t>
    </rPh>
    <phoneticPr fontId="4"/>
  </si>
  <si>
    <t>平成2.10.16</t>
  </si>
  <si>
    <t>西田町三町目</t>
    <rPh sb="0" eb="3">
      <t>ニシダマチ</t>
    </rPh>
    <rPh sb="3" eb="6">
      <t>サンチョウメ</t>
    </rPh>
    <phoneticPr fontId="4"/>
  </si>
  <si>
    <t>縦31㎝　幅35㎝　永禄11年</t>
    <rPh sb="0" eb="1">
      <t>タテ</t>
    </rPh>
    <rPh sb="5" eb="6">
      <t>ハバ</t>
    </rPh>
    <rPh sb="10" eb="12">
      <t>エイロク</t>
    </rPh>
    <rPh sb="14" eb="15">
      <t>ネン</t>
    </rPh>
    <phoneticPr fontId="4"/>
  </si>
  <si>
    <t>重文典</t>
    <rPh sb="0" eb="1">
      <t>ジュウ</t>
    </rPh>
    <rPh sb="1" eb="2">
      <t>ブン</t>
    </rPh>
    <rPh sb="2" eb="3">
      <t>テン</t>
    </rPh>
    <phoneticPr fontId="4"/>
  </si>
  <si>
    <t>大般若波羅蜜多経</t>
    <rPh sb="0" eb="1">
      <t>ダイ</t>
    </rPh>
    <rPh sb="1" eb="2">
      <t>パン</t>
    </rPh>
    <rPh sb="2" eb="3">
      <t>ワカ</t>
    </rPh>
    <rPh sb="3" eb="4">
      <t>ナミ</t>
    </rPh>
    <rPh sb="4" eb="5">
      <t>ラ</t>
    </rPh>
    <rPh sb="5" eb="6">
      <t>ミツ</t>
    </rPh>
    <rPh sb="6" eb="7">
      <t>オオイ</t>
    </rPh>
    <rPh sb="7" eb="8">
      <t>ケイ</t>
    </rPh>
    <phoneticPr fontId="4"/>
  </si>
  <si>
    <t>昭和53.3.31</t>
  </si>
  <si>
    <t>田村町川曲字鍛冶屋敷</t>
    <rPh sb="0" eb="3">
      <t>タムラマチ</t>
    </rPh>
    <rPh sb="3" eb="5">
      <t>カワマガリ</t>
    </rPh>
    <rPh sb="5" eb="6">
      <t>アザ</t>
    </rPh>
    <rPh sb="6" eb="10">
      <t>カジヤシキ</t>
    </rPh>
    <phoneticPr fontId="4"/>
  </si>
  <si>
    <t>頊宣寺</t>
    <rPh sb="0" eb="1">
      <t>ギョク</t>
    </rPh>
    <rPh sb="1" eb="2">
      <t>セン</t>
    </rPh>
    <rPh sb="2" eb="3">
      <t>テラ</t>
    </rPh>
    <phoneticPr fontId="4"/>
  </si>
  <si>
    <t>全600巻　長さ26㎝　幅10㎝　折本天文22年書写</t>
    <rPh sb="0" eb="1">
      <t>ゼン</t>
    </rPh>
    <rPh sb="4" eb="5">
      <t>マキ</t>
    </rPh>
    <rPh sb="6" eb="7">
      <t>チョウ</t>
    </rPh>
    <rPh sb="12" eb="13">
      <t>ハバ</t>
    </rPh>
    <rPh sb="17" eb="19">
      <t>オリモト</t>
    </rPh>
    <rPh sb="19" eb="21">
      <t>テンモン</t>
    </rPh>
    <rPh sb="23" eb="24">
      <t>ネン</t>
    </rPh>
    <rPh sb="24" eb="26">
      <t>ショシャ</t>
    </rPh>
    <phoneticPr fontId="4"/>
  </si>
  <si>
    <t>石造浮彫阿弥陀三尊塔婆</t>
    <rPh sb="0" eb="2">
      <t>セキゾウ</t>
    </rPh>
    <rPh sb="2" eb="3">
      <t>ウキ</t>
    </rPh>
    <rPh sb="3" eb="4">
      <t>ボリ</t>
    </rPh>
    <rPh sb="4" eb="5">
      <t>オク</t>
    </rPh>
    <rPh sb="6" eb="7">
      <t>ケワ</t>
    </rPh>
    <rPh sb="7" eb="9">
      <t>サンゾン</t>
    </rPh>
    <rPh sb="9" eb="10">
      <t>トウ</t>
    </rPh>
    <rPh sb="10" eb="11">
      <t>バ</t>
    </rPh>
    <phoneticPr fontId="4"/>
  </si>
  <si>
    <t>鎌倉初期　高さ 73cm</t>
    <rPh sb="0" eb="2">
      <t>カマクラ</t>
    </rPh>
    <rPh sb="2" eb="4">
      <t>ショキ</t>
    </rPh>
    <rPh sb="5" eb="6">
      <t>タカ</t>
    </rPh>
    <phoneticPr fontId="4"/>
  </si>
  <si>
    <t>本町一丁目</t>
    <rPh sb="0" eb="2">
      <t>モトマチ</t>
    </rPh>
    <rPh sb="2" eb="5">
      <t>イッチョウメ</t>
    </rPh>
    <phoneticPr fontId="4"/>
  </si>
  <si>
    <t>熊野神社</t>
    <rPh sb="0" eb="1">
      <t>クマ</t>
    </rPh>
    <rPh sb="1" eb="2">
      <t>ノ</t>
    </rPh>
    <rPh sb="2" eb="3">
      <t>カミ</t>
    </rPh>
    <rPh sb="3" eb="4">
      <t>シャ</t>
    </rPh>
    <phoneticPr fontId="4"/>
  </si>
  <si>
    <t>鎌倉末期　 〃　63cm</t>
    <rPh sb="0" eb="2">
      <t>カマクラ</t>
    </rPh>
    <rPh sb="2" eb="3">
      <t>マツ</t>
    </rPh>
    <rPh sb="3" eb="4">
      <t>マツ</t>
    </rPh>
    <phoneticPr fontId="4"/>
  </si>
  <si>
    <t>大町一丁目</t>
    <rPh sb="0" eb="2">
      <t>オオマチ</t>
    </rPh>
    <rPh sb="2" eb="5">
      <t>イッチョウメ</t>
    </rPh>
    <phoneticPr fontId="4"/>
  </si>
  <si>
    <t>今泉女子専門学校</t>
    <rPh sb="0" eb="1">
      <t>イマ</t>
    </rPh>
    <rPh sb="1" eb="2">
      <t>イズミ</t>
    </rPh>
    <rPh sb="2" eb="4">
      <t>ジョシ</t>
    </rPh>
    <rPh sb="4" eb="6">
      <t>センモン</t>
    </rPh>
    <rPh sb="6" eb="8">
      <t>ガッコウ</t>
    </rPh>
    <phoneticPr fontId="4"/>
  </si>
  <si>
    <t>鎌倉期　　 〃　70cm</t>
    <rPh sb="0" eb="2">
      <t>カマクラ</t>
    </rPh>
    <rPh sb="2" eb="3">
      <t>キ</t>
    </rPh>
    <phoneticPr fontId="4"/>
  </si>
  <si>
    <t>富田町字丸山</t>
    <rPh sb="0" eb="3">
      <t>トミタマチ</t>
    </rPh>
    <rPh sb="3" eb="4">
      <t>アザ</t>
    </rPh>
    <rPh sb="4" eb="6">
      <t>マルヤマ</t>
    </rPh>
    <phoneticPr fontId="4"/>
  </si>
  <si>
    <t>弘安8年銘　〃 110.5cm</t>
    <rPh sb="0" eb="2">
      <t>コウアン</t>
    </rPh>
    <rPh sb="3" eb="4">
      <t>ネン</t>
    </rPh>
    <rPh sb="4" eb="5">
      <t>メイ</t>
    </rPh>
    <phoneticPr fontId="4"/>
  </si>
  <si>
    <t>大町二丁目</t>
    <rPh sb="0" eb="2">
      <t>オオマチ</t>
    </rPh>
    <rPh sb="2" eb="5">
      <t>ニチョウメ</t>
    </rPh>
    <phoneticPr fontId="4"/>
  </si>
  <si>
    <t>阿邪訶根神社</t>
    <rPh sb="0" eb="1">
      <t>ア</t>
    </rPh>
    <rPh sb="1" eb="2">
      <t>ジャ</t>
    </rPh>
    <rPh sb="2" eb="3">
      <t>シカ</t>
    </rPh>
    <rPh sb="3" eb="4">
      <t>ネ</t>
    </rPh>
    <rPh sb="4" eb="6">
      <t>ジンジャ</t>
    </rPh>
    <phoneticPr fontId="4"/>
  </si>
  <si>
    <t>鎌倉末期　  〃　91cm</t>
    <rPh sb="0" eb="2">
      <t>カマクラ</t>
    </rPh>
    <rPh sb="2" eb="4">
      <t>マッキ</t>
    </rPh>
    <phoneticPr fontId="4"/>
  </si>
  <si>
    <t>山崎の石造塔婆</t>
    <rPh sb="0" eb="2">
      <t>ヤマザキ</t>
    </rPh>
    <rPh sb="3" eb="5">
      <t>セキゾウ</t>
    </rPh>
    <rPh sb="5" eb="6">
      <t>トウ</t>
    </rPh>
    <rPh sb="6" eb="7">
      <t>バ</t>
    </rPh>
    <phoneticPr fontId="4"/>
  </si>
  <si>
    <t>香久池二丁目</t>
    <rPh sb="0" eb="3">
      <t>カグイケ</t>
    </rPh>
    <rPh sb="3" eb="6">
      <t>ニチョウメ</t>
    </rPh>
    <phoneticPr fontId="4"/>
  </si>
  <si>
    <t>法久寺</t>
    <rPh sb="0" eb="1">
      <t>ホウ</t>
    </rPh>
    <rPh sb="1" eb="2">
      <t>ク</t>
    </rPh>
    <rPh sb="2" eb="3">
      <t>テラ</t>
    </rPh>
    <phoneticPr fontId="4"/>
  </si>
  <si>
    <t>弘安9年銘　〃 240.5cm</t>
    <rPh sb="0" eb="2">
      <t>コウアン</t>
    </rPh>
    <rPh sb="3" eb="4">
      <t>ネン</t>
    </rPh>
    <rPh sb="4" eb="5">
      <t>メイ</t>
    </rPh>
    <phoneticPr fontId="4"/>
  </si>
  <si>
    <t>石造塔婆</t>
    <rPh sb="0" eb="2">
      <t>セキゾウ</t>
    </rPh>
    <rPh sb="2" eb="3">
      <t>トウ</t>
    </rPh>
    <rPh sb="3" eb="4">
      <t>バ</t>
    </rPh>
    <phoneticPr fontId="4"/>
  </si>
  <si>
    <t>７基</t>
    <rPh sb="1" eb="2">
      <t>キ</t>
    </rPh>
    <phoneticPr fontId="4"/>
  </si>
  <si>
    <t>鎌倉期　（正和5年、嘉元3年銘各１基）</t>
    <rPh sb="0" eb="2">
      <t>カマクラ</t>
    </rPh>
    <rPh sb="2" eb="3">
      <t>キ</t>
    </rPh>
    <rPh sb="5" eb="6">
      <t>タダシ</t>
    </rPh>
    <rPh sb="6" eb="7">
      <t>ワ</t>
    </rPh>
    <rPh sb="8" eb="9">
      <t>ネン</t>
    </rPh>
    <rPh sb="10" eb="11">
      <t>カ</t>
    </rPh>
    <rPh sb="11" eb="12">
      <t>ゲン</t>
    </rPh>
    <rPh sb="13" eb="14">
      <t>ネン</t>
    </rPh>
    <rPh sb="14" eb="15">
      <t>メイ</t>
    </rPh>
    <rPh sb="15" eb="16">
      <t>カク</t>
    </rPh>
    <rPh sb="17" eb="18">
      <t>キ</t>
    </rPh>
    <phoneticPr fontId="4"/>
  </si>
  <si>
    <t>板石塔婆</t>
    <rPh sb="0" eb="2">
      <t>イタイシ</t>
    </rPh>
    <rPh sb="2" eb="3">
      <t>トウ</t>
    </rPh>
    <rPh sb="3" eb="4">
      <t>バ</t>
    </rPh>
    <phoneticPr fontId="4"/>
  </si>
  <si>
    <t>堂前町</t>
    <rPh sb="0" eb="2">
      <t>ドウマエ</t>
    </rPh>
    <rPh sb="2" eb="3">
      <t>マチ</t>
    </rPh>
    <phoneticPr fontId="4"/>
  </si>
  <si>
    <t>如宝寺</t>
    <rPh sb="0" eb="1">
      <t>ニョ</t>
    </rPh>
    <rPh sb="1" eb="2">
      <t>タカラ</t>
    </rPh>
    <rPh sb="2" eb="3">
      <t>テラ</t>
    </rPh>
    <phoneticPr fontId="4"/>
  </si>
  <si>
    <t>建保7年銘</t>
    <rPh sb="0" eb="1">
      <t>ケン</t>
    </rPh>
    <rPh sb="1" eb="2">
      <t>ホ</t>
    </rPh>
    <rPh sb="3" eb="4">
      <t>ネン</t>
    </rPh>
    <rPh sb="4" eb="5">
      <t>メイ</t>
    </rPh>
    <phoneticPr fontId="4"/>
  </si>
  <si>
    <t>静町</t>
    <rPh sb="0" eb="2">
      <t>シズカマチ</t>
    </rPh>
    <phoneticPr fontId="4"/>
  </si>
  <si>
    <t>静御前堂奉賛会</t>
    <rPh sb="0" eb="1">
      <t>シズカ</t>
    </rPh>
    <rPh sb="1" eb="2">
      <t>ゴ</t>
    </rPh>
    <rPh sb="2" eb="3">
      <t>マエ</t>
    </rPh>
    <rPh sb="3" eb="4">
      <t>ドウ</t>
    </rPh>
    <rPh sb="4" eb="7">
      <t>ホウサンカイ</t>
    </rPh>
    <phoneticPr fontId="4"/>
  </si>
  <si>
    <t>嘉元3年銘　高さ 104.5cm</t>
    <rPh sb="0" eb="1">
      <t>カ</t>
    </rPh>
    <rPh sb="1" eb="2">
      <t>ゲン</t>
    </rPh>
    <rPh sb="3" eb="4">
      <t>ネン</t>
    </rPh>
    <rPh sb="4" eb="5">
      <t>メイ</t>
    </rPh>
    <rPh sb="6" eb="7">
      <t>タカ</t>
    </rPh>
    <phoneticPr fontId="4"/>
  </si>
  <si>
    <t>切支丹墓碑</t>
    <rPh sb="0" eb="1">
      <t>キ</t>
    </rPh>
    <rPh sb="1" eb="2">
      <t>シ</t>
    </rPh>
    <rPh sb="2" eb="3">
      <t>タン</t>
    </rPh>
    <rPh sb="3" eb="4">
      <t>ハカ</t>
    </rPh>
    <rPh sb="4" eb="5">
      <t>ヒ</t>
    </rPh>
    <phoneticPr fontId="4"/>
  </si>
  <si>
    <t>元禄7年銘　 〃　103.8cm</t>
    <rPh sb="0" eb="2">
      <t>ゲンロク</t>
    </rPh>
    <rPh sb="3" eb="4">
      <t>ネン</t>
    </rPh>
    <rPh sb="4" eb="5">
      <t>メイ</t>
    </rPh>
    <phoneticPr fontId="4"/>
  </si>
  <si>
    <t>山崎の延文双式塔婆</t>
    <rPh sb="0" eb="2">
      <t>ヤマザキ</t>
    </rPh>
    <rPh sb="3" eb="4">
      <t>ノベ</t>
    </rPh>
    <rPh sb="4" eb="5">
      <t>ブン</t>
    </rPh>
    <rPh sb="5" eb="6">
      <t>ソウ</t>
    </rPh>
    <rPh sb="6" eb="7">
      <t>シキ</t>
    </rPh>
    <rPh sb="7" eb="8">
      <t>トウ</t>
    </rPh>
    <rPh sb="8" eb="9">
      <t>バ</t>
    </rPh>
    <phoneticPr fontId="4"/>
  </si>
  <si>
    <t>昭和35.2.16</t>
  </si>
  <si>
    <t>香久池二丁目</t>
    <phoneticPr fontId="4"/>
  </si>
  <si>
    <t>延文4年銘　 〃　 83cm（右側の碑）</t>
    <rPh sb="0" eb="1">
      <t>エン</t>
    </rPh>
    <rPh sb="1" eb="2">
      <t>ブン</t>
    </rPh>
    <rPh sb="3" eb="4">
      <t>ネン</t>
    </rPh>
    <rPh sb="4" eb="5">
      <t>メイ</t>
    </rPh>
    <rPh sb="15" eb="17">
      <t>ミギガワ</t>
    </rPh>
    <rPh sb="18" eb="19">
      <t>ヒ</t>
    </rPh>
    <phoneticPr fontId="4"/>
  </si>
  <si>
    <t>復弁蓮華文鐙瓦</t>
    <rPh sb="0" eb="1">
      <t>フク</t>
    </rPh>
    <rPh sb="1" eb="2">
      <t>ベン</t>
    </rPh>
    <rPh sb="2" eb="4">
      <t>レンゲ</t>
    </rPh>
    <rPh sb="4" eb="5">
      <t>フミ</t>
    </rPh>
    <rPh sb="5" eb="6">
      <t>アブミ</t>
    </rPh>
    <rPh sb="6" eb="7">
      <t>カワラ</t>
    </rPh>
    <phoneticPr fontId="4"/>
  </si>
  <si>
    <t>１個</t>
    <rPh sb="1" eb="2">
      <t>コ</t>
    </rPh>
    <phoneticPr fontId="4"/>
  </si>
  <si>
    <t>鶴見坦一丁目</t>
    <rPh sb="0" eb="3">
      <t>ツルミダン</t>
    </rPh>
    <rPh sb="3" eb="6">
      <t>イッチョウメ</t>
    </rPh>
    <phoneticPr fontId="4"/>
  </si>
  <si>
    <t>奈良期　清水台遺跡出土　　直径17.8cm</t>
    <rPh sb="0" eb="2">
      <t>ナラ</t>
    </rPh>
    <rPh sb="2" eb="3">
      <t>キ</t>
    </rPh>
    <rPh sb="4" eb="7">
      <t>シミズダイ</t>
    </rPh>
    <rPh sb="7" eb="9">
      <t>イセキ</t>
    </rPh>
    <rPh sb="9" eb="11">
      <t>シュツド</t>
    </rPh>
    <rPh sb="13" eb="15">
      <t>チョッケイ</t>
    </rPh>
    <phoneticPr fontId="4"/>
  </si>
  <si>
    <t>素弁蓮華文鐙瓦</t>
    <rPh sb="0" eb="1">
      <t>ソ</t>
    </rPh>
    <rPh sb="1" eb="2">
      <t>ベン</t>
    </rPh>
    <rPh sb="2" eb="4">
      <t>レンゲ</t>
    </rPh>
    <rPh sb="4" eb="5">
      <t>フミ</t>
    </rPh>
    <rPh sb="5" eb="6">
      <t>アブミ</t>
    </rPh>
    <rPh sb="6" eb="7">
      <t>カワラ</t>
    </rPh>
    <phoneticPr fontId="4"/>
  </si>
  <si>
    <t>　〃　　　　　 〃　　　　直径18.6cm</t>
    <rPh sb="13" eb="15">
      <t>チョッケイ</t>
    </rPh>
    <phoneticPr fontId="4"/>
  </si>
  <si>
    <t>わらび手刀</t>
    <rPh sb="3" eb="4">
      <t>テ</t>
    </rPh>
    <rPh sb="4" eb="5">
      <t>カタナ</t>
    </rPh>
    <phoneticPr fontId="4"/>
  </si>
  <si>
    <t>小原田一丁目</t>
    <phoneticPr fontId="2"/>
  </si>
  <si>
    <t>円寿寺</t>
    <phoneticPr fontId="2"/>
  </si>
  <si>
    <t>奈良時代～平安時代初期　大槻町中野で出土　長さ45㎝</t>
    <phoneticPr fontId="2"/>
  </si>
  <si>
    <t>三穂田町富岡字一本杉</t>
    <rPh sb="0" eb="4">
      <t>ミホタマチ</t>
    </rPh>
    <rPh sb="4" eb="6">
      <t>トミオカ</t>
    </rPh>
    <rPh sb="6" eb="7">
      <t>アザ</t>
    </rPh>
    <rPh sb="7" eb="10">
      <t>イッポンスギ</t>
    </rPh>
    <phoneticPr fontId="4"/>
  </si>
  <si>
    <t>西光寺</t>
    <rPh sb="0" eb="1">
      <t>ニシ</t>
    </rPh>
    <rPh sb="1" eb="2">
      <t>ヒカリ</t>
    </rPh>
    <rPh sb="2" eb="3">
      <t>テラ</t>
    </rPh>
    <phoneticPr fontId="4"/>
  </si>
  <si>
    <t>文永2年銘　高さ 60cm</t>
    <rPh sb="0" eb="1">
      <t>ブン</t>
    </rPh>
    <rPh sb="1" eb="2">
      <t>エイ</t>
    </rPh>
    <rPh sb="3" eb="4">
      <t>ネン</t>
    </rPh>
    <rPh sb="4" eb="5">
      <t>メイ</t>
    </rPh>
    <rPh sb="6" eb="7">
      <t>タカ</t>
    </rPh>
    <phoneticPr fontId="4"/>
  </si>
  <si>
    <t>石造宝塔三尊供養塔婆</t>
    <rPh sb="0" eb="2">
      <t>セキゾウ</t>
    </rPh>
    <rPh sb="2" eb="3">
      <t>タカラ</t>
    </rPh>
    <rPh sb="3" eb="4">
      <t>トウ</t>
    </rPh>
    <rPh sb="4" eb="5">
      <t>サン</t>
    </rPh>
    <rPh sb="5" eb="6">
      <t>ソン</t>
    </rPh>
    <rPh sb="6" eb="8">
      <t>クヨウ</t>
    </rPh>
    <rPh sb="8" eb="9">
      <t>トウ</t>
    </rPh>
    <rPh sb="9" eb="10">
      <t>バ</t>
    </rPh>
    <phoneticPr fontId="4"/>
  </si>
  <si>
    <t>安積町日出山三丁目</t>
    <rPh sb="0" eb="3">
      <t>アサカマチ</t>
    </rPh>
    <rPh sb="3" eb="6">
      <t>ヒデノヤマ</t>
    </rPh>
    <rPh sb="6" eb="9">
      <t>サンチョウメ</t>
    </rPh>
    <phoneticPr fontId="4"/>
  </si>
  <si>
    <t>高さ　67cm</t>
    <rPh sb="0" eb="1">
      <t>タカ</t>
    </rPh>
    <phoneticPr fontId="4"/>
  </si>
  <si>
    <t>磨崖供養塔</t>
    <rPh sb="0" eb="1">
      <t>マ</t>
    </rPh>
    <rPh sb="1" eb="2">
      <t>ガイ</t>
    </rPh>
    <rPh sb="2" eb="4">
      <t>クヨウ</t>
    </rPh>
    <rPh sb="4" eb="5">
      <t>トウ</t>
    </rPh>
    <phoneticPr fontId="4"/>
  </si>
  <si>
    <t>湖南町福良字祢宜内</t>
    <rPh sb="0" eb="3">
      <t>コナンマチ</t>
    </rPh>
    <rPh sb="3" eb="5">
      <t>フクラ</t>
    </rPh>
    <rPh sb="5" eb="6">
      <t>アザ</t>
    </rPh>
    <rPh sb="7" eb="8">
      <t>ギ</t>
    </rPh>
    <rPh sb="8" eb="9">
      <t>ウチ</t>
    </rPh>
    <phoneticPr fontId="4"/>
  </si>
  <si>
    <t>諏訪神社</t>
    <rPh sb="0" eb="2">
      <t>スワ</t>
    </rPh>
    <rPh sb="2" eb="4">
      <t>ジンジャ</t>
    </rPh>
    <phoneticPr fontId="4"/>
  </si>
  <si>
    <t>永仁2年銘　高さ 148cm</t>
    <rPh sb="0" eb="1">
      <t>エイ</t>
    </rPh>
    <rPh sb="1" eb="2">
      <t>ジン</t>
    </rPh>
    <rPh sb="3" eb="4">
      <t>ネン</t>
    </rPh>
    <rPh sb="4" eb="5">
      <t>メイ</t>
    </rPh>
    <phoneticPr fontId="4"/>
  </si>
  <si>
    <t>板石供養塔婆</t>
    <rPh sb="0" eb="1">
      <t>イタ</t>
    </rPh>
    <rPh sb="1" eb="2">
      <t>イシ</t>
    </rPh>
    <rPh sb="2" eb="4">
      <t>クヨウ</t>
    </rPh>
    <rPh sb="4" eb="5">
      <t>トウ</t>
    </rPh>
    <rPh sb="5" eb="6">
      <t>バ</t>
    </rPh>
    <phoneticPr fontId="4"/>
  </si>
  <si>
    <t>安積町荒井字東屋敷</t>
    <rPh sb="0" eb="3">
      <t>アサカマチ</t>
    </rPh>
    <rPh sb="3" eb="5">
      <t>アライ</t>
    </rPh>
    <rPh sb="5" eb="6">
      <t>アザ</t>
    </rPh>
    <rPh sb="6" eb="7">
      <t>ヒガシ</t>
    </rPh>
    <rPh sb="7" eb="9">
      <t>ヤシキ</t>
    </rPh>
    <phoneticPr fontId="4"/>
  </si>
  <si>
    <t>宝光寺</t>
    <rPh sb="0" eb="1">
      <t>タカラ</t>
    </rPh>
    <rPh sb="1" eb="2">
      <t>ヒカリ</t>
    </rPh>
    <rPh sb="2" eb="3">
      <t>テラ</t>
    </rPh>
    <phoneticPr fontId="4"/>
  </si>
  <si>
    <t>弘安6年銘　 〃   175cm</t>
    <rPh sb="0" eb="2">
      <t>コウアン</t>
    </rPh>
    <rPh sb="3" eb="4">
      <t>ネン</t>
    </rPh>
    <rPh sb="4" eb="5">
      <t>メイ</t>
    </rPh>
    <phoneticPr fontId="4"/>
  </si>
  <si>
    <t>山王舘遺跡出土　「浅鉢」</t>
    <rPh sb="0" eb="2">
      <t>サンオウ</t>
    </rPh>
    <rPh sb="2" eb="3">
      <t>タテ</t>
    </rPh>
    <rPh sb="3" eb="5">
      <t>イセキ</t>
    </rPh>
    <rPh sb="5" eb="7">
      <t>シュツド</t>
    </rPh>
    <rPh sb="9" eb="10">
      <t>アサ</t>
    </rPh>
    <rPh sb="10" eb="11">
      <t>ハチ</t>
    </rPh>
    <phoneticPr fontId="4"/>
  </si>
  <si>
    <t>麓山一丁目</t>
    <rPh sb="0" eb="2">
      <t>フモトヤマ</t>
    </rPh>
    <rPh sb="2" eb="5">
      <t>イチチョウメ</t>
    </rPh>
    <phoneticPr fontId="4"/>
  </si>
  <si>
    <t>縄文中期　 直径68.6cm　高さ27cm</t>
    <rPh sb="0" eb="1">
      <t>ナワ</t>
    </rPh>
    <rPh sb="1" eb="2">
      <t>ブン</t>
    </rPh>
    <rPh sb="2" eb="4">
      <t>チュウキ</t>
    </rPh>
    <rPh sb="6" eb="8">
      <t>チョッケイ</t>
    </rPh>
    <rPh sb="15" eb="16">
      <t>タカ</t>
    </rPh>
    <phoneticPr fontId="4"/>
  </si>
  <si>
    <t>山王舘遺跡出土　「三角壔立体土製品」</t>
    <rPh sb="0" eb="2">
      <t>サンオウ</t>
    </rPh>
    <rPh sb="2" eb="3">
      <t>タテ</t>
    </rPh>
    <rPh sb="3" eb="5">
      <t>イセキ</t>
    </rPh>
    <rPh sb="5" eb="7">
      <t>シュツド</t>
    </rPh>
    <rPh sb="9" eb="11">
      <t>ミスミ</t>
    </rPh>
    <rPh sb="11" eb="12">
      <t>トリデ</t>
    </rPh>
    <rPh sb="12" eb="14">
      <t>リッタイ</t>
    </rPh>
    <rPh sb="14" eb="15">
      <t>ツチ</t>
    </rPh>
    <rPh sb="15" eb="17">
      <t>セイヒン</t>
    </rPh>
    <phoneticPr fontId="4"/>
  </si>
  <si>
    <t>　　〃　　 一辺の長さ7.6cm</t>
    <rPh sb="6" eb="8">
      <t>イッペン</t>
    </rPh>
    <rPh sb="9" eb="10">
      <t>ナガ</t>
    </rPh>
    <phoneticPr fontId="4"/>
  </si>
  <si>
    <t>山王舘遺跡出土　「三角土製品」</t>
    <rPh sb="0" eb="2">
      <t>サンオウ</t>
    </rPh>
    <rPh sb="2" eb="3">
      <t>タテ</t>
    </rPh>
    <rPh sb="3" eb="5">
      <t>イセキ</t>
    </rPh>
    <rPh sb="5" eb="7">
      <t>シュツド</t>
    </rPh>
    <rPh sb="9" eb="11">
      <t>ミスミ</t>
    </rPh>
    <rPh sb="11" eb="12">
      <t>ツチ</t>
    </rPh>
    <rPh sb="12" eb="14">
      <t>セイヒン</t>
    </rPh>
    <phoneticPr fontId="4"/>
  </si>
  <si>
    <t>　　〃　　 一辺の長さ5cm</t>
    <rPh sb="6" eb="8">
      <t>イッペン</t>
    </rPh>
    <rPh sb="9" eb="10">
      <t>ナガ</t>
    </rPh>
    <phoneticPr fontId="4"/>
  </si>
  <si>
    <t>昭和54.3.31</t>
  </si>
  <si>
    <t>富久山町福原字福原</t>
    <rPh sb="0" eb="4">
      <t>フクヤママチ</t>
    </rPh>
    <rPh sb="4" eb="6">
      <t>フクハラ</t>
    </rPh>
    <rPh sb="6" eb="7">
      <t>アザ</t>
    </rPh>
    <rPh sb="7" eb="9">
      <t>フクハラ</t>
    </rPh>
    <phoneticPr fontId="4"/>
  </si>
  <si>
    <t>本栖寺</t>
    <rPh sb="0" eb="1">
      <t>ホン</t>
    </rPh>
    <rPh sb="1" eb="2">
      <t>ス</t>
    </rPh>
    <rPh sb="2" eb="3">
      <t>テラ</t>
    </rPh>
    <phoneticPr fontId="4"/>
  </si>
  <si>
    <t>鎌倉後期　　  高さ 82cm</t>
    <rPh sb="0" eb="2">
      <t>カマクラ</t>
    </rPh>
    <rPh sb="2" eb="3">
      <t>ウシ</t>
    </rPh>
    <rPh sb="3" eb="4">
      <t>キ</t>
    </rPh>
    <rPh sb="8" eb="9">
      <t>タカ</t>
    </rPh>
    <phoneticPr fontId="4"/>
  </si>
  <si>
    <t>石造浮彫阿弥陀如来坐像塔婆</t>
    <rPh sb="0" eb="2">
      <t>セキゾウ</t>
    </rPh>
    <rPh sb="2" eb="3">
      <t>ウキ</t>
    </rPh>
    <rPh sb="3" eb="4">
      <t>ボリ</t>
    </rPh>
    <rPh sb="4" eb="5">
      <t>オク</t>
    </rPh>
    <rPh sb="6" eb="7">
      <t>ケワ</t>
    </rPh>
    <rPh sb="7" eb="9">
      <t>ニョライ</t>
    </rPh>
    <rPh sb="9" eb="11">
      <t>ザゾウ</t>
    </rPh>
    <rPh sb="11" eb="12">
      <t>トウ</t>
    </rPh>
    <rPh sb="12" eb="13">
      <t>バ</t>
    </rPh>
    <phoneticPr fontId="4"/>
  </si>
  <si>
    <t>鎌倉期　　　  〃   91cm</t>
    <rPh sb="0" eb="2">
      <t>カマクラ</t>
    </rPh>
    <rPh sb="2" eb="3">
      <t>キ</t>
    </rPh>
    <phoneticPr fontId="4"/>
  </si>
  <si>
    <t>延宝八年検地燈籠</t>
    <rPh sb="0" eb="1">
      <t>エン</t>
    </rPh>
    <rPh sb="1" eb="2">
      <t>タカラ</t>
    </rPh>
    <rPh sb="2" eb="3">
      <t>ハチ</t>
    </rPh>
    <rPh sb="3" eb="4">
      <t>ネン</t>
    </rPh>
    <rPh sb="4" eb="6">
      <t>ケンチ</t>
    </rPh>
    <rPh sb="6" eb="7">
      <t>アカリ</t>
    </rPh>
    <rPh sb="7" eb="8">
      <t>カゴ</t>
    </rPh>
    <phoneticPr fontId="4"/>
  </si>
  <si>
    <t>六角形石燈籠 〃 233cm</t>
    <rPh sb="0" eb="2">
      <t>ロッカク</t>
    </rPh>
    <rPh sb="2" eb="3">
      <t>カタチ</t>
    </rPh>
    <rPh sb="3" eb="4">
      <t>イシ</t>
    </rPh>
    <rPh sb="4" eb="5">
      <t>アカリ</t>
    </rPh>
    <rPh sb="5" eb="6">
      <t>カゴ</t>
    </rPh>
    <phoneticPr fontId="4"/>
  </si>
  <si>
    <t>青木葉の石造層塔</t>
    <rPh sb="0" eb="2">
      <t>アオキ</t>
    </rPh>
    <rPh sb="2" eb="3">
      <t>ハ</t>
    </rPh>
    <rPh sb="4" eb="5">
      <t>イシ</t>
    </rPh>
    <rPh sb="5" eb="6">
      <t>ツクリ</t>
    </rPh>
    <rPh sb="6" eb="7">
      <t>ソウ</t>
    </rPh>
    <rPh sb="7" eb="8">
      <t>トウ</t>
    </rPh>
    <phoneticPr fontId="4"/>
  </si>
  <si>
    <t>平成3.2.19</t>
    <rPh sb="0" eb="2">
      <t>ヘイセイ</t>
    </rPh>
    <phoneticPr fontId="4"/>
  </si>
  <si>
    <t>熱海町玉川字小林</t>
    <rPh sb="0" eb="3">
      <t>アタミマチ</t>
    </rPh>
    <rPh sb="3" eb="5">
      <t>タマガワ</t>
    </rPh>
    <rPh sb="5" eb="6">
      <t>アザ</t>
    </rPh>
    <rPh sb="6" eb="8">
      <t>コバヤシ</t>
    </rPh>
    <phoneticPr fontId="4"/>
  </si>
  <si>
    <t>青木葉区</t>
    <rPh sb="0" eb="1">
      <t>アオ</t>
    </rPh>
    <rPh sb="1" eb="2">
      <t>キ</t>
    </rPh>
    <rPh sb="2" eb="3">
      <t>ハ</t>
    </rPh>
    <rPh sb="3" eb="4">
      <t>ク</t>
    </rPh>
    <phoneticPr fontId="4"/>
  </si>
  <si>
    <t>三重層塔　鎌倉期</t>
    <rPh sb="0" eb="2">
      <t>ミエ</t>
    </rPh>
    <rPh sb="2" eb="3">
      <t>ソウ</t>
    </rPh>
    <rPh sb="3" eb="4">
      <t>トウ</t>
    </rPh>
    <rPh sb="5" eb="7">
      <t>カマクラ</t>
    </rPh>
    <rPh sb="7" eb="8">
      <t>キ</t>
    </rPh>
    <phoneticPr fontId="4"/>
  </si>
  <si>
    <t>関根の石造塔婆</t>
    <rPh sb="0" eb="2">
      <t>セキネ</t>
    </rPh>
    <rPh sb="3" eb="4">
      <t>イシ</t>
    </rPh>
    <rPh sb="4" eb="5">
      <t>ツクリ</t>
    </rPh>
    <rPh sb="5" eb="6">
      <t>トウ</t>
    </rPh>
    <rPh sb="6" eb="7">
      <t>バ</t>
    </rPh>
    <phoneticPr fontId="4"/>
  </si>
  <si>
    <t>平成3.2.19</t>
  </si>
  <si>
    <t>西田町三町目字関根</t>
    <rPh sb="0" eb="3">
      <t>ニシダマチ</t>
    </rPh>
    <rPh sb="3" eb="6">
      <t>サンチョウメ</t>
    </rPh>
    <rPh sb="6" eb="7">
      <t>アザ</t>
    </rPh>
    <rPh sb="7" eb="9">
      <t>セキネ</t>
    </rPh>
    <phoneticPr fontId="4"/>
  </si>
  <si>
    <t>弘安元年銘　高さ 97cm</t>
    <rPh sb="0" eb="2">
      <t>コウアン</t>
    </rPh>
    <rPh sb="2" eb="4">
      <t>ガンネン</t>
    </rPh>
    <rPh sb="4" eb="5">
      <t>メイ</t>
    </rPh>
    <rPh sb="6" eb="7">
      <t>タカ</t>
    </rPh>
    <phoneticPr fontId="4"/>
  </si>
  <si>
    <t>関根の石造五輪塔婆</t>
    <rPh sb="0" eb="2">
      <t>セキネ</t>
    </rPh>
    <rPh sb="3" eb="4">
      <t>イシ</t>
    </rPh>
    <rPh sb="4" eb="5">
      <t>ツクリ</t>
    </rPh>
    <rPh sb="5" eb="7">
      <t>ゴリン</t>
    </rPh>
    <rPh sb="7" eb="8">
      <t>トウ</t>
    </rPh>
    <rPh sb="8" eb="9">
      <t>バ</t>
    </rPh>
    <phoneticPr fontId="4"/>
  </si>
  <si>
    <t>嘉元の紀年銘　高さ 80cm</t>
    <rPh sb="0" eb="1">
      <t>ヨシ</t>
    </rPh>
    <rPh sb="1" eb="2">
      <t>モト</t>
    </rPh>
    <rPh sb="3" eb="4">
      <t>キ</t>
    </rPh>
    <rPh sb="4" eb="5">
      <t>ネン</t>
    </rPh>
    <rPh sb="5" eb="6">
      <t>メイ</t>
    </rPh>
    <phoneticPr fontId="4"/>
  </si>
  <si>
    <t>堂坂供養塔婆</t>
    <rPh sb="0" eb="1">
      <t>ドウ</t>
    </rPh>
    <rPh sb="1" eb="2">
      <t>サカ</t>
    </rPh>
    <rPh sb="2" eb="4">
      <t>クヨウ</t>
    </rPh>
    <rPh sb="4" eb="5">
      <t>トウ</t>
    </rPh>
    <rPh sb="5" eb="6">
      <t>バ</t>
    </rPh>
    <phoneticPr fontId="4"/>
  </si>
  <si>
    <t>平成8.9.26</t>
  </si>
  <si>
    <t>富久山町堂坂字岩ヶ作</t>
    <rPh sb="0" eb="4">
      <t>フクヤママチ</t>
    </rPh>
    <rPh sb="4" eb="6">
      <t>ドウサカ</t>
    </rPh>
    <rPh sb="6" eb="7">
      <t>アザ</t>
    </rPh>
    <rPh sb="7" eb="8">
      <t>イワ</t>
    </rPh>
    <rPh sb="9" eb="10">
      <t>サク</t>
    </rPh>
    <phoneticPr fontId="4"/>
  </si>
  <si>
    <t>妙音寺観音堂奉賛会</t>
    <rPh sb="0" eb="2">
      <t>ミョウオン</t>
    </rPh>
    <rPh sb="2" eb="3">
      <t>デラ</t>
    </rPh>
    <rPh sb="3" eb="6">
      <t>カンノンドウ</t>
    </rPh>
    <rPh sb="6" eb="7">
      <t>ホウ</t>
    </rPh>
    <rPh sb="7" eb="8">
      <t>サン</t>
    </rPh>
    <rPh sb="8" eb="9">
      <t>カイ</t>
    </rPh>
    <phoneticPr fontId="4"/>
  </si>
  <si>
    <t>正安2年銘　高さ130cm</t>
    <rPh sb="0" eb="1">
      <t>タダシ</t>
    </rPh>
    <rPh sb="1" eb="2">
      <t>アン</t>
    </rPh>
    <rPh sb="3" eb="4">
      <t>ネン</t>
    </rPh>
    <rPh sb="4" eb="5">
      <t>メイ</t>
    </rPh>
    <phoneticPr fontId="4"/>
  </si>
  <si>
    <t>護摩堂趾供養塔</t>
    <rPh sb="0" eb="2">
      <t>ゴマ</t>
    </rPh>
    <rPh sb="2" eb="3">
      <t>ドウ</t>
    </rPh>
    <rPh sb="4" eb="6">
      <t>クヨウ</t>
    </rPh>
    <rPh sb="6" eb="7">
      <t>トウ</t>
    </rPh>
    <phoneticPr fontId="4"/>
  </si>
  <si>
    <t>嘉歴2年銘　高さ189㎝</t>
    <rPh sb="0" eb="1">
      <t>カ</t>
    </rPh>
    <rPh sb="1" eb="2">
      <t>レキ</t>
    </rPh>
    <rPh sb="3" eb="4">
      <t>ネン</t>
    </rPh>
    <rPh sb="4" eb="5">
      <t>メイ</t>
    </rPh>
    <rPh sb="6" eb="7">
      <t>タカ</t>
    </rPh>
    <phoneticPr fontId="4"/>
  </si>
  <si>
    <t>甚日寺供養塔</t>
    <rPh sb="0" eb="1">
      <t>ジン</t>
    </rPh>
    <rPh sb="1" eb="2">
      <t>ニチ</t>
    </rPh>
    <rPh sb="2" eb="3">
      <t>デラ</t>
    </rPh>
    <rPh sb="3" eb="5">
      <t>クヨウ</t>
    </rPh>
    <rPh sb="5" eb="6">
      <t>トウ</t>
    </rPh>
    <phoneticPr fontId="4"/>
  </si>
  <si>
    <t>徳治2年銘　高さ126㎝</t>
    <rPh sb="0" eb="2">
      <t>トクジ</t>
    </rPh>
    <rPh sb="3" eb="4">
      <t>ネン</t>
    </rPh>
    <rPh sb="4" eb="5">
      <t>メイ</t>
    </rPh>
    <rPh sb="6" eb="7">
      <t>タカ</t>
    </rPh>
    <phoneticPr fontId="4"/>
  </si>
  <si>
    <t>笹川高石坊石造供養塔</t>
    <rPh sb="0" eb="2">
      <t>ササガワ</t>
    </rPh>
    <rPh sb="2" eb="3">
      <t>タカ</t>
    </rPh>
    <rPh sb="3" eb="4">
      <t>イシ</t>
    </rPh>
    <rPh sb="4" eb="5">
      <t>ボウ</t>
    </rPh>
    <rPh sb="5" eb="7">
      <t>イシヅク</t>
    </rPh>
    <rPh sb="7" eb="9">
      <t>クヨウ</t>
    </rPh>
    <rPh sb="9" eb="10">
      <t>トウ</t>
    </rPh>
    <phoneticPr fontId="4"/>
  </si>
  <si>
    <t>23基</t>
    <rPh sb="2" eb="3">
      <t>キ</t>
    </rPh>
    <phoneticPr fontId="4"/>
  </si>
  <si>
    <t>平成16.8.24</t>
  </si>
  <si>
    <t>安積町笹川字高石坊</t>
    <rPh sb="0" eb="3">
      <t>アサカマチ</t>
    </rPh>
    <rPh sb="3" eb="5">
      <t>ササガワ</t>
    </rPh>
    <rPh sb="5" eb="6">
      <t>アザ</t>
    </rPh>
    <rPh sb="6" eb="8">
      <t>タカイシ</t>
    </rPh>
    <rPh sb="8" eb="9">
      <t>ボウ</t>
    </rPh>
    <phoneticPr fontId="4"/>
  </si>
  <si>
    <t>天性寺</t>
    <rPh sb="0" eb="1">
      <t>テン</t>
    </rPh>
    <rPh sb="1" eb="2">
      <t>セイ</t>
    </rPh>
    <rPh sb="2" eb="3">
      <t>テラ</t>
    </rPh>
    <phoneticPr fontId="4"/>
  </si>
  <si>
    <t>鎌倉時代から南北朝時代</t>
    <rPh sb="0" eb="2">
      <t>カマクラ</t>
    </rPh>
    <rPh sb="2" eb="4">
      <t>ジダイ</t>
    </rPh>
    <rPh sb="6" eb="8">
      <t>ナンボク</t>
    </rPh>
    <rPh sb="8" eb="9">
      <t>アサ</t>
    </rPh>
    <rPh sb="9" eb="11">
      <t>ジダイ</t>
    </rPh>
    <phoneticPr fontId="4"/>
  </si>
  <si>
    <t>地蔵山の来迎二尊石仏</t>
    <rPh sb="0" eb="2">
      <t>ジゾウ</t>
    </rPh>
    <rPh sb="2" eb="3">
      <t>ヤマ</t>
    </rPh>
    <rPh sb="4" eb="5">
      <t>ライ</t>
    </rPh>
    <rPh sb="5" eb="6">
      <t>ゲイ</t>
    </rPh>
    <rPh sb="6" eb="7">
      <t>ニ</t>
    </rPh>
    <rPh sb="7" eb="8">
      <t>ソン</t>
    </rPh>
    <rPh sb="8" eb="9">
      <t>イシ</t>
    </rPh>
    <rPh sb="9" eb="10">
      <t>ブツ</t>
    </rPh>
    <phoneticPr fontId="4"/>
  </si>
  <si>
    <t>平成24.12.17</t>
  </si>
  <si>
    <t>湖南町福良字後谷地</t>
    <rPh sb="0" eb="2">
      <t>コナン</t>
    </rPh>
    <rPh sb="2" eb="3">
      <t>マチ</t>
    </rPh>
    <rPh sb="3" eb="5">
      <t>フクラ</t>
    </rPh>
    <rPh sb="5" eb="6">
      <t>アザ</t>
    </rPh>
    <rPh sb="6" eb="7">
      <t>ウシロ</t>
    </rPh>
    <rPh sb="7" eb="8">
      <t>タニ</t>
    </rPh>
    <rPh sb="8" eb="9">
      <t>ジ</t>
    </rPh>
    <phoneticPr fontId="4"/>
  </si>
  <si>
    <t>地蔵山講中</t>
    <rPh sb="0" eb="2">
      <t>ジゾウ</t>
    </rPh>
    <rPh sb="2" eb="3">
      <t>ヤマ</t>
    </rPh>
    <rPh sb="3" eb="4">
      <t>コウ</t>
    </rPh>
    <rPh sb="4" eb="5">
      <t>ナカ</t>
    </rPh>
    <phoneticPr fontId="4"/>
  </si>
  <si>
    <t>高さ161㎝</t>
    <rPh sb="0" eb="1">
      <t>タカ</t>
    </rPh>
    <phoneticPr fontId="4"/>
  </si>
  <si>
    <t>古絵馬　七面</t>
    <rPh sb="0" eb="1">
      <t>フル</t>
    </rPh>
    <rPh sb="1" eb="3">
      <t>エマ</t>
    </rPh>
    <rPh sb="4" eb="6">
      <t>シチメン</t>
    </rPh>
    <phoneticPr fontId="4"/>
  </si>
  <si>
    <t>７面</t>
    <rPh sb="1" eb="2">
      <t>メン</t>
    </rPh>
    <phoneticPr fontId="4"/>
  </si>
  <si>
    <t>中田町駒板字表</t>
    <rPh sb="0" eb="3">
      <t>ナカタマチ</t>
    </rPh>
    <rPh sb="3" eb="5">
      <t>コマイタ</t>
    </rPh>
    <rPh sb="5" eb="6">
      <t>アザ</t>
    </rPh>
    <rPh sb="6" eb="7">
      <t>オモテ</t>
    </rPh>
    <phoneticPr fontId="4"/>
  </si>
  <si>
    <t>常林寺</t>
    <rPh sb="0" eb="1">
      <t>ツネ</t>
    </rPh>
    <rPh sb="1" eb="3">
      <t>ハヤシジ</t>
    </rPh>
    <phoneticPr fontId="4"/>
  </si>
  <si>
    <t>延宝2～天明8年</t>
    <rPh sb="0" eb="1">
      <t>エン</t>
    </rPh>
    <rPh sb="1" eb="2">
      <t>タカラ</t>
    </rPh>
    <rPh sb="4" eb="6">
      <t>テンメイ</t>
    </rPh>
    <rPh sb="7" eb="8">
      <t>ネン</t>
    </rPh>
    <phoneticPr fontId="4"/>
  </si>
  <si>
    <t>算額（稲荷神社）</t>
    <rPh sb="0" eb="1">
      <t>サン</t>
    </rPh>
    <rPh sb="1" eb="2">
      <t>ヌカ</t>
    </rPh>
    <rPh sb="3" eb="5">
      <t>イナリ</t>
    </rPh>
    <rPh sb="5" eb="7">
      <t>ジンジャ</t>
    </rPh>
    <phoneticPr fontId="4"/>
  </si>
  <si>
    <t>中田町上石字国見</t>
    <rPh sb="0" eb="3">
      <t>ナカダマチ</t>
    </rPh>
    <rPh sb="3" eb="5">
      <t>アゲイシ</t>
    </rPh>
    <rPh sb="5" eb="6">
      <t>アザ</t>
    </rPh>
    <rPh sb="6" eb="8">
      <t>クニミ</t>
    </rPh>
    <phoneticPr fontId="4"/>
  </si>
  <si>
    <t>国見山稲荷神社</t>
    <rPh sb="0" eb="2">
      <t>クニミ</t>
    </rPh>
    <rPh sb="2" eb="3">
      <t>ヤマ</t>
    </rPh>
    <rPh sb="3" eb="4">
      <t>イナ</t>
    </rPh>
    <rPh sb="4" eb="5">
      <t>ニ</t>
    </rPh>
    <rPh sb="5" eb="6">
      <t>カミ</t>
    </rPh>
    <rPh sb="6" eb="7">
      <t>シャ</t>
    </rPh>
    <phoneticPr fontId="4"/>
  </si>
  <si>
    <t>明治11年</t>
    <rPh sb="0" eb="2">
      <t>メイジ</t>
    </rPh>
    <rPh sb="4" eb="5">
      <t>ネン</t>
    </rPh>
    <phoneticPr fontId="4"/>
  </si>
  <si>
    <t>算額（田村神社）</t>
    <rPh sb="0" eb="1">
      <t>サン</t>
    </rPh>
    <rPh sb="1" eb="2">
      <t>ヌカ</t>
    </rPh>
    <rPh sb="3" eb="5">
      <t>タムラ</t>
    </rPh>
    <rPh sb="5" eb="7">
      <t>ジンジャ</t>
    </rPh>
    <phoneticPr fontId="4"/>
  </si>
  <si>
    <t>昭和52.5.11</t>
  </si>
  <si>
    <t>明治15年</t>
    <rPh sb="0" eb="2">
      <t>メイジ</t>
    </rPh>
    <rPh sb="4" eb="5">
      <t>ネン</t>
    </rPh>
    <phoneticPr fontId="4"/>
  </si>
  <si>
    <t>絵馬　鎮西八郎為朝図</t>
    <rPh sb="0" eb="1">
      <t>エ</t>
    </rPh>
    <rPh sb="1" eb="2">
      <t>ウマ</t>
    </rPh>
    <rPh sb="3" eb="4">
      <t>チン</t>
    </rPh>
    <rPh sb="4" eb="5">
      <t>ニシ</t>
    </rPh>
    <rPh sb="5" eb="7">
      <t>ハチロウ</t>
    </rPh>
    <rPh sb="7" eb="8">
      <t>タメ</t>
    </rPh>
    <rPh sb="8" eb="9">
      <t>アサ</t>
    </rPh>
    <rPh sb="9" eb="10">
      <t>ズ</t>
    </rPh>
    <phoneticPr fontId="4"/>
  </si>
  <si>
    <t>定経筆　165×225㎝</t>
    <rPh sb="0" eb="1">
      <t>サダム</t>
    </rPh>
    <rPh sb="1" eb="2">
      <t>ケイ</t>
    </rPh>
    <rPh sb="2" eb="3">
      <t>フデ</t>
    </rPh>
    <phoneticPr fontId="4"/>
  </si>
  <si>
    <t>絵馬　神馬図</t>
    <rPh sb="0" eb="1">
      <t>エ</t>
    </rPh>
    <rPh sb="1" eb="2">
      <t>ウマ</t>
    </rPh>
    <rPh sb="3" eb="4">
      <t>カミ</t>
    </rPh>
    <rPh sb="4" eb="5">
      <t>ウマ</t>
    </rPh>
    <rPh sb="5" eb="6">
      <t>ズ</t>
    </rPh>
    <phoneticPr fontId="4"/>
  </si>
  <si>
    <t>西田町丹伊田字宮作</t>
    <rPh sb="0" eb="3">
      <t>ニシダマチ</t>
    </rPh>
    <rPh sb="3" eb="4">
      <t>タン</t>
    </rPh>
    <rPh sb="4" eb="5">
      <t>イ</t>
    </rPh>
    <rPh sb="5" eb="6">
      <t>ダ</t>
    </rPh>
    <rPh sb="6" eb="7">
      <t>アザ</t>
    </rPh>
    <rPh sb="7" eb="8">
      <t>ミヤ</t>
    </rPh>
    <rPh sb="8" eb="9">
      <t>サク</t>
    </rPh>
    <phoneticPr fontId="4"/>
  </si>
  <si>
    <t>鹿島大神宮</t>
    <rPh sb="0" eb="1">
      <t>シカ</t>
    </rPh>
    <rPh sb="1" eb="2">
      <t>シマ</t>
    </rPh>
    <rPh sb="2" eb="3">
      <t>オオ</t>
    </rPh>
    <rPh sb="3" eb="4">
      <t>カミ</t>
    </rPh>
    <rPh sb="4" eb="5">
      <t>ミヤ</t>
    </rPh>
    <phoneticPr fontId="4"/>
  </si>
  <si>
    <t>弘治2年銘　51×90㎝</t>
    <rPh sb="0" eb="2">
      <t>コウジ</t>
    </rPh>
    <rPh sb="3" eb="4">
      <t>ネン</t>
    </rPh>
    <rPh sb="4" eb="5">
      <t>メイ</t>
    </rPh>
    <phoneticPr fontId="4"/>
  </si>
  <si>
    <t>柳橋歌舞伎衣裳</t>
    <rPh sb="0" eb="1">
      <t>ヤナギ</t>
    </rPh>
    <rPh sb="1" eb="2">
      <t>ハシ</t>
    </rPh>
    <rPh sb="2" eb="5">
      <t>カブキ</t>
    </rPh>
    <rPh sb="5" eb="7">
      <t>イショウ</t>
    </rPh>
    <phoneticPr fontId="4"/>
  </si>
  <si>
    <t>17点</t>
    <rPh sb="2" eb="3">
      <t>テン</t>
    </rPh>
    <phoneticPr fontId="4"/>
  </si>
  <si>
    <t>平成15.5.20</t>
  </si>
  <si>
    <t>中田町柳橋</t>
    <rPh sb="0" eb="3">
      <t>ナカタマチ</t>
    </rPh>
    <rPh sb="3" eb="4">
      <t>ヤナギ</t>
    </rPh>
    <rPh sb="4" eb="5">
      <t>ハシ</t>
    </rPh>
    <phoneticPr fontId="4"/>
  </si>
  <si>
    <t>柳橋歌舞伎保存会</t>
    <rPh sb="0" eb="1">
      <t>ヤナギ</t>
    </rPh>
    <rPh sb="1" eb="2">
      <t>ハシ</t>
    </rPh>
    <rPh sb="2" eb="5">
      <t>カブキ</t>
    </rPh>
    <rPh sb="5" eb="8">
      <t>ホゾンカイ</t>
    </rPh>
    <phoneticPr fontId="4"/>
  </si>
  <si>
    <t>江戸時代後期等に製作された貴重な歌舞伎衣裳</t>
    <rPh sb="0" eb="2">
      <t>エド</t>
    </rPh>
    <rPh sb="2" eb="4">
      <t>ジダイ</t>
    </rPh>
    <rPh sb="4" eb="6">
      <t>コウキ</t>
    </rPh>
    <rPh sb="6" eb="7">
      <t>トウ</t>
    </rPh>
    <rPh sb="8" eb="10">
      <t>セイサク</t>
    </rPh>
    <rPh sb="13" eb="15">
      <t>キチョウ</t>
    </rPh>
    <rPh sb="16" eb="19">
      <t>カブキ</t>
    </rPh>
    <rPh sb="19" eb="21">
      <t>イショウ</t>
    </rPh>
    <phoneticPr fontId="4"/>
  </si>
  <si>
    <t>重無民</t>
    <rPh sb="0" eb="1">
      <t>ジュウ</t>
    </rPh>
    <rPh sb="1" eb="2">
      <t>ム</t>
    </rPh>
    <rPh sb="2" eb="3">
      <t>ミン</t>
    </rPh>
    <phoneticPr fontId="4"/>
  </si>
  <si>
    <t>音路の獅子舞</t>
    <rPh sb="0" eb="1">
      <t>オト</t>
    </rPh>
    <rPh sb="1" eb="2">
      <t>ロ</t>
    </rPh>
    <rPh sb="3" eb="6">
      <t>シシマイ</t>
    </rPh>
    <phoneticPr fontId="4"/>
  </si>
  <si>
    <t>音路太子堂三匹獅子舞保存会</t>
    <rPh sb="0" eb="1">
      <t>オト</t>
    </rPh>
    <rPh sb="1" eb="2">
      <t>ロ</t>
    </rPh>
    <rPh sb="2" eb="5">
      <t>タイシドウ</t>
    </rPh>
    <rPh sb="5" eb="7">
      <t>サンビキ</t>
    </rPh>
    <rPh sb="7" eb="9">
      <t>シシ</t>
    </rPh>
    <rPh sb="9" eb="10">
      <t>マイ</t>
    </rPh>
    <rPh sb="10" eb="13">
      <t>ホゾンカイ</t>
    </rPh>
    <phoneticPr fontId="4"/>
  </si>
  <si>
    <t>三匹獅子（音路太子堂）</t>
    <rPh sb="0" eb="2">
      <t>サンビキ</t>
    </rPh>
    <rPh sb="2" eb="4">
      <t>シシ</t>
    </rPh>
    <rPh sb="5" eb="6">
      <t>オン</t>
    </rPh>
    <rPh sb="6" eb="7">
      <t>ロ</t>
    </rPh>
    <rPh sb="7" eb="9">
      <t>タイシ</t>
    </rPh>
    <rPh sb="9" eb="10">
      <t>ドウ</t>
    </rPh>
    <phoneticPr fontId="4"/>
  </si>
  <si>
    <t>舘の早乙女踊り</t>
    <rPh sb="0" eb="1">
      <t>ヤカタ</t>
    </rPh>
    <rPh sb="2" eb="5">
      <t>サオトメ</t>
    </rPh>
    <rPh sb="5" eb="6">
      <t>オド</t>
    </rPh>
    <phoneticPr fontId="4"/>
  </si>
  <si>
    <t>湖南町舘</t>
    <rPh sb="0" eb="3">
      <t>コナンマチ</t>
    </rPh>
    <rPh sb="3" eb="4">
      <t>ヤカタ</t>
    </rPh>
    <phoneticPr fontId="4"/>
  </si>
  <si>
    <t>舘早乙女踊り保存会</t>
    <rPh sb="0" eb="1">
      <t>タテ</t>
    </rPh>
    <rPh sb="1" eb="4">
      <t>サオトメ</t>
    </rPh>
    <rPh sb="4" eb="5">
      <t>オド</t>
    </rPh>
    <rPh sb="6" eb="9">
      <t>ホゾンカイ</t>
    </rPh>
    <phoneticPr fontId="4"/>
  </si>
  <si>
    <t>田植踊り（御礼神社）</t>
    <rPh sb="0" eb="2">
      <t>タウエ</t>
    </rPh>
    <rPh sb="2" eb="3">
      <t>オド</t>
    </rPh>
    <rPh sb="5" eb="7">
      <t>オンレイ</t>
    </rPh>
    <rPh sb="7" eb="9">
      <t>ジンジャ</t>
    </rPh>
    <phoneticPr fontId="4"/>
  </si>
  <si>
    <t>岩倉の獅子舞</t>
    <rPh sb="0" eb="2">
      <t>イワクラ</t>
    </rPh>
    <rPh sb="3" eb="5">
      <t>シシ</t>
    </rPh>
    <rPh sb="5" eb="6">
      <t>マイ</t>
    </rPh>
    <phoneticPr fontId="4"/>
  </si>
  <si>
    <t>片平町岩倉</t>
    <rPh sb="0" eb="2">
      <t>カタヒラ</t>
    </rPh>
    <rPh sb="2" eb="3">
      <t>マチ</t>
    </rPh>
    <rPh sb="3" eb="5">
      <t>イワクラ</t>
    </rPh>
    <phoneticPr fontId="4"/>
  </si>
  <si>
    <t>岩倉三匹獅子舞保存会</t>
    <rPh sb="0" eb="2">
      <t>イワクラ</t>
    </rPh>
    <rPh sb="2" eb="4">
      <t>サンビキ</t>
    </rPh>
    <rPh sb="4" eb="6">
      <t>シシ</t>
    </rPh>
    <rPh sb="6" eb="7">
      <t>マイ</t>
    </rPh>
    <rPh sb="7" eb="10">
      <t>ホゾンカイ</t>
    </rPh>
    <phoneticPr fontId="4"/>
  </si>
  <si>
    <t>三匹獅子（鬼渡神社）</t>
    <rPh sb="0" eb="2">
      <t>サンビキ</t>
    </rPh>
    <rPh sb="2" eb="4">
      <t>シシ</t>
    </rPh>
    <rPh sb="5" eb="6">
      <t>オニ</t>
    </rPh>
    <rPh sb="6" eb="7">
      <t>ワタリ</t>
    </rPh>
    <rPh sb="7" eb="9">
      <t>ジンジャ</t>
    </rPh>
    <phoneticPr fontId="4"/>
  </si>
  <si>
    <t>糠塚の獅子舞</t>
    <rPh sb="0" eb="1">
      <t>ヌカ</t>
    </rPh>
    <rPh sb="1" eb="2">
      <t>ツカ</t>
    </rPh>
    <rPh sb="3" eb="6">
      <t>シシマイ</t>
    </rPh>
    <phoneticPr fontId="4"/>
  </si>
  <si>
    <t>田村町糠塚</t>
    <rPh sb="0" eb="3">
      <t>タムラマチ</t>
    </rPh>
    <rPh sb="3" eb="5">
      <t>ヌカヅカ</t>
    </rPh>
    <phoneticPr fontId="4"/>
  </si>
  <si>
    <t>糠塚獅子舞保存会</t>
    <rPh sb="0" eb="2">
      <t>ヌカヅカ</t>
    </rPh>
    <rPh sb="2" eb="5">
      <t>シシマイ</t>
    </rPh>
    <rPh sb="5" eb="8">
      <t>ホゾンカイ</t>
    </rPh>
    <phoneticPr fontId="4"/>
  </si>
  <si>
    <t>　　〃　（菅船神社）</t>
    <rPh sb="5" eb="6">
      <t>スガ</t>
    </rPh>
    <rPh sb="6" eb="7">
      <t>フネ</t>
    </rPh>
    <rPh sb="7" eb="9">
      <t>ジンジャ</t>
    </rPh>
    <phoneticPr fontId="4"/>
  </si>
  <si>
    <t>柳橋の獅子舞</t>
    <rPh sb="0" eb="2">
      <t>ヤナギハシ</t>
    </rPh>
    <rPh sb="3" eb="6">
      <t>シシマイ</t>
    </rPh>
    <phoneticPr fontId="4"/>
  </si>
  <si>
    <t>昭和57.10.1</t>
  </si>
  <si>
    <t>中田町柳橋</t>
    <rPh sb="0" eb="3">
      <t>ナカダマチ</t>
    </rPh>
    <rPh sb="3" eb="5">
      <t>ヤナギハシ</t>
    </rPh>
    <phoneticPr fontId="4"/>
  </si>
  <si>
    <t>柳橋菅布禰神社三匹獅子舞保存会</t>
    <rPh sb="0" eb="1">
      <t>ヤナギ</t>
    </rPh>
    <rPh sb="1" eb="2">
      <t>ハシ</t>
    </rPh>
    <rPh sb="2" eb="3">
      <t>スガ</t>
    </rPh>
    <rPh sb="3" eb="4">
      <t>ヌノ</t>
    </rPh>
    <rPh sb="4" eb="5">
      <t>ネ</t>
    </rPh>
    <rPh sb="5" eb="7">
      <t>ジンジャ</t>
    </rPh>
    <rPh sb="7" eb="9">
      <t>サンビキ</t>
    </rPh>
    <rPh sb="9" eb="12">
      <t>シシマイ</t>
    </rPh>
    <rPh sb="12" eb="15">
      <t>ホゾンカイ</t>
    </rPh>
    <phoneticPr fontId="4"/>
  </si>
  <si>
    <t>　　〃　（菅布禰神社）</t>
    <rPh sb="5" eb="6">
      <t>スガ</t>
    </rPh>
    <rPh sb="6" eb="7">
      <t>ヌノ</t>
    </rPh>
    <rPh sb="7" eb="8">
      <t>ネ</t>
    </rPh>
    <rPh sb="8" eb="10">
      <t>ジンジャ</t>
    </rPh>
    <phoneticPr fontId="4"/>
  </si>
  <si>
    <t>北高倉の獅子舞</t>
    <rPh sb="0" eb="1">
      <t>キタ</t>
    </rPh>
    <rPh sb="1" eb="3">
      <t>タカクラ</t>
    </rPh>
    <rPh sb="4" eb="7">
      <t>シシマイ</t>
    </rPh>
    <phoneticPr fontId="4"/>
  </si>
  <si>
    <t>中田町高倉</t>
    <rPh sb="0" eb="3">
      <t>ナカダマチ</t>
    </rPh>
    <rPh sb="3" eb="5">
      <t>タカクラ</t>
    </rPh>
    <phoneticPr fontId="4"/>
  </si>
  <si>
    <t>北高倉三匹獅子舞保存会</t>
    <rPh sb="0" eb="1">
      <t>キタ</t>
    </rPh>
    <rPh sb="1" eb="3">
      <t>タカクラ</t>
    </rPh>
    <rPh sb="3" eb="5">
      <t>サンビキ</t>
    </rPh>
    <rPh sb="5" eb="8">
      <t>シシマイ</t>
    </rPh>
    <rPh sb="8" eb="11">
      <t>ホゾンカイ</t>
    </rPh>
    <phoneticPr fontId="4"/>
  </si>
  <si>
    <t>　　〃　（菅布祢神社）</t>
    <rPh sb="5" eb="6">
      <t>スガ</t>
    </rPh>
    <rPh sb="6" eb="7">
      <t>ヌノ</t>
    </rPh>
    <rPh sb="7" eb="8">
      <t>ネ</t>
    </rPh>
    <rPh sb="8" eb="10">
      <t>ジンジャ</t>
    </rPh>
    <phoneticPr fontId="4"/>
  </si>
  <si>
    <t>南高倉の獅子舞</t>
    <rPh sb="0" eb="1">
      <t>ミナミ</t>
    </rPh>
    <rPh sb="1" eb="3">
      <t>タカクラ</t>
    </rPh>
    <rPh sb="4" eb="7">
      <t>シシマイ</t>
    </rPh>
    <phoneticPr fontId="4"/>
  </si>
  <si>
    <t>南高倉三匹獅子舞保存会</t>
    <rPh sb="0" eb="1">
      <t>ミナミ</t>
    </rPh>
    <rPh sb="1" eb="3">
      <t>タカクラ</t>
    </rPh>
    <rPh sb="3" eb="5">
      <t>サンビキ</t>
    </rPh>
    <rPh sb="5" eb="8">
      <t>シシマイ</t>
    </rPh>
    <rPh sb="8" eb="11">
      <t>ホゾンカイ</t>
    </rPh>
    <phoneticPr fontId="4"/>
  </si>
  <si>
    <t>木目沢の獅子舞</t>
    <rPh sb="0" eb="3">
      <t>キメサワ</t>
    </rPh>
    <rPh sb="4" eb="7">
      <t>シシマイ</t>
    </rPh>
    <phoneticPr fontId="4"/>
  </si>
  <si>
    <t>中田町木目沢</t>
    <rPh sb="0" eb="3">
      <t>ナカダマチ</t>
    </rPh>
    <rPh sb="3" eb="6">
      <t>キメサワ</t>
    </rPh>
    <phoneticPr fontId="4"/>
  </si>
  <si>
    <t>　　〃　（三渡神社）</t>
    <rPh sb="5" eb="6">
      <t>サン</t>
    </rPh>
    <rPh sb="6" eb="7">
      <t>ワタル</t>
    </rPh>
    <rPh sb="7" eb="9">
      <t>ジンジャ</t>
    </rPh>
    <phoneticPr fontId="4"/>
  </si>
  <si>
    <t>深谷のヨーサ踊り</t>
    <rPh sb="0" eb="2">
      <t>フカヤ</t>
    </rPh>
    <rPh sb="6" eb="7">
      <t>オド</t>
    </rPh>
    <phoneticPr fontId="4"/>
  </si>
  <si>
    <t>片平町深谷</t>
    <rPh sb="0" eb="2">
      <t>カタヒラ</t>
    </rPh>
    <rPh sb="2" eb="3">
      <t>マチ</t>
    </rPh>
    <rPh sb="3" eb="5">
      <t>フカヤ</t>
    </rPh>
    <phoneticPr fontId="4"/>
  </si>
  <si>
    <t>深谷ヨーサ踊り保存会</t>
    <rPh sb="0" eb="2">
      <t>フカヤ</t>
    </rPh>
    <rPh sb="5" eb="6">
      <t>オド</t>
    </rPh>
    <rPh sb="7" eb="10">
      <t>ホゾンカイ</t>
    </rPh>
    <phoneticPr fontId="4"/>
  </si>
  <si>
    <t>豊年踊り（羽黒神社）</t>
    <rPh sb="0" eb="2">
      <t>ホウネン</t>
    </rPh>
    <rPh sb="2" eb="3">
      <t>オド</t>
    </rPh>
    <rPh sb="5" eb="7">
      <t>ハグロ</t>
    </rPh>
    <rPh sb="7" eb="9">
      <t>ジンジャ</t>
    </rPh>
    <phoneticPr fontId="4"/>
  </si>
  <si>
    <t>柳橋の歌舞伎</t>
    <rPh sb="0" eb="2">
      <t>ヤナギハシ</t>
    </rPh>
    <rPh sb="3" eb="6">
      <t>カブキ</t>
    </rPh>
    <phoneticPr fontId="4"/>
  </si>
  <si>
    <t>歌舞伎（黒石荘）</t>
    <rPh sb="0" eb="3">
      <t>カブキ</t>
    </rPh>
    <rPh sb="4" eb="6">
      <t>クロイシ</t>
    </rPh>
    <rPh sb="6" eb="7">
      <t>ソウ</t>
    </rPh>
    <phoneticPr fontId="4"/>
  </si>
  <si>
    <t>多田野の鍬柄舞田植踊り</t>
    <rPh sb="0" eb="3">
      <t>タダノ</t>
    </rPh>
    <rPh sb="4" eb="5">
      <t>クワ</t>
    </rPh>
    <rPh sb="5" eb="6">
      <t>ガラ</t>
    </rPh>
    <rPh sb="6" eb="7">
      <t>マイ</t>
    </rPh>
    <rPh sb="7" eb="8">
      <t>タ</t>
    </rPh>
    <rPh sb="8" eb="9">
      <t>ウエ</t>
    </rPh>
    <rPh sb="9" eb="10">
      <t>オド</t>
    </rPh>
    <phoneticPr fontId="4"/>
  </si>
  <si>
    <t>昭和59.3.31</t>
  </si>
  <si>
    <t>逢瀬町多田野</t>
    <rPh sb="0" eb="3">
      <t>オウセマチ</t>
    </rPh>
    <rPh sb="3" eb="6">
      <t>タダノ</t>
    </rPh>
    <phoneticPr fontId="4"/>
  </si>
  <si>
    <t>多田野の鍬柄舞田植踊り保存会</t>
    <rPh sb="0" eb="3">
      <t>タダノ</t>
    </rPh>
    <rPh sb="4" eb="5">
      <t>クワ</t>
    </rPh>
    <rPh sb="5" eb="6">
      <t>ガラ</t>
    </rPh>
    <rPh sb="6" eb="7">
      <t>マイ</t>
    </rPh>
    <rPh sb="7" eb="9">
      <t>タウエ</t>
    </rPh>
    <rPh sb="9" eb="10">
      <t>オド</t>
    </rPh>
    <rPh sb="11" eb="14">
      <t>ホゾンカイ</t>
    </rPh>
    <phoneticPr fontId="4"/>
  </si>
  <si>
    <t>田植踊り</t>
    <rPh sb="0" eb="2">
      <t>タウエ</t>
    </rPh>
    <rPh sb="2" eb="3">
      <t>オド</t>
    </rPh>
    <phoneticPr fontId="4"/>
  </si>
  <si>
    <t>篠坂の神楽</t>
    <rPh sb="0" eb="1">
      <t>シノ</t>
    </rPh>
    <rPh sb="1" eb="2">
      <t>サカ</t>
    </rPh>
    <rPh sb="3" eb="5">
      <t>カグラ</t>
    </rPh>
    <phoneticPr fontId="4"/>
  </si>
  <si>
    <t>篠坂神楽保存会</t>
    <rPh sb="0" eb="1">
      <t>シノ</t>
    </rPh>
    <rPh sb="1" eb="2">
      <t>ザカ</t>
    </rPh>
    <rPh sb="2" eb="4">
      <t>カグラ</t>
    </rPh>
    <rPh sb="4" eb="6">
      <t>ホゾン</t>
    </rPh>
    <rPh sb="6" eb="7">
      <t>カイ</t>
    </rPh>
    <phoneticPr fontId="4"/>
  </si>
  <si>
    <t>獅子神楽（稲荷神社）</t>
    <rPh sb="0" eb="2">
      <t>シシ</t>
    </rPh>
    <rPh sb="2" eb="4">
      <t>カグラ</t>
    </rPh>
    <rPh sb="5" eb="7">
      <t>イナリ</t>
    </rPh>
    <rPh sb="7" eb="9">
      <t>ジンジャ</t>
    </rPh>
    <phoneticPr fontId="4"/>
  </si>
  <si>
    <t>高柴の七福神踊り</t>
    <rPh sb="0" eb="2">
      <t>タカシバ</t>
    </rPh>
    <rPh sb="3" eb="6">
      <t>シチフクジン</t>
    </rPh>
    <rPh sb="6" eb="7">
      <t>オド</t>
    </rPh>
    <phoneticPr fontId="4"/>
  </si>
  <si>
    <t>西田町高柴</t>
    <rPh sb="0" eb="3">
      <t>ニシダマチ</t>
    </rPh>
    <rPh sb="3" eb="5">
      <t>タカシバ</t>
    </rPh>
    <phoneticPr fontId="4"/>
  </si>
  <si>
    <t>高柴の七福神踊り保存会</t>
    <rPh sb="0" eb="2">
      <t>タカシバ</t>
    </rPh>
    <rPh sb="3" eb="6">
      <t>シチフクジン</t>
    </rPh>
    <rPh sb="6" eb="7">
      <t>オド</t>
    </rPh>
    <rPh sb="8" eb="11">
      <t>ホゾンカイ</t>
    </rPh>
    <phoneticPr fontId="4"/>
  </si>
  <si>
    <t>七福神踊り</t>
    <rPh sb="0" eb="3">
      <t>シチフクジン</t>
    </rPh>
    <rPh sb="3" eb="4">
      <t>オド</t>
    </rPh>
    <phoneticPr fontId="4"/>
  </si>
  <si>
    <t>富岡の唐傘行灯花火</t>
    <rPh sb="0" eb="2">
      <t>トミオカ</t>
    </rPh>
    <rPh sb="3" eb="4">
      <t>カラ</t>
    </rPh>
    <rPh sb="4" eb="5">
      <t>カサ</t>
    </rPh>
    <rPh sb="5" eb="6">
      <t>イク</t>
    </rPh>
    <rPh sb="6" eb="7">
      <t>トボシ</t>
    </rPh>
    <rPh sb="7" eb="9">
      <t>ハナビ</t>
    </rPh>
    <phoneticPr fontId="4"/>
  </si>
  <si>
    <t>平成6.9.27</t>
  </si>
  <si>
    <t>三穂田町富岡</t>
    <rPh sb="0" eb="4">
      <t>ミホタマチ</t>
    </rPh>
    <rPh sb="4" eb="6">
      <t>トミオカ</t>
    </rPh>
    <phoneticPr fontId="4"/>
  </si>
  <si>
    <t>富岡唐傘行灯花火保存会</t>
    <rPh sb="0" eb="2">
      <t>トミオカ</t>
    </rPh>
    <rPh sb="2" eb="4">
      <t>カラカサ</t>
    </rPh>
    <rPh sb="4" eb="6">
      <t>アンドン</t>
    </rPh>
    <rPh sb="6" eb="8">
      <t>ハナビ</t>
    </rPh>
    <rPh sb="8" eb="11">
      <t>ホゾンカイ</t>
    </rPh>
    <phoneticPr fontId="4"/>
  </si>
  <si>
    <t>富岡鎮守亀賀森神社例祭で行う仕掛け花火</t>
    <rPh sb="0" eb="2">
      <t>トミオカ</t>
    </rPh>
    <rPh sb="2" eb="4">
      <t>チンジュ</t>
    </rPh>
    <rPh sb="4" eb="6">
      <t>カメガ</t>
    </rPh>
    <rPh sb="6" eb="7">
      <t>モリ</t>
    </rPh>
    <rPh sb="7" eb="9">
      <t>ジンジャ</t>
    </rPh>
    <rPh sb="9" eb="11">
      <t>レイサイ</t>
    </rPh>
    <rPh sb="12" eb="13">
      <t>オコナ</t>
    </rPh>
    <rPh sb="14" eb="16">
      <t>シカ</t>
    </rPh>
    <rPh sb="17" eb="19">
      <t>ハナビ</t>
    </rPh>
    <phoneticPr fontId="4"/>
  </si>
  <si>
    <t>柳橋の太々神楽</t>
    <rPh sb="0" eb="2">
      <t>ヤナギハシ</t>
    </rPh>
    <rPh sb="3" eb="7">
      <t>ダイダイカグラ</t>
    </rPh>
    <phoneticPr fontId="4"/>
  </si>
  <si>
    <t>平成7.7.18</t>
  </si>
  <si>
    <t>柳橋菅布禰神社太々神楽舞保存会</t>
    <rPh sb="0" eb="1">
      <t>ヤナギ</t>
    </rPh>
    <rPh sb="1" eb="2">
      <t>ハシ</t>
    </rPh>
    <rPh sb="2" eb="3">
      <t>スガ</t>
    </rPh>
    <rPh sb="3" eb="4">
      <t>ヌノ</t>
    </rPh>
    <rPh sb="4" eb="5">
      <t>ネ</t>
    </rPh>
    <rPh sb="5" eb="7">
      <t>ジンジャ</t>
    </rPh>
    <rPh sb="7" eb="8">
      <t>フト</t>
    </rPh>
    <rPh sb="9" eb="11">
      <t>カグラ</t>
    </rPh>
    <rPh sb="11" eb="12">
      <t>マイ</t>
    </rPh>
    <rPh sb="12" eb="15">
      <t>ホゾンカイ</t>
    </rPh>
    <phoneticPr fontId="4"/>
  </si>
  <si>
    <t>出雲流神楽で大神楽26座、小神楽12座</t>
    <rPh sb="0" eb="2">
      <t>イズモ</t>
    </rPh>
    <rPh sb="2" eb="3">
      <t>リュウ</t>
    </rPh>
    <rPh sb="3" eb="5">
      <t>カグラ</t>
    </rPh>
    <rPh sb="6" eb="7">
      <t>ダイ</t>
    </rPh>
    <rPh sb="7" eb="9">
      <t>カグラ</t>
    </rPh>
    <rPh sb="11" eb="12">
      <t>ザ</t>
    </rPh>
    <rPh sb="13" eb="14">
      <t>ショウ</t>
    </rPh>
    <rPh sb="14" eb="16">
      <t>カグラ</t>
    </rPh>
    <rPh sb="18" eb="19">
      <t>ザ</t>
    </rPh>
    <phoneticPr fontId="4"/>
  </si>
  <si>
    <t>笹川のあばれ地蔵</t>
    <rPh sb="0" eb="2">
      <t>ササガワ</t>
    </rPh>
    <rPh sb="6" eb="8">
      <t>ジゾウ</t>
    </rPh>
    <phoneticPr fontId="4"/>
  </si>
  <si>
    <t>平成18.2.21</t>
  </si>
  <si>
    <t>安積町笹川</t>
    <rPh sb="0" eb="2">
      <t>アサカ</t>
    </rPh>
    <rPh sb="2" eb="3">
      <t>マチ</t>
    </rPh>
    <rPh sb="3" eb="5">
      <t>ササガワ</t>
    </rPh>
    <phoneticPr fontId="4"/>
  </si>
  <si>
    <t>笹川のあばれ地蔵保存会</t>
    <rPh sb="0" eb="2">
      <t>ササガワ</t>
    </rPh>
    <rPh sb="6" eb="8">
      <t>ジゾウ</t>
    </rPh>
    <rPh sb="8" eb="11">
      <t>ホゾンカイ</t>
    </rPh>
    <phoneticPr fontId="4"/>
  </si>
  <si>
    <t>11月2日に行われる年中行事</t>
    <rPh sb="2" eb="3">
      <t>ガツ</t>
    </rPh>
    <rPh sb="4" eb="5">
      <t>ニチ</t>
    </rPh>
    <rPh sb="6" eb="7">
      <t>オコナ</t>
    </rPh>
    <rPh sb="10" eb="12">
      <t>ネンチュウ</t>
    </rPh>
    <rPh sb="12" eb="14">
      <t>ギョウジ</t>
    </rPh>
    <phoneticPr fontId="4"/>
  </si>
  <si>
    <t>横沢の麓山まつり</t>
    <rPh sb="0" eb="2">
      <t>ヨコサワ</t>
    </rPh>
    <rPh sb="3" eb="4">
      <t>フモト</t>
    </rPh>
    <rPh sb="4" eb="5">
      <t>ヤマ</t>
    </rPh>
    <phoneticPr fontId="4"/>
  </si>
  <si>
    <t>平成19.1.18</t>
  </si>
  <si>
    <t>湖南町横沢</t>
    <rPh sb="0" eb="3">
      <t>コナンマチ</t>
    </rPh>
    <rPh sb="3" eb="5">
      <t>ヨコサワ</t>
    </rPh>
    <phoneticPr fontId="4"/>
  </si>
  <si>
    <t>横沢の麓山まつり保存会</t>
    <rPh sb="0" eb="2">
      <t>ヨコサワ</t>
    </rPh>
    <rPh sb="3" eb="4">
      <t>フモト</t>
    </rPh>
    <rPh sb="4" eb="5">
      <t>ヤマ</t>
    </rPh>
    <rPh sb="8" eb="11">
      <t>ホゾンカイ</t>
    </rPh>
    <phoneticPr fontId="4"/>
  </si>
  <si>
    <t>市内で唯一ハヤマ信仰を残す行事</t>
    <rPh sb="0" eb="2">
      <t>シナイ</t>
    </rPh>
    <rPh sb="3" eb="5">
      <t>ユイイツ</t>
    </rPh>
    <rPh sb="8" eb="10">
      <t>シンコウ</t>
    </rPh>
    <rPh sb="11" eb="12">
      <t>ザン</t>
    </rPh>
    <rPh sb="13" eb="15">
      <t>ギョウジ</t>
    </rPh>
    <phoneticPr fontId="4"/>
  </si>
  <si>
    <t>史跡</t>
    <rPh sb="0" eb="1">
      <t>フミ</t>
    </rPh>
    <rPh sb="1" eb="2">
      <t>アト</t>
    </rPh>
    <phoneticPr fontId="4"/>
  </si>
  <si>
    <t>伊東肥前の碑</t>
    <rPh sb="0" eb="2">
      <t>イトウ</t>
    </rPh>
    <rPh sb="2" eb="4">
      <t>ヒゼン</t>
    </rPh>
    <rPh sb="5" eb="6">
      <t>ヒ</t>
    </rPh>
    <phoneticPr fontId="4"/>
  </si>
  <si>
    <t>富久山町久保田字山王舘</t>
    <rPh sb="0" eb="4">
      <t>フクヤママチ</t>
    </rPh>
    <rPh sb="4" eb="7">
      <t>クボタ</t>
    </rPh>
    <rPh sb="7" eb="8">
      <t>アザ</t>
    </rPh>
    <rPh sb="8" eb="9">
      <t>サン</t>
    </rPh>
    <rPh sb="9" eb="10">
      <t>オウ</t>
    </rPh>
    <rPh sb="10" eb="11">
      <t>タテ</t>
    </rPh>
    <phoneticPr fontId="4"/>
  </si>
  <si>
    <t>日吉神社</t>
    <rPh sb="0" eb="1">
      <t>ヒ</t>
    </rPh>
    <rPh sb="1" eb="2">
      <t>ヨシ</t>
    </rPh>
    <rPh sb="2" eb="3">
      <t>カミ</t>
    </rPh>
    <rPh sb="3" eb="4">
      <t>シャ</t>
    </rPh>
    <phoneticPr fontId="4"/>
  </si>
  <si>
    <t>元禄7年建碑　高さ175㎝</t>
    <rPh sb="0" eb="2">
      <t>ゲンロク</t>
    </rPh>
    <rPh sb="3" eb="4">
      <t>ネン</t>
    </rPh>
    <rPh sb="4" eb="6">
      <t>ケンピ</t>
    </rPh>
    <rPh sb="7" eb="8">
      <t>コウ</t>
    </rPh>
    <phoneticPr fontId="4"/>
  </si>
  <si>
    <t>針生古墳</t>
    <rPh sb="0" eb="2">
      <t>ハリュウ</t>
    </rPh>
    <rPh sb="2" eb="4">
      <t>コフン</t>
    </rPh>
    <phoneticPr fontId="4"/>
  </si>
  <si>
    <t>静町</t>
    <rPh sb="0" eb="1">
      <t>シズカ</t>
    </rPh>
    <rPh sb="1" eb="2">
      <t>マチ</t>
    </rPh>
    <phoneticPr fontId="4"/>
  </si>
  <si>
    <t>古墳時代後期　円噴</t>
    <rPh sb="0" eb="2">
      <t>コフン</t>
    </rPh>
    <rPh sb="2" eb="4">
      <t>ジダイ</t>
    </rPh>
    <rPh sb="4" eb="6">
      <t>コウキ</t>
    </rPh>
    <rPh sb="7" eb="8">
      <t>エン</t>
    </rPh>
    <rPh sb="8" eb="9">
      <t>フン</t>
    </rPh>
    <phoneticPr fontId="4"/>
  </si>
  <si>
    <t>三代の一里塚</t>
    <rPh sb="0" eb="2">
      <t>サンダイ</t>
    </rPh>
    <rPh sb="3" eb="6">
      <t>イチリヅカ</t>
    </rPh>
    <phoneticPr fontId="4"/>
  </si>
  <si>
    <t>昭和50.8.29</t>
  </si>
  <si>
    <t>湖南町三代</t>
    <rPh sb="0" eb="2">
      <t>コナン</t>
    </rPh>
    <rPh sb="2" eb="3">
      <t>マチ</t>
    </rPh>
    <rPh sb="3" eb="5">
      <t>ミヨ</t>
    </rPh>
    <phoneticPr fontId="4"/>
  </si>
  <si>
    <t>郡山市三代財産区</t>
    <rPh sb="0" eb="2">
      <t>コオリヤマ</t>
    </rPh>
    <rPh sb="2" eb="3">
      <t>シ</t>
    </rPh>
    <rPh sb="3" eb="5">
      <t>サンダイ</t>
    </rPh>
    <rPh sb="5" eb="7">
      <t>ザイサン</t>
    </rPh>
    <rPh sb="7" eb="8">
      <t>ク</t>
    </rPh>
    <phoneticPr fontId="4"/>
  </si>
  <si>
    <t>1基　高さ4ｍ　周囲約33ｍ</t>
    <rPh sb="1" eb="2">
      <t>キ</t>
    </rPh>
    <rPh sb="3" eb="4">
      <t>コウ</t>
    </rPh>
    <rPh sb="8" eb="10">
      <t>シュウイ</t>
    </rPh>
    <rPh sb="10" eb="11">
      <t>ヤク</t>
    </rPh>
    <phoneticPr fontId="4"/>
  </si>
  <si>
    <t>ザクの磨崖三十三観音</t>
    <rPh sb="3" eb="4">
      <t>マ</t>
    </rPh>
    <rPh sb="4" eb="5">
      <t>ガケ</t>
    </rPh>
    <rPh sb="5" eb="8">
      <t>サンジュウサン</t>
    </rPh>
    <rPh sb="8" eb="10">
      <t>カンノン</t>
    </rPh>
    <phoneticPr fontId="4"/>
  </si>
  <si>
    <t>田村町糠塚字下滝</t>
    <rPh sb="0" eb="3">
      <t>タムラマチ</t>
    </rPh>
    <rPh sb="3" eb="5">
      <t>ヌカヅカ</t>
    </rPh>
    <rPh sb="5" eb="6">
      <t>アザ</t>
    </rPh>
    <rPh sb="6" eb="7">
      <t>シタ</t>
    </rPh>
    <rPh sb="7" eb="8">
      <t>タキ</t>
    </rPh>
    <phoneticPr fontId="4"/>
  </si>
  <si>
    <t>ザクの摩崖三十三観音保存会</t>
    <rPh sb="3" eb="4">
      <t>マ</t>
    </rPh>
    <rPh sb="4" eb="5">
      <t>ガケ</t>
    </rPh>
    <rPh sb="5" eb="8">
      <t>サンジュウサン</t>
    </rPh>
    <rPh sb="8" eb="10">
      <t>カンノン</t>
    </rPh>
    <rPh sb="10" eb="12">
      <t>ホゾン</t>
    </rPh>
    <rPh sb="12" eb="13">
      <t>カイ</t>
    </rPh>
    <phoneticPr fontId="4"/>
  </si>
  <si>
    <t>文化2年　真言宗系</t>
    <rPh sb="0" eb="2">
      <t>ブンカ</t>
    </rPh>
    <rPh sb="3" eb="4">
      <t>ネン</t>
    </rPh>
    <rPh sb="5" eb="8">
      <t>シンゴンシュウ</t>
    </rPh>
    <rPh sb="8" eb="9">
      <t>ケイ</t>
    </rPh>
    <phoneticPr fontId="4"/>
  </si>
  <si>
    <t>藩領境の大松</t>
    <rPh sb="0" eb="2">
      <t>ハンリョウ</t>
    </rPh>
    <rPh sb="2" eb="3">
      <t>サカイ</t>
    </rPh>
    <rPh sb="4" eb="6">
      <t>オオマツ</t>
    </rPh>
    <phoneticPr fontId="4"/>
  </si>
  <si>
    <t>平成2.4.25</t>
  </si>
  <si>
    <t>湖南町福良字立石</t>
    <rPh sb="0" eb="3">
      <t>コナンマチ</t>
    </rPh>
    <rPh sb="3" eb="5">
      <t>フクラ</t>
    </rPh>
    <rPh sb="5" eb="6">
      <t>アザ</t>
    </rPh>
    <rPh sb="6" eb="8">
      <t>タテイシ</t>
    </rPh>
    <phoneticPr fontId="4"/>
  </si>
  <si>
    <t>郡山市福良財産区</t>
    <rPh sb="0" eb="3">
      <t>コオリヤマシ</t>
    </rPh>
    <rPh sb="3" eb="4">
      <t>フク</t>
    </rPh>
    <rPh sb="4" eb="5">
      <t>リョウ</t>
    </rPh>
    <rPh sb="5" eb="6">
      <t>ザイ</t>
    </rPh>
    <rPh sb="6" eb="7">
      <t>サン</t>
    </rPh>
    <rPh sb="7" eb="8">
      <t>ク</t>
    </rPh>
    <phoneticPr fontId="4"/>
  </si>
  <si>
    <t>領地境の目印のアカマツ　平成23年枯死</t>
    <rPh sb="0" eb="2">
      <t>リョウチ</t>
    </rPh>
    <rPh sb="2" eb="3">
      <t>サカイ</t>
    </rPh>
    <rPh sb="4" eb="6">
      <t>メジルシ</t>
    </rPh>
    <rPh sb="12" eb="14">
      <t>ヘイセイ</t>
    </rPh>
    <rPh sb="16" eb="17">
      <t>ネン</t>
    </rPh>
    <rPh sb="17" eb="18">
      <t>カ</t>
    </rPh>
    <rPh sb="18" eb="19">
      <t>シ</t>
    </rPh>
    <phoneticPr fontId="4"/>
  </si>
  <si>
    <t>安積開拓発祥の地</t>
    <rPh sb="0" eb="2">
      <t>アサカ</t>
    </rPh>
    <rPh sb="2" eb="4">
      <t>カイタク</t>
    </rPh>
    <rPh sb="4" eb="6">
      <t>ハッショウ</t>
    </rPh>
    <rPh sb="7" eb="8">
      <t>チ</t>
    </rPh>
    <phoneticPr fontId="4"/>
  </si>
  <si>
    <t>5,304㎡</t>
    <phoneticPr fontId="4"/>
  </si>
  <si>
    <t>平成4.3.21</t>
  </si>
  <si>
    <t>福島県開拓掛事務所及び官舎並びに入植者復元住宅所在地</t>
    <rPh sb="0" eb="3">
      <t>フクシマケン</t>
    </rPh>
    <rPh sb="3" eb="5">
      <t>カイタク</t>
    </rPh>
    <rPh sb="5" eb="6">
      <t>カケ</t>
    </rPh>
    <rPh sb="6" eb="8">
      <t>ジム</t>
    </rPh>
    <rPh sb="8" eb="9">
      <t>ショ</t>
    </rPh>
    <rPh sb="9" eb="10">
      <t>オヨ</t>
    </rPh>
    <rPh sb="11" eb="13">
      <t>カンシャ</t>
    </rPh>
    <rPh sb="13" eb="14">
      <t>ナラ</t>
    </rPh>
    <rPh sb="16" eb="19">
      <t>ニュウショクシャ</t>
    </rPh>
    <rPh sb="19" eb="21">
      <t>フクゲン</t>
    </rPh>
    <rPh sb="21" eb="23">
      <t>ジュウタク</t>
    </rPh>
    <rPh sb="23" eb="26">
      <t>ショザイチ</t>
    </rPh>
    <phoneticPr fontId="4"/>
  </si>
  <si>
    <t>守山城跡</t>
    <rPh sb="0" eb="3">
      <t>モリヤマジョウ</t>
    </rPh>
    <rPh sb="3" eb="4">
      <t>アト</t>
    </rPh>
    <phoneticPr fontId="2"/>
  </si>
  <si>
    <t>11,279㎡</t>
    <phoneticPr fontId="2"/>
  </si>
  <si>
    <t>平成28.12.1</t>
  </si>
  <si>
    <t>田村町守山字三ノ丸、城ノ腰</t>
    <rPh sb="0" eb="2">
      <t>タムラ</t>
    </rPh>
    <rPh sb="2" eb="3">
      <t>マチ</t>
    </rPh>
    <rPh sb="3" eb="5">
      <t>モリヤマ</t>
    </rPh>
    <rPh sb="5" eb="6">
      <t>アザ</t>
    </rPh>
    <rPh sb="6" eb="7">
      <t>サン</t>
    </rPh>
    <rPh sb="8" eb="9">
      <t>マル</t>
    </rPh>
    <rPh sb="10" eb="11">
      <t>シロ</t>
    </rPh>
    <rPh sb="12" eb="13">
      <t>コシ</t>
    </rPh>
    <phoneticPr fontId="2"/>
  </si>
  <si>
    <t>八幡神社、郡山市</t>
    <rPh sb="0" eb="2">
      <t>ヤハタ</t>
    </rPh>
    <rPh sb="2" eb="4">
      <t>ジンジャ</t>
    </rPh>
    <rPh sb="5" eb="7">
      <t>コオリヤマ</t>
    </rPh>
    <rPh sb="7" eb="8">
      <t>シ</t>
    </rPh>
    <phoneticPr fontId="2"/>
  </si>
  <si>
    <t>市内で唯一石垣を持つ城跡</t>
    <rPh sb="0" eb="2">
      <t>シナイ</t>
    </rPh>
    <rPh sb="3" eb="5">
      <t>ユイイツ</t>
    </rPh>
    <rPh sb="5" eb="7">
      <t>イシガキ</t>
    </rPh>
    <rPh sb="8" eb="9">
      <t>モ</t>
    </rPh>
    <rPh sb="10" eb="12">
      <t>シロアト</t>
    </rPh>
    <phoneticPr fontId="2"/>
  </si>
  <si>
    <t>天然記念物</t>
    <rPh sb="0" eb="1">
      <t>アマ</t>
    </rPh>
    <rPh sb="1" eb="2">
      <t>シカリ</t>
    </rPh>
    <rPh sb="2" eb="3">
      <t>シルス</t>
    </rPh>
    <rPh sb="3" eb="4">
      <t>ネン</t>
    </rPh>
    <rPh sb="4" eb="5">
      <t>モノ</t>
    </rPh>
    <phoneticPr fontId="4"/>
  </si>
  <si>
    <t>紅枝垂地蔵ザクラ</t>
    <rPh sb="0" eb="1">
      <t>ベニ</t>
    </rPh>
    <rPh sb="1" eb="2">
      <t>エダ</t>
    </rPh>
    <rPh sb="2" eb="3">
      <t>タル</t>
    </rPh>
    <rPh sb="3" eb="5">
      <t>ヂゾウ</t>
    </rPh>
    <phoneticPr fontId="4"/>
  </si>
  <si>
    <t>１本</t>
    <rPh sb="1" eb="2">
      <t>ホン</t>
    </rPh>
    <phoneticPr fontId="4"/>
  </si>
  <si>
    <t>中田町木目沢字岡ノ内</t>
    <rPh sb="0" eb="3">
      <t>ナカダマチ</t>
    </rPh>
    <rPh sb="3" eb="6">
      <t>キメサワ</t>
    </rPh>
    <rPh sb="6" eb="7">
      <t>アザ</t>
    </rPh>
    <rPh sb="7" eb="8">
      <t>オカ</t>
    </rPh>
    <rPh sb="9" eb="10">
      <t>ウチ</t>
    </rPh>
    <phoneticPr fontId="4"/>
  </si>
  <si>
    <t>紅枝垂地蔵桜保存会</t>
    <rPh sb="0" eb="1">
      <t>ベニ</t>
    </rPh>
    <rPh sb="1" eb="2">
      <t>エダ</t>
    </rPh>
    <rPh sb="2" eb="3">
      <t>タレ</t>
    </rPh>
    <rPh sb="3" eb="5">
      <t>ジゾウ</t>
    </rPh>
    <rPh sb="5" eb="6">
      <t>ザクラ</t>
    </rPh>
    <rPh sb="6" eb="8">
      <t>ホゾン</t>
    </rPh>
    <rPh sb="8" eb="9">
      <t>カイ</t>
    </rPh>
    <phoneticPr fontId="4"/>
  </si>
  <si>
    <t>樹高15ｍ　幹周5.2ｍ　推定樹齢400年（H31.2天然記念物定期診断）</t>
    <rPh sb="0" eb="1">
      <t>ジュ</t>
    </rPh>
    <rPh sb="1" eb="2">
      <t>コウ</t>
    </rPh>
    <phoneticPr fontId="4"/>
  </si>
  <si>
    <t>夏出の大キャラ</t>
    <rPh sb="0" eb="2">
      <t>ナツイデ</t>
    </rPh>
    <rPh sb="3" eb="4">
      <t>ダイ</t>
    </rPh>
    <phoneticPr fontId="4"/>
  </si>
  <si>
    <t>逢瀬町夏出字舘下</t>
    <rPh sb="0" eb="3">
      <t>オウセマチ</t>
    </rPh>
    <rPh sb="3" eb="5">
      <t>ナツイデ</t>
    </rPh>
    <rPh sb="5" eb="6">
      <t>アザ</t>
    </rPh>
    <rPh sb="6" eb="7">
      <t>タテ</t>
    </rPh>
    <rPh sb="7" eb="8">
      <t>シタ</t>
    </rPh>
    <phoneticPr fontId="4"/>
  </si>
  <si>
    <t>樹高12ｍ　幹周2.75ｍ　推定樹齢300年（R2.1天然記念物定期診断）</t>
    <phoneticPr fontId="4"/>
  </si>
  <si>
    <t>海老根の大カヤ</t>
    <rPh sb="0" eb="3">
      <t>エビネ</t>
    </rPh>
    <rPh sb="4" eb="5">
      <t>ダイ</t>
    </rPh>
    <phoneticPr fontId="4"/>
  </si>
  <si>
    <t>２本</t>
    <rPh sb="1" eb="2">
      <t>ホン</t>
    </rPh>
    <phoneticPr fontId="4"/>
  </si>
  <si>
    <t>中田町海老根字海老作</t>
    <rPh sb="0" eb="3">
      <t>ナカダマチ</t>
    </rPh>
    <rPh sb="3" eb="6">
      <t>エビネ</t>
    </rPh>
    <rPh sb="6" eb="7">
      <t>アザ</t>
    </rPh>
    <rPh sb="7" eb="10">
      <t>エビサク</t>
    </rPh>
    <phoneticPr fontId="4"/>
  </si>
  <si>
    <t>樹高14ｍ　幹周3ｍ、3.4ｍ（S43年指定時、S43年発行郡山市の文化財より）</t>
    <phoneticPr fontId="4"/>
  </si>
  <si>
    <t>馬入の水バショウと湿原林</t>
    <rPh sb="0" eb="1">
      <t>ウマ</t>
    </rPh>
    <rPh sb="1" eb="2">
      <t>イリ</t>
    </rPh>
    <rPh sb="3" eb="4">
      <t>ミズ</t>
    </rPh>
    <rPh sb="9" eb="11">
      <t>シツゲン</t>
    </rPh>
    <rPh sb="11" eb="12">
      <t>リン</t>
    </rPh>
    <phoneticPr fontId="4"/>
  </si>
  <si>
    <t>湖南町馬入新田字堤下</t>
    <rPh sb="0" eb="2">
      <t>コナン</t>
    </rPh>
    <rPh sb="2" eb="3">
      <t>マチ</t>
    </rPh>
    <rPh sb="3" eb="4">
      <t>ウマ</t>
    </rPh>
    <rPh sb="4" eb="5">
      <t>イリ</t>
    </rPh>
    <rPh sb="5" eb="7">
      <t>シンデン</t>
    </rPh>
    <rPh sb="7" eb="8">
      <t>アザ</t>
    </rPh>
    <rPh sb="8" eb="10">
      <t>ツツミシタ</t>
    </rPh>
    <phoneticPr fontId="4"/>
  </si>
  <si>
    <t>郡山市</t>
    <rPh sb="0" eb="1">
      <t>グン</t>
    </rPh>
    <rPh sb="1" eb="2">
      <t>ヤマ</t>
    </rPh>
    <rPh sb="2" eb="3">
      <t>シ</t>
    </rPh>
    <phoneticPr fontId="4"/>
  </si>
  <si>
    <t>10,000㎡水バショウの群落</t>
    <rPh sb="7" eb="8">
      <t>ミズ</t>
    </rPh>
    <rPh sb="13" eb="15">
      <t>グンラク</t>
    </rPh>
    <phoneticPr fontId="4"/>
  </si>
  <si>
    <t>中地大仏境内の大ケヤキと大エノキ</t>
    <rPh sb="0" eb="2">
      <t>ナカチ</t>
    </rPh>
    <rPh sb="2" eb="4">
      <t>ダイブツ</t>
    </rPh>
    <rPh sb="4" eb="6">
      <t>ケイダイ</t>
    </rPh>
    <rPh sb="7" eb="8">
      <t>ダイ</t>
    </rPh>
    <rPh sb="12" eb="13">
      <t>ダイ</t>
    </rPh>
    <phoneticPr fontId="4"/>
  </si>
  <si>
    <t>湖南町中野字堰内</t>
    <rPh sb="0" eb="3">
      <t>コナンマチ</t>
    </rPh>
    <rPh sb="3" eb="5">
      <t>ナカノ</t>
    </rPh>
    <rPh sb="5" eb="6">
      <t>アザ</t>
    </rPh>
    <rPh sb="6" eb="7">
      <t>セキ</t>
    </rPh>
    <rPh sb="7" eb="8">
      <t>ナイ</t>
    </rPh>
    <phoneticPr fontId="4"/>
  </si>
  <si>
    <t>東光寺</t>
    <rPh sb="0" eb="1">
      <t>ヒガシ</t>
    </rPh>
    <rPh sb="1" eb="2">
      <t>ヒカル</t>
    </rPh>
    <rPh sb="2" eb="3">
      <t>テラ</t>
    </rPh>
    <phoneticPr fontId="4"/>
  </si>
  <si>
    <t>ケヤキ/エノキ：樹高18.1ｍ/15.5ｍ　幹周8.4ｍ/6.2ｍ　推定樹齢400年/300年（H25.3天然記念物定期診断）</t>
    <phoneticPr fontId="4"/>
  </si>
  <si>
    <t>千手観音堂の夫婦モミ</t>
    <rPh sb="0" eb="1">
      <t>セン</t>
    </rPh>
    <rPh sb="1" eb="2">
      <t>テ</t>
    </rPh>
    <rPh sb="2" eb="5">
      <t>カンノンドウ</t>
    </rPh>
    <rPh sb="6" eb="8">
      <t>フウフ</t>
    </rPh>
    <phoneticPr fontId="4"/>
  </si>
  <si>
    <t>昭和53.3.11</t>
  </si>
  <si>
    <t>湖南町福良字寺前</t>
    <rPh sb="0" eb="3">
      <t>コナンマチ</t>
    </rPh>
    <rPh sb="3" eb="5">
      <t>フクラ</t>
    </rPh>
    <rPh sb="5" eb="6">
      <t>アザ</t>
    </rPh>
    <rPh sb="6" eb="7">
      <t>テラ</t>
    </rPh>
    <rPh sb="7" eb="8">
      <t>マエ</t>
    </rPh>
    <phoneticPr fontId="4"/>
  </si>
  <si>
    <t>千手院</t>
    <rPh sb="0" eb="1">
      <t>セン</t>
    </rPh>
    <rPh sb="1" eb="2">
      <t>テ</t>
    </rPh>
    <rPh sb="2" eb="3">
      <t>イン</t>
    </rPh>
    <phoneticPr fontId="4"/>
  </si>
  <si>
    <t>樹高20.7ｍ/34ｍ　幹周6.8ｍ/5.26ｍ、推定樹齢300年（R3.3天然記念物定期診断）</t>
    <phoneticPr fontId="4"/>
  </si>
  <si>
    <t>飯盛寺のコウヤマキ</t>
    <rPh sb="0" eb="2">
      <t>イイモリ</t>
    </rPh>
    <rPh sb="2" eb="3">
      <t>テラ</t>
    </rPh>
    <phoneticPr fontId="4"/>
  </si>
  <si>
    <t>湖南町舘字前田</t>
    <rPh sb="0" eb="3">
      <t>コナンマチ</t>
    </rPh>
    <rPh sb="3" eb="4">
      <t>ヤカタ</t>
    </rPh>
    <rPh sb="4" eb="5">
      <t>アザ</t>
    </rPh>
    <rPh sb="5" eb="7">
      <t>マエダ</t>
    </rPh>
    <phoneticPr fontId="4"/>
  </si>
  <si>
    <t>飯盛寺</t>
    <rPh sb="0" eb="1">
      <t>イ</t>
    </rPh>
    <rPh sb="1" eb="2">
      <t>モリ</t>
    </rPh>
    <rPh sb="2" eb="3">
      <t>テラ</t>
    </rPh>
    <phoneticPr fontId="4"/>
  </si>
  <si>
    <t>樹高30ｍ　幹周3.9ｍ　推定樹齢350年（H27.11天然記念物定期診断）</t>
    <rPh sb="0" eb="2">
      <t>ジュコウ</t>
    </rPh>
    <phoneticPr fontId="4"/>
  </si>
  <si>
    <t>舘の大マユミ</t>
    <rPh sb="0" eb="1">
      <t>ヤカタ</t>
    </rPh>
    <rPh sb="2" eb="3">
      <t>ダイ</t>
    </rPh>
    <phoneticPr fontId="4"/>
  </si>
  <si>
    <t>昭和54.11.20</t>
  </si>
  <si>
    <t>湖南町舘字中谷地</t>
    <rPh sb="0" eb="3">
      <t>コナンマチ</t>
    </rPh>
    <rPh sb="3" eb="4">
      <t>ヤカタ</t>
    </rPh>
    <rPh sb="4" eb="5">
      <t>ジ</t>
    </rPh>
    <rPh sb="5" eb="8">
      <t>ナカヤチ</t>
    </rPh>
    <phoneticPr fontId="4"/>
  </si>
  <si>
    <t>舘区</t>
    <rPh sb="0" eb="1">
      <t>ヤカタ</t>
    </rPh>
    <rPh sb="1" eb="2">
      <t>ク</t>
    </rPh>
    <phoneticPr fontId="4"/>
  </si>
  <si>
    <t>樹高5.8ｍ　幹周3.5ｍ　推定樹齢350年（H26.12天然記念物定期診断）</t>
    <phoneticPr fontId="4"/>
  </si>
  <si>
    <t>中山の大ケヤキ</t>
    <rPh sb="0" eb="2">
      <t>ナカヤマ</t>
    </rPh>
    <rPh sb="3" eb="4">
      <t>ダイ</t>
    </rPh>
    <phoneticPr fontId="4"/>
  </si>
  <si>
    <t>熱海町中山字松林</t>
    <rPh sb="0" eb="3">
      <t>アタミマチ</t>
    </rPh>
    <rPh sb="3" eb="5">
      <t>ナカヤマ</t>
    </rPh>
    <rPh sb="5" eb="6">
      <t>アザ</t>
    </rPh>
    <rPh sb="6" eb="8">
      <t>マツバヤシ</t>
    </rPh>
    <phoneticPr fontId="4"/>
  </si>
  <si>
    <t>樹高29ｍ　幹周5.15ｍ　推定樹齢380年（H24.12天然記念物定期診断）</t>
    <phoneticPr fontId="4"/>
  </si>
  <si>
    <t>来福寺の大スギ</t>
    <rPh sb="0" eb="1">
      <t>クル</t>
    </rPh>
    <rPh sb="1" eb="2">
      <t>フク</t>
    </rPh>
    <rPh sb="2" eb="3">
      <t>テラ</t>
    </rPh>
    <rPh sb="4" eb="5">
      <t>ダイ</t>
    </rPh>
    <phoneticPr fontId="4"/>
  </si>
  <si>
    <t>湖南町横沢字屋敷</t>
    <rPh sb="0" eb="3">
      <t>コナンマチ</t>
    </rPh>
    <rPh sb="3" eb="5">
      <t>ヨコザワ</t>
    </rPh>
    <rPh sb="5" eb="6">
      <t>アザ</t>
    </rPh>
    <rPh sb="6" eb="8">
      <t>ヤシキ</t>
    </rPh>
    <phoneticPr fontId="4"/>
  </si>
  <si>
    <t>来福寺</t>
    <rPh sb="0" eb="1">
      <t>ライ</t>
    </rPh>
    <rPh sb="1" eb="2">
      <t>フク</t>
    </rPh>
    <rPh sb="2" eb="3">
      <t>テラ</t>
    </rPh>
    <phoneticPr fontId="4"/>
  </si>
  <si>
    <t>樹高32ｍ　幹周6.5ｍ　推定樹齢500年（H29.11天然記念物定期診断）</t>
    <rPh sb="0" eb="2">
      <t>ジュコウ</t>
    </rPh>
    <phoneticPr fontId="4"/>
  </si>
  <si>
    <t>愛宕神社のサワラ</t>
    <rPh sb="0" eb="2">
      <t>アタゴ</t>
    </rPh>
    <rPh sb="2" eb="4">
      <t>ジンジャ</t>
    </rPh>
    <phoneticPr fontId="4"/>
  </si>
  <si>
    <t>湖南町赤津字愛宕下</t>
    <rPh sb="0" eb="2">
      <t>コナン</t>
    </rPh>
    <rPh sb="2" eb="3">
      <t>マチ</t>
    </rPh>
    <rPh sb="3" eb="5">
      <t>アカツ</t>
    </rPh>
    <rPh sb="5" eb="6">
      <t>アザ</t>
    </rPh>
    <rPh sb="6" eb="9">
      <t>アタゴシタ</t>
    </rPh>
    <phoneticPr fontId="4"/>
  </si>
  <si>
    <t>愛宕神社</t>
    <rPh sb="0" eb="1">
      <t>アイ</t>
    </rPh>
    <rPh sb="1" eb="2">
      <t>アタゴ</t>
    </rPh>
    <rPh sb="2" eb="3">
      <t>カミ</t>
    </rPh>
    <rPh sb="3" eb="4">
      <t>シャ</t>
    </rPh>
    <phoneticPr fontId="4"/>
  </si>
  <si>
    <t>樹高31ｍ　幹周5.65ｍ　推定樹齢400年（H28.12天然記念物定期診断）</t>
    <phoneticPr fontId="4"/>
  </si>
  <si>
    <t>夏出の大イチョウ</t>
    <rPh sb="0" eb="2">
      <t>ナツイデ</t>
    </rPh>
    <rPh sb="3" eb="4">
      <t>ダイ</t>
    </rPh>
    <phoneticPr fontId="4"/>
  </si>
  <si>
    <t>平成5.2.16</t>
  </si>
  <si>
    <t>夏出区</t>
    <rPh sb="0" eb="1">
      <t>ナツ</t>
    </rPh>
    <rPh sb="1" eb="2">
      <t>イズル</t>
    </rPh>
    <rPh sb="2" eb="3">
      <t>ク</t>
    </rPh>
    <phoneticPr fontId="4"/>
  </si>
  <si>
    <t>樹高40ｍ　幹周7.56ｍ　推定樹齢400年（R3.3天然記念物定期診断）</t>
    <phoneticPr fontId="4"/>
  </si>
  <si>
    <t>長橋の種蒔きザクラ</t>
    <rPh sb="0" eb="2">
      <t>ナガハシ</t>
    </rPh>
    <rPh sb="3" eb="4">
      <t>タネ</t>
    </rPh>
    <rPh sb="4" eb="5">
      <t>マキ</t>
    </rPh>
    <phoneticPr fontId="4"/>
  </si>
  <si>
    <t>平成5.6.25</t>
  </si>
  <si>
    <t>熱海町長橋字反田</t>
    <rPh sb="0" eb="3">
      <t>アタミマチ</t>
    </rPh>
    <rPh sb="3" eb="5">
      <t>ナガハシ</t>
    </rPh>
    <rPh sb="5" eb="6">
      <t>アザ</t>
    </rPh>
    <rPh sb="6" eb="8">
      <t>ソリタ</t>
    </rPh>
    <phoneticPr fontId="4"/>
  </si>
  <si>
    <t>樹高16ｍ　幹周3.4ｍ　推定樹齢350年（R2.1天然記念物定期診断）</t>
    <phoneticPr fontId="4"/>
  </si>
  <si>
    <t>菅布禰神社のケヤキ</t>
    <rPh sb="0" eb="1">
      <t>カン</t>
    </rPh>
    <rPh sb="1" eb="2">
      <t>ヌノ</t>
    </rPh>
    <rPh sb="2" eb="3">
      <t>デイ</t>
    </rPh>
    <rPh sb="3" eb="5">
      <t>ジンジャ</t>
    </rPh>
    <phoneticPr fontId="4"/>
  </si>
  <si>
    <t>平成8.5.21</t>
  </si>
  <si>
    <t>中田町柳橋字町</t>
    <rPh sb="0" eb="3">
      <t>ナカダマチ</t>
    </rPh>
    <rPh sb="3" eb="5">
      <t>ヤナギハシ</t>
    </rPh>
    <rPh sb="5" eb="6">
      <t>ジ</t>
    </rPh>
    <rPh sb="6" eb="7">
      <t>マチ</t>
    </rPh>
    <phoneticPr fontId="4"/>
  </si>
  <si>
    <t>菅布禰神社</t>
    <rPh sb="0" eb="1">
      <t>カン</t>
    </rPh>
    <rPh sb="1" eb="2">
      <t>ヌノ</t>
    </rPh>
    <rPh sb="2" eb="3">
      <t>デイ</t>
    </rPh>
    <rPh sb="3" eb="4">
      <t>カミ</t>
    </rPh>
    <rPh sb="4" eb="5">
      <t>シャ</t>
    </rPh>
    <phoneticPr fontId="4"/>
  </si>
  <si>
    <t>樹高23.5ｍ　幹周5.4ｍ　推定樹齢400年（H25.11天然記念物定期診断）</t>
    <phoneticPr fontId="4"/>
  </si>
  <si>
    <t>高井神社のイチイ</t>
    <rPh sb="0" eb="2">
      <t>タカイ</t>
    </rPh>
    <rPh sb="2" eb="4">
      <t>ジンジャ</t>
    </rPh>
    <phoneticPr fontId="4"/>
  </si>
  <si>
    <t>湖南町三代字西ノ内</t>
    <rPh sb="0" eb="2">
      <t>コナン</t>
    </rPh>
    <rPh sb="2" eb="3">
      <t>マチ</t>
    </rPh>
    <rPh sb="3" eb="5">
      <t>ミヨ</t>
    </rPh>
    <rPh sb="5" eb="6">
      <t>アザ</t>
    </rPh>
    <rPh sb="6" eb="7">
      <t>ニシ</t>
    </rPh>
    <rPh sb="8" eb="9">
      <t>ウチ</t>
    </rPh>
    <phoneticPr fontId="4"/>
  </si>
  <si>
    <t>高井神社</t>
    <rPh sb="0" eb="1">
      <t>タカイ</t>
    </rPh>
    <rPh sb="1" eb="2">
      <t>セイ</t>
    </rPh>
    <rPh sb="2" eb="3">
      <t>カミ</t>
    </rPh>
    <rPh sb="3" eb="4">
      <t>シャ</t>
    </rPh>
    <phoneticPr fontId="4"/>
  </si>
  <si>
    <t>樹高19ｍ　幹周2.9ｍ　推定樹齢350年（H26.12天然記念物定期診断）</t>
    <phoneticPr fontId="4"/>
  </si>
  <si>
    <t>中津川の大キャラ</t>
    <rPh sb="0" eb="3">
      <t>ナカツガワ</t>
    </rPh>
    <rPh sb="4" eb="5">
      <t>ダイ</t>
    </rPh>
    <phoneticPr fontId="4"/>
  </si>
  <si>
    <t>平成10.3.13</t>
  </si>
  <si>
    <t>中田町中津川字町</t>
    <rPh sb="0" eb="3">
      <t>ナカダマチ</t>
    </rPh>
    <rPh sb="3" eb="6">
      <t>ナカツガワ</t>
    </rPh>
    <rPh sb="6" eb="7">
      <t>アザ</t>
    </rPh>
    <rPh sb="7" eb="8">
      <t>マチ</t>
    </rPh>
    <phoneticPr fontId="4"/>
  </si>
  <si>
    <t>樹高5ｍ　幹周3.4ｍ　推定樹齢400年（H31.2天然記念物定期診断）</t>
    <phoneticPr fontId="4"/>
  </si>
  <si>
    <t>西方寺の傘マツ</t>
    <rPh sb="0" eb="1">
      <t>サイ</t>
    </rPh>
    <rPh sb="1" eb="2">
      <t>ホウ</t>
    </rPh>
    <rPh sb="2" eb="3">
      <t>ジ</t>
    </rPh>
    <rPh sb="4" eb="5">
      <t>カサ</t>
    </rPh>
    <phoneticPr fontId="4"/>
  </si>
  <si>
    <t>１本</t>
    <phoneticPr fontId="4"/>
  </si>
  <si>
    <t>日和田町字日和田</t>
    <rPh sb="0" eb="4">
      <t>ヒワダマチ</t>
    </rPh>
    <rPh sb="4" eb="5">
      <t>アザ</t>
    </rPh>
    <rPh sb="5" eb="8">
      <t>ヒワダ</t>
    </rPh>
    <phoneticPr fontId="4"/>
  </si>
  <si>
    <t>樹高4ｍ　幹周2ｍ　推定樹齢250年（H25.11天然記念物定期診断）</t>
    <phoneticPr fontId="4"/>
  </si>
  <si>
    <t>上石の不動ザクラ</t>
    <rPh sb="0" eb="2">
      <t>アゲイシ</t>
    </rPh>
    <rPh sb="3" eb="5">
      <t>フドウ</t>
    </rPh>
    <phoneticPr fontId="4"/>
  </si>
  <si>
    <t>平成13.5.29</t>
  </si>
  <si>
    <t>中田町上石字舘</t>
    <rPh sb="0" eb="3">
      <t>ナカタマチ</t>
    </rPh>
    <rPh sb="3" eb="5">
      <t>アゲイシ</t>
    </rPh>
    <rPh sb="5" eb="6">
      <t>アザ</t>
    </rPh>
    <rPh sb="6" eb="7">
      <t>タテ</t>
    </rPh>
    <phoneticPr fontId="4"/>
  </si>
  <si>
    <t>上石町内会</t>
    <rPh sb="0" eb="2">
      <t>アゲイシ</t>
    </rPh>
    <rPh sb="2" eb="4">
      <t>チョウナイ</t>
    </rPh>
    <rPh sb="4" eb="5">
      <t>カイ</t>
    </rPh>
    <phoneticPr fontId="4"/>
  </si>
  <si>
    <t>樹高10.5ｍ　幹周6.4ｍ　推定樹齢500年（H28.2天然記念物定期診断）</t>
    <phoneticPr fontId="4"/>
  </si>
  <si>
    <t>内出のサクラ</t>
    <rPh sb="0" eb="1">
      <t>ウチ</t>
    </rPh>
    <rPh sb="1" eb="2">
      <t>デ</t>
    </rPh>
    <phoneticPr fontId="4"/>
  </si>
  <si>
    <t>平成14.12.24</t>
  </si>
  <si>
    <t>西田町土棚字内出</t>
    <rPh sb="0" eb="3">
      <t>ニシダマチ</t>
    </rPh>
    <rPh sb="3" eb="4">
      <t>ツチ</t>
    </rPh>
    <rPh sb="4" eb="5">
      <t>タナ</t>
    </rPh>
    <rPh sb="5" eb="6">
      <t>アザ</t>
    </rPh>
    <rPh sb="6" eb="7">
      <t>ウチ</t>
    </rPh>
    <rPh sb="7" eb="8">
      <t>デ</t>
    </rPh>
    <phoneticPr fontId="4"/>
  </si>
  <si>
    <t>樹高20.3ｍ　幹周3.94ｍ　推定樹齢250年（R3.3天然記念物定期診断）</t>
    <phoneticPr fontId="2"/>
  </si>
  <si>
    <t>浜路のエゾエノキ群</t>
    <rPh sb="0" eb="1">
      <t>ハマ</t>
    </rPh>
    <rPh sb="1" eb="2">
      <t>ジ</t>
    </rPh>
    <rPh sb="8" eb="9">
      <t>グン</t>
    </rPh>
    <phoneticPr fontId="4"/>
  </si>
  <si>
    <t>ｴｿﾞｴﾉｷ8本,ｹﾔｷ2本</t>
    <rPh sb="7" eb="8">
      <t>ホン</t>
    </rPh>
    <rPh sb="13" eb="14">
      <t>ホン</t>
    </rPh>
    <phoneticPr fontId="4"/>
  </si>
  <si>
    <t>平成15.2.18</t>
  </si>
  <si>
    <t>湖南町浜路字前田</t>
    <rPh sb="0" eb="3">
      <t>コナンマチ</t>
    </rPh>
    <rPh sb="3" eb="4">
      <t>ハマ</t>
    </rPh>
    <rPh sb="4" eb="5">
      <t>ジ</t>
    </rPh>
    <rPh sb="5" eb="6">
      <t>アザ</t>
    </rPh>
    <rPh sb="6" eb="8">
      <t>マエダ</t>
    </rPh>
    <phoneticPr fontId="4"/>
  </si>
  <si>
    <t>浜路区</t>
    <rPh sb="0" eb="1">
      <t>ハマ</t>
    </rPh>
    <rPh sb="1" eb="2">
      <t>ジ</t>
    </rPh>
    <rPh sb="2" eb="3">
      <t>ク</t>
    </rPh>
    <phoneticPr fontId="4"/>
  </si>
  <si>
    <t>代表的エゾエノキの樹高25.5ｍ 幹周7.8ｍ　樹齢400年（H21.12天然記念物定期診断）</t>
    <rPh sb="0" eb="2">
      <t>ダイヒョウ</t>
    </rPh>
    <rPh sb="2" eb="3">
      <t>テキ</t>
    </rPh>
    <rPh sb="9" eb="11">
      <t>ジュコウ</t>
    </rPh>
    <phoneticPr fontId="4"/>
  </si>
  <si>
    <t>龍ヶ岳のサクラとコブシ</t>
    <rPh sb="0" eb="1">
      <t>リュウ</t>
    </rPh>
    <rPh sb="2" eb="3">
      <t>タケ</t>
    </rPh>
    <phoneticPr fontId="4"/>
  </si>
  <si>
    <t>ｴﾄﾞﾋｶﾞﾝ11本,他3本</t>
    <rPh sb="9" eb="10">
      <t>ホン</t>
    </rPh>
    <rPh sb="11" eb="12">
      <t>ホカ</t>
    </rPh>
    <rPh sb="13" eb="14">
      <t>ホン</t>
    </rPh>
    <phoneticPr fontId="4"/>
  </si>
  <si>
    <t>中田町木目沢字割石</t>
    <rPh sb="0" eb="3">
      <t>ナカタマチ</t>
    </rPh>
    <rPh sb="3" eb="4">
      <t>キ</t>
    </rPh>
    <rPh sb="4" eb="5">
      <t>メ</t>
    </rPh>
    <rPh sb="5" eb="6">
      <t>サワ</t>
    </rPh>
    <rPh sb="6" eb="7">
      <t>アザ</t>
    </rPh>
    <rPh sb="7" eb="8">
      <t>ワリ</t>
    </rPh>
    <rPh sb="8" eb="9">
      <t>イシ</t>
    </rPh>
    <phoneticPr fontId="4"/>
  </si>
  <si>
    <t>龍ヶ岳公園桜を守る会</t>
    <rPh sb="0" eb="3">
      <t>リュウガタケ</t>
    </rPh>
    <rPh sb="3" eb="5">
      <t>コウエン</t>
    </rPh>
    <rPh sb="5" eb="6">
      <t>サクラ</t>
    </rPh>
    <rPh sb="7" eb="8">
      <t>マモ</t>
    </rPh>
    <rPh sb="9" eb="10">
      <t>カイ</t>
    </rPh>
    <phoneticPr fontId="4"/>
  </si>
  <si>
    <t>代表的エドヒガンの樹高15.7ｍ 幹周3.35ｍ　推定樹齢290年(H29.3天然記念物定期診断）  他シダレザクラ2本、コブシ1本</t>
    <rPh sb="0" eb="2">
      <t>ダイヒョウ</t>
    </rPh>
    <rPh sb="2" eb="3">
      <t>テキ</t>
    </rPh>
    <rPh sb="9" eb="11">
      <t>ジュコウ</t>
    </rPh>
    <rPh sb="51" eb="52">
      <t>ホカ</t>
    </rPh>
    <rPh sb="59" eb="60">
      <t>ホン</t>
    </rPh>
    <rPh sb="65" eb="66">
      <t>ホン</t>
    </rPh>
    <phoneticPr fontId="4"/>
  </si>
  <si>
    <t>丹伊田の大コブシ</t>
    <rPh sb="0" eb="1">
      <t>ニ</t>
    </rPh>
    <rPh sb="1" eb="3">
      <t>イタ</t>
    </rPh>
    <rPh sb="4" eb="5">
      <t>オオ</t>
    </rPh>
    <phoneticPr fontId="4"/>
  </si>
  <si>
    <t>平成27.5.28</t>
  </si>
  <si>
    <t>西田町丹伊田字仲田</t>
    <rPh sb="0" eb="2">
      <t>ニシダ</t>
    </rPh>
    <rPh sb="2" eb="3">
      <t>マチ</t>
    </rPh>
    <rPh sb="3" eb="4">
      <t>ニ</t>
    </rPh>
    <rPh sb="4" eb="6">
      <t>イタ</t>
    </rPh>
    <rPh sb="6" eb="7">
      <t>アザ</t>
    </rPh>
    <rPh sb="7" eb="9">
      <t>ナカタ</t>
    </rPh>
    <phoneticPr fontId="4"/>
  </si>
  <si>
    <t>丹伊田区</t>
    <rPh sb="0" eb="1">
      <t>タン</t>
    </rPh>
    <rPh sb="1" eb="2">
      <t>イ</t>
    </rPh>
    <rPh sb="2" eb="3">
      <t>タ</t>
    </rPh>
    <rPh sb="3" eb="4">
      <t>ク</t>
    </rPh>
    <phoneticPr fontId="4"/>
  </si>
  <si>
    <t>樹高 18ｍ  幹周  2.9ｍ  樹齢150～200年（H27年3月樹木医診断）</t>
    <phoneticPr fontId="4"/>
  </si>
  <si>
    <t>聖神社（山崎文殊堂）のサワラ</t>
    <phoneticPr fontId="2"/>
  </si>
  <si>
    <t>平成30.8.3</t>
  </si>
  <si>
    <t>湖南町福良字四十八滝</t>
    <rPh sb="0" eb="3">
      <t>コナンマチ</t>
    </rPh>
    <rPh sb="3" eb="5">
      <t>フクラ</t>
    </rPh>
    <rPh sb="5" eb="6">
      <t>アザ</t>
    </rPh>
    <rPh sb="6" eb="9">
      <t>シジュウハチ</t>
    </rPh>
    <rPh sb="9" eb="10">
      <t>タキ</t>
    </rPh>
    <phoneticPr fontId="4"/>
  </si>
  <si>
    <t>樹高24ｍ  幹周5.24ｍ  樹齢310～350年（H29年3月樹木医診断）</t>
    <rPh sb="0" eb="2">
      <t>ジュコウ</t>
    </rPh>
    <rPh sb="7" eb="8">
      <t>ミキ</t>
    </rPh>
    <rPh sb="8" eb="9">
      <t>シュウ</t>
    </rPh>
    <phoneticPr fontId="4"/>
  </si>
  <si>
    <t>（注）表中「種別」は次の通りである。</t>
    <phoneticPr fontId="4"/>
  </si>
  <si>
    <t>重文建→重要有形文化財 建造物</t>
    <phoneticPr fontId="4"/>
  </si>
  <si>
    <t>重文絵→重要有形文化財 絵画</t>
    <phoneticPr fontId="4"/>
  </si>
  <si>
    <t>重文彫→重要有形文化財 彫刻</t>
    <phoneticPr fontId="4"/>
  </si>
  <si>
    <t>重文工→重要有形文化財 工芸品</t>
    <phoneticPr fontId="4"/>
  </si>
  <si>
    <t>重文書→重要有形文化財 書跡</t>
    <phoneticPr fontId="4"/>
  </si>
  <si>
    <t>重文典→重要有形文化財 典籍</t>
    <phoneticPr fontId="4"/>
  </si>
  <si>
    <t>重文考→重要有形文化財 考古資料</t>
    <phoneticPr fontId="4"/>
  </si>
  <si>
    <t>重有民→重要有形民俗文化財</t>
    <phoneticPr fontId="4"/>
  </si>
  <si>
    <t>重無民→重要無形民俗文化財</t>
    <phoneticPr fontId="4"/>
  </si>
  <si>
    <t>資料：文化振興課</t>
    <rPh sb="0" eb="2">
      <t>シリョウ</t>
    </rPh>
    <phoneticPr fontId="4"/>
  </si>
  <si>
    <t>（単位＝日数）</t>
    <rPh sb="1" eb="3">
      <t>タンイ</t>
    </rPh>
    <rPh sb="4" eb="6">
      <t>ニッスウ</t>
    </rPh>
    <phoneticPr fontId="4"/>
  </si>
  <si>
    <t>音楽会</t>
    <rPh sb="0" eb="2">
      <t>オンガク</t>
    </rPh>
    <rPh sb="2" eb="3">
      <t>カイ</t>
    </rPh>
    <phoneticPr fontId="4"/>
  </si>
  <si>
    <t>舞踊</t>
    <rPh sb="0" eb="1">
      <t>マ</t>
    </rPh>
    <rPh sb="1" eb="2">
      <t>オド</t>
    </rPh>
    <phoneticPr fontId="4"/>
  </si>
  <si>
    <t>演劇</t>
    <rPh sb="0" eb="1">
      <t>エン</t>
    </rPh>
    <rPh sb="1" eb="2">
      <t>ゲキ</t>
    </rPh>
    <phoneticPr fontId="4"/>
  </si>
  <si>
    <t>映画</t>
    <rPh sb="0" eb="1">
      <t>ウツル</t>
    </rPh>
    <rPh sb="1" eb="2">
      <t>ガ</t>
    </rPh>
    <phoneticPr fontId="4"/>
  </si>
  <si>
    <t>大会式典</t>
    <rPh sb="0" eb="1">
      <t>ダイ</t>
    </rPh>
    <rPh sb="1" eb="2">
      <t>カイ</t>
    </rPh>
    <rPh sb="2" eb="3">
      <t>シキ</t>
    </rPh>
    <rPh sb="3" eb="4">
      <t>テン</t>
    </rPh>
    <phoneticPr fontId="4"/>
  </si>
  <si>
    <t>講演会</t>
    <rPh sb="0" eb="3">
      <t>コウエンカイ</t>
    </rPh>
    <phoneticPr fontId="4"/>
  </si>
  <si>
    <t>慰安・演芸</t>
    <rPh sb="0" eb="2">
      <t>イアン</t>
    </rPh>
    <rPh sb="3" eb="5">
      <t>エンゲイ</t>
    </rPh>
    <phoneticPr fontId="4"/>
  </si>
  <si>
    <t>学校行事</t>
    <rPh sb="0" eb="1">
      <t>ガク</t>
    </rPh>
    <rPh sb="1" eb="2">
      <t>コウ</t>
    </rPh>
    <rPh sb="2" eb="3">
      <t>ギョウ</t>
    </rPh>
    <rPh sb="3" eb="4">
      <t>コト</t>
    </rPh>
    <phoneticPr fontId="4"/>
  </si>
  <si>
    <t>資料：(公財)郡山市文化・学び振興公社</t>
    <phoneticPr fontId="2"/>
  </si>
  <si>
    <t>企画展</t>
    <rPh sb="0" eb="3">
      <t>キカクテン</t>
    </rPh>
    <phoneticPr fontId="4"/>
  </si>
  <si>
    <t>常設展</t>
    <rPh sb="0" eb="2">
      <t>ジョウセツ</t>
    </rPh>
    <rPh sb="2" eb="3">
      <t>テン</t>
    </rPh>
    <phoneticPr fontId="4"/>
  </si>
  <si>
    <t>一　般</t>
    <rPh sb="0" eb="1">
      <t>イチ</t>
    </rPh>
    <rPh sb="2" eb="3">
      <t>パン</t>
    </rPh>
    <phoneticPr fontId="4"/>
  </si>
  <si>
    <t>高　大</t>
    <rPh sb="0" eb="1">
      <t>タカ</t>
    </rPh>
    <rPh sb="2" eb="3">
      <t>ダイ</t>
    </rPh>
    <phoneticPr fontId="4"/>
  </si>
  <si>
    <t>小　中</t>
    <rPh sb="0" eb="1">
      <t>ショウ</t>
    </rPh>
    <rPh sb="2" eb="3">
      <t>チュウ</t>
    </rPh>
    <phoneticPr fontId="4"/>
  </si>
  <si>
    <t>65歳以上</t>
    <rPh sb="2" eb="3">
      <t>サイ</t>
    </rPh>
    <rPh sb="3" eb="5">
      <t>イジョウ</t>
    </rPh>
    <phoneticPr fontId="4"/>
  </si>
  <si>
    <t>その他
(無料)</t>
    <rPh sb="2" eb="3">
      <t>ホカ</t>
    </rPh>
    <rPh sb="5" eb="7">
      <t>ムリョウ</t>
    </rPh>
    <phoneticPr fontId="4"/>
  </si>
  <si>
    <t>（注）2017(平成29)年10月1日から2018(平成30)年7月6日まで美術館改修工事により休館のため、</t>
    <rPh sb="8" eb="10">
      <t>ヘイセイ</t>
    </rPh>
    <rPh sb="13" eb="14">
      <t>ネン</t>
    </rPh>
    <rPh sb="16" eb="17">
      <t>ガツ</t>
    </rPh>
    <rPh sb="18" eb="19">
      <t>ニチ</t>
    </rPh>
    <rPh sb="26" eb="28">
      <t>ヘイセイ</t>
    </rPh>
    <rPh sb="31" eb="32">
      <t>ネン</t>
    </rPh>
    <rPh sb="33" eb="34">
      <t>ガツ</t>
    </rPh>
    <rPh sb="35" eb="36">
      <t>ニチ</t>
    </rPh>
    <rPh sb="38" eb="41">
      <t>ビジュツカン</t>
    </rPh>
    <rPh sb="41" eb="43">
      <t>カイシュウ</t>
    </rPh>
    <rPh sb="43" eb="45">
      <t>コウジ</t>
    </rPh>
    <rPh sb="48" eb="50">
      <t>キュウカン</t>
    </rPh>
    <phoneticPr fontId="4"/>
  </si>
  <si>
    <t>2017(平成29)年度は4月1日から9月30日まで、2018(平成30)年度は7月7日から</t>
    <rPh sb="5" eb="7">
      <t>ヘイセイ</t>
    </rPh>
    <rPh sb="10" eb="12">
      <t>ネンド</t>
    </rPh>
    <rPh sb="14" eb="15">
      <t>ガツ</t>
    </rPh>
    <rPh sb="16" eb="17">
      <t>ニチ</t>
    </rPh>
    <rPh sb="20" eb="21">
      <t>ガツ</t>
    </rPh>
    <rPh sb="23" eb="24">
      <t>ニチ</t>
    </rPh>
    <rPh sb="32" eb="34">
      <t>ヘイセイ</t>
    </rPh>
    <rPh sb="37" eb="38">
      <t>ネン</t>
    </rPh>
    <rPh sb="38" eb="39">
      <t>ド</t>
    </rPh>
    <rPh sb="41" eb="42">
      <t>ガツ</t>
    </rPh>
    <rPh sb="43" eb="44">
      <t>ニチ</t>
    </rPh>
    <phoneticPr fontId="4"/>
  </si>
  <si>
    <t>2019(平成31)年3月31日までの集計となる。</t>
    <phoneticPr fontId="4"/>
  </si>
  <si>
    <t>（注）2018(平成30)年度から、65歳以上の企画展観覧料が有料となる。</t>
    <rPh sb="8" eb="10">
      <t>ヘイセイ</t>
    </rPh>
    <rPh sb="13" eb="14">
      <t>ネン</t>
    </rPh>
    <rPh sb="14" eb="15">
      <t>ド</t>
    </rPh>
    <rPh sb="24" eb="27">
      <t>キカクテン</t>
    </rPh>
    <rPh sb="27" eb="29">
      <t>カンラン</t>
    </rPh>
    <rPh sb="29" eb="30">
      <t>リョウ</t>
    </rPh>
    <rPh sb="31" eb="33">
      <t>ユウリョウ</t>
    </rPh>
    <phoneticPr fontId="4"/>
  </si>
  <si>
    <t>65歳以上の常設展観覧料は引き続き無料。</t>
    <phoneticPr fontId="4"/>
  </si>
  <si>
    <t>資料：美術館</t>
    <rPh sb="0" eb="2">
      <t>シリョウ</t>
    </rPh>
    <phoneticPr fontId="4"/>
  </si>
  <si>
    <t>有料ゾーン合計</t>
    <rPh sb="0" eb="2">
      <t>ユウリョウ</t>
    </rPh>
    <rPh sb="5" eb="6">
      <t>ゴウ</t>
    </rPh>
    <rPh sb="6" eb="7">
      <t>ケイ</t>
    </rPh>
    <phoneticPr fontId="4"/>
  </si>
  <si>
    <t>宇宙劇場</t>
    <rPh sb="0" eb="2">
      <t>ウチュウ</t>
    </rPh>
    <rPh sb="2" eb="4">
      <t>ゲキジョウ</t>
    </rPh>
    <phoneticPr fontId="4"/>
  </si>
  <si>
    <t>展示ゾーン</t>
    <rPh sb="0" eb="2">
      <t>テンジ</t>
    </rPh>
    <phoneticPr fontId="4"/>
  </si>
  <si>
    <t>展望ロビー合計</t>
    <rPh sb="0" eb="2">
      <t>テンボウ</t>
    </rPh>
    <rPh sb="5" eb="6">
      <t>ゴウ</t>
    </rPh>
    <rPh sb="6" eb="7">
      <t>ケイ</t>
    </rPh>
    <phoneticPr fontId="4"/>
  </si>
  <si>
    <t>小　中</t>
    <rPh sb="0" eb="1">
      <t>ショウ</t>
    </rPh>
    <rPh sb="2" eb="3">
      <t>ナカ</t>
    </rPh>
    <phoneticPr fontId="4"/>
  </si>
  <si>
    <t>資料：(公財)郡山市文化・学び振興公社</t>
    <rPh sb="0" eb="2">
      <t>シリョウ</t>
    </rPh>
    <phoneticPr fontId="4"/>
  </si>
  <si>
    <t>規模等</t>
    <rPh sb="0" eb="2">
      <t>キボ</t>
    </rPh>
    <rPh sb="2" eb="3">
      <t>トウ</t>
    </rPh>
    <phoneticPr fontId="4"/>
  </si>
  <si>
    <t>収容能力</t>
    <rPh sb="0" eb="2">
      <t>シュウヨウ</t>
    </rPh>
    <rPh sb="2" eb="4">
      <t>ノウリョク</t>
    </rPh>
    <phoneticPr fontId="4"/>
  </si>
  <si>
    <t>図書館</t>
    <rPh sb="0" eb="3">
      <t>トショカン</t>
    </rPh>
    <phoneticPr fontId="5"/>
  </si>
  <si>
    <t>中央図書館</t>
    <rPh sb="0" eb="2">
      <t>チュウオウ</t>
    </rPh>
    <rPh sb="2" eb="5">
      <t>トショカン</t>
    </rPh>
    <phoneticPr fontId="5"/>
  </si>
  <si>
    <t>麓山一丁目5-25</t>
    <rPh sb="0" eb="1">
      <t>ロク</t>
    </rPh>
    <rPh sb="1" eb="2">
      <t>ヤマ</t>
    </rPh>
    <rPh sb="2" eb="5">
      <t>イッチョウメ</t>
    </rPh>
    <phoneticPr fontId="5"/>
  </si>
  <si>
    <t>本館</t>
    <rPh sb="0" eb="2">
      <t>ホンカン</t>
    </rPh>
    <phoneticPr fontId="5"/>
  </si>
  <si>
    <t>鉄筋コンクリート造地下1階</t>
    <rPh sb="0" eb="2">
      <t>テッキン</t>
    </rPh>
    <rPh sb="8" eb="9">
      <t>ゾウ</t>
    </rPh>
    <rPh sb="9" eb="11">
      <t>チカ</t>
    </rPh>
    <rPh sb="12" eb="13">
      <t>カイ</t>
    </rPh>
    <phoneticPr fontId="5"/>
  </si>
  <si>
    <t>地上3階,塔屋2階</t>
    <rPh sb="0" eb="2">
      <t>チジョウ</t>
    </rPh>
    <rPh sb="3" eb="4">
      <t>カイ</t>
    </rPh>
    <rPh sb="5" eb="6">
      <t>トウ</t>
    </rPh>
    <rPh sb="6" eb="7">
      <t>ヤ</t>
    </rPh>
    <rPh sb="8" eb="9">
      <t>カイ</t>
    </rPh>
    <phoneticPr fontId="5"/>
  </si>
  <si>
    <t>延5,888㎡</t>
    <rPh sb="0" eb="1">
      <t>ノベ</t>
    </rPh>
    <phoneticPr fontId="5"/>
  </si>
  <si>
    <t>(視聴覚ホール)</t>
    <rPh sb="1" eb="4">
      <t>シチョウカク</t>
    </rPh>
    <phoneticPr fontId="5"/>
  </si>
  <si>
    <t>(244人)</t>
    <rPh sb="4" eb="5">
      <t>ニン</t>
    </rPh>
    <phoneticPr fontId="5"/>
  </si>
  <si>
    <t>分館</t>
    <rPh sb="0" eb="2">
      <t>ブンカン</t>
    </rPh>
    <phoneticPr fontId="5"/>
  </si>
  <si>
    <t>13館 （各地区公民館に併設）</t>
    <rPh sb="2" eb="3">
      <t>カン</t>
    </rPh>
    <rPh sb="5" eb="6">
      <t>カク</t>
    </rPh>
    <rPh sb="6" eb="8">
      <t>チク</t>
    </rPh>
    <rPh sb="8" eb="11">
      <t>コウミンカン</t>
    </rPh>
    <rPh sb="12" eb="14">
      <t>ヘイセツ</t>
    </rPh>
    <phoneticPr fontId="5"/>
  </si>
  <si>
    <t>貸出者数のみ　</t>
    <rPh sb="0" eb="2">
      <t>カシダシ</t>
    </rPh>
    <rPh sb="2" eb="3">
      <t>シャ</t>
    </rPh>
    <rPh sb="3" eb="4">
      <t>スウ</t>
    </rPh>
    <phoneticPr fontId="5"/>
  </si>
  <si>
    <t>希望ヶ丘図書館</t>
    <rPh sb="0" eb="4">
      <t>キボウガオカ</t>
    </rPh>
    <rPh sb="4" eb="7">
      <t>トショカン</t>
    </rPh>
    <phoneticPr fontId="5"/>
  </si>
  <si>
    <t>鉄筋コンクリート造2階</t>
    <rPh sb="0" eb="2">
      <t>テッキン</t>
    </rPh>
    <rPh sb="8" eb="9">
      <t>ゾウ</t>
    </rPh>
    <rPh sb="10" eb="11">
      <t>カイ</t>
    </rPh>
    <phoneticPr fontId="5"/>
  </si>
  <si>
    <t>希望ヶ丘1-5</t>
    <rPh sb="0" eb="4">
      <t>キボウガオカ</t>
    </rPh>
    <phoneticPr fontId="5"/>
  </si>
  <si>
    <t>延622㎡</t>
    <rPh sb="0" eb="1">
      <t>ノベ</t>
    </rPh>
    <phoneticPr fontId="5"/>
  </si>
  <si>
    <t>安積図書館</t>
    <rPh sb="0" eb="1">
      <t>アン</t>
    </rPh>
    <rPh sb="1" eb="2">
      <t>セキ</t>
    </rPh>
    <rPh sb="2" eb="5">
      <t>トショカン</t>
    </rPh>
    <phoneticPr fontId="5"/>
  </si>
  <si>
    <t>鉄筋コンクリート造地下1階,地上3階</t>
    <rPh sb="0" eb="2">
      <t>テッキン</t>
    </rPh>
    <rPh sb="8" eb="9">
      <t>ゾウ</t>
    </rPh>
    <rPh sb="9" eb="11">
      <t>チカ</t>
    </rPh>
    <rPh sb="12" eb="13">
      <t>カイ</t>
    </rPh>
    <rPh sb="14" eb="16">
      <t>チジョウ</t>
    </rPh>
    <rPh sb="17" eb="18">
      <t>カイ</t>
    </rPh>
    <phoneticPr fontId="5"/>
  </si>
  <si>
    <t>安積一丁目38</t>
    <rPh sb="0" eb="1">
      <t>アン</t>
    </rPh>
    <rPh sb="1" eb="2">
      <t>セキ</t>
    </rPh>
    <rPh sb="2" eb="5">
      <t>イッチョウメ</t>
    </rPh>
    <phoneticPr fontId="5"/>
  </si>
  <si>
    <t>延864㎡ （行政センターを除く）</t>
    <rPh sb="0" eb="1">
      <t>ノベ</t>
    </rPh>
    <rPh sb="7" eb="9">
      <t>ギョウセイ</t>
    </rPh>
    <rPh sb="14" eb="15">
      <t>ノゾ</t>
    </rPh>
    <phoneticPr fontId="5"/>
  </si>
  <si>
    <t>富久山図書館</t>
    <rPh sb="0" eb="1">
      <t>トミ</t>
    </rPh>
    <rPh sb="1" eb="2">
      <t>ヒサ</t>
    </rPh>
    <rPh sb="2" eb="3">
      <t>ヤマ</t>
    </rPh>
    <rPh sb="3" eb="6">
      <t>トショカン</t>
    </rPh>
    <phoneticPr fontId="5"/>
  </si>
  <si>
    <t>鉄筋コンクリート造3階</t>
    <rPh sb="0" eb="2">
      <t>テッキン</t>
    </rPh>
    <rPh sb="8" eb="9">
      <t>ゾウ</t>
    </rPh>
    <rPh sb="10" eb="11">
      <t>カイ</t>
    </rPh>
    <phoneticPr fontId="5"/>
  </si>
  <si>
    <t>富久山町福原字泉崎181-1</t>
    <rPh sb="0" eb="1">
      <t>トミ</t>
    </rPh>
    <rPh sb="1" eb="2">
      <t>ヒサ</t>
    </rPh>
    <rPh sb="2" eb="3">
      <t>ヤマ</t>
    </rPh>
    <rPh sb="3" eb="4">
      <t>マチ</t>
    </rPh>
    <rPh sb="4" eb="6">
      <t>フクハラ</t>
    </rPh>
    <rPh sb="6" eb="7">
      <t>アザ</t>
    </rPh>
    <rPh sb="7" eb="9">
      <t>イズミザキ</t>
    </rPh>
    <phoneticPr fontId="5"/>
  </si>
  <si>
    <t>延834㎡ （行政センターを除く）</t>
    <rPh sb="0" eb="1">
      <t>ノベ</t>
    </rPh>
    <rPh sb="7" eb="9">
      <t>ギョウセイ</t>
    </rPh>
    <rPh sb="14" eb="15">
      <t>ノゾ</t>
    </rPh>
    <phoneticPr fontId="5"/>
  </si>
  <si>
    <t>鉄筋コンクリート造地下1階</t>
    <rPh sb="0" eb="2">
      <t>テッキン</t>
    </rPh>
    <rPh sb="8" eb="9">
      <t>ゾウ</t>
    </rPh>
    <rPh sb="9" eb="11">
      <t>チカ</t>
    </rPh>
    <rPh sb="12" eb="13">
      <t>カイ</t>
    </rPh>
    <phoneticPr fontId="22"/>
  </si>
  <si>
    <t>講義室 等</t>
    <rPh sb="0" eb="3">
      <t>コウギシツ</t>
    </rPh>
    <rPh sb="4" eb="5">
      <t>トウ</t>
    </rPh>
    <phoneticPr fontId="22"/>
  </si>
  <si>
    <t>麓山一丁目8-4</t>
    <rPh sb="0" eb="1">
      <t>ロク</t>
    </rPh>
    <rPh sb="1" eb="2">
      <t>ヤマ</t>
    </rPh>
    <rPh sb="2" eb="5">
      <t>イッチョウメ</t>
    </rPh>
    <phoneticPr fontId="22"/>
  </si>
  <si>
    <t>地上3階,塔屋2階</t>
    <rPh sb="0" eb="2">
      <t>チジョウ</t>
    </rPh>
    <rPh sb="3" eb="4">
      <t>カイ</t>
    </rPh>
    <rPh sb="5" eb="6">
      <t>トウ</t>
    </rPh>
    <rPh sb="6" eb="7">
      <t>ヤ</t>
    </rPh>
    <rPh sb="8" eb="9">
      <t>カイ</t>
    </rPh>
    <phoneticPr fontId="22"/>
  </si>
  <si>
    <t>設置年月 平成27年4月</t>
    <rPh sb="0" eb="2">
      <t>セッチ</t>
    </rPh>
    <rPh sb="2" eb="4">
      <t>ネンゲツ</t>
    </rPh>
    <rPh sb="9" eb="10">
      <t>ネン</t>
    </rPh>
    <rPh sb="11" eb="12">
      <t>ガツ</t>
    </rPh>
    <phoneticPr fontId="22"/>
  </si>
  <si>
    <t>地区・地域公民館</t>
    <rPh sb="0" eb="2">
      <t>チク</t>
    </rPh>
    <rPh sb="3" eb="5">
      <t>チイキ</t>
    </rPh>
    <rPh sb="5" eb="8">
      <t>コウミンカン</t>
    </rPh>
    <phoneticPr fontId="22"/>
  </si>
  <si>
    <t>40館</t>
    <rPh sb="2" eb="3">
      <t>カン</t>
    </rPh>
    <phoneticPr fontId="22"/>
  </si>
  <si>
    <t>分館</t>
    <rPh sb="0" eb="2">
      <t>ブンカン</t>
    </rPh>
    <phoneticPr fontId="22"/>
  </si>
  <si>
    <t>51館</t>
    <rPh sb="2" eb="3">
      <t>カン</t>
    </rPh>
    <phoneticPr fontId="22"/>
  </si>
  <si>
    <t>男女共同参画センター</t>
    <rPh sb="0" eb="2">
      <t>ダンジョ</t>
    </rPh>
    <rPh sb="2" eb="4">
      <t>キョウドウ</t>
    </rPh>
    <rPh sb="4" eb="6">
      <t>サンカク</t>
    </rPh>
    <phoneticPr fontId="4"/>
  </si>
  <si>
    <t>鉄筋コンクリート造地下1階</t>
    <rPh sb="0" eb="2">
      <t>テッキン</t>
    </rPh>
    <rPh sb="8" eb="9">
      <t>ゾウ</t>
    </rPh>
    <rPh sb="9" eb="11">
      <t>チカ</t>
    </rPh>
    <rPh sb="12" eb="13">
      <t>カイ</t>
    </rPh>
    <phoneticPr fontId="4"/>
  </si>
  <si>
    <t>347人</t>
  </si>
  <si>
    <t>麓山二丁目9-1</t>
    <rPh sb="0" eb="1">
      <t>ロク</t>
    </rPh>
    <rPh sb="1" eb="2">
      <t>ヤマ</t>
    </rPh>
    <rPh sb="2" eb="5">
      <t>ニチョウメ</t>
    </rPh>
    <phoneticPr fontId="4"/>
  </si>
  <si>
    <t>(さんかくプラザ)</t>
  </si>
  <si>
    <t>地上2階 延1,597.14㎡</t>
    <rPh sb="0" eb="2">
      <t>チジョウ</t>
    </rPh>
    <rPh sb="3" eb="4">
      <t>カイ</t>
    </rPh>
    <rPh sb="5" eb="6">
      <t>ノベ</t>
    </rPh>
    <phoneticPr fontId="4"/>
  </si>
  <si>
    <t>設置年月 昭和57年9月</t>
    <rPh sb="0" eb="2">
      <t>セッチ</t>
    </rPh>
    <rPh sb="2" eb="4">
      <t>ネンゲツ</t>
    </rPh>
    <rPh sb="5" eb="7">
      <t>ショウワ</t>
    </rPh>
    <rPh sb="9" eb="10">
      <t>ネン</t>
    </rPh>
    <rPh sb="11" eb="12">
      <t>ガツ</t>
    </rPh>
    <phoneticPr fontId="4"/>
  </si>
  <si>
    <t>勤労青少年ホーム</t>
    <rPh sb="0" eb="2">
      <t>キンロウ</t>
    </rPh>
    <rPh sb="2" eb="5">
      <t>セイショウネン</t>
    </rPh>
    <phoneticPr fontId="22"/>
  </si>
  <si>
    <t>多目的ホール</t>
    <rPh sb="0" eb="3">
      <t>タモクテキ</t>
    </rPh>
    <phoneticPr fontId="22"/>
  </si>
  <si>
    <t>500人</t>
    <rPh sb="3" eb="4">
      <t>ニン</t>
    </rPh>
    <phoneticPr fontId="22"/>
  </si>
  <si>
    <t>192人</t>
    <rPh sb="3" eb="4">
      <t>ニン</t>
    </rPh>
    <phoneticPr fontId="22"/>
  </si>
  <si>
    <t>延2,879.20㎡ （中央公民館を除く）</t>
    <rPh sb="0" eb="1">
      <t>ノベ</t>
    </rPh>
    <rPh sb="12" eb="14">
      <t>チュウオウ</t>
    </rPh>
    <rPh sb="14" eb="17">
      <t>コウミンカン</t>
    </rPh>
    <phoneticPr fontId="22"/>
  </si>
  <si>
    <t>市民文化センター</t>
    <rPh sb="0" eb="2">
      <t>シミン</t>
    </rPh>
    <rPh sb="2" eb="4">
      <t>ブンカ</t>
    </rPh>
    <phoneticPr fontId="4"/>
  </si>
  <si>
    <t>鉄骨･鉄筋コンクリート造地下2階</t>
    <rPh sb="0" eb="2">
      <t>テッコツ</t>
    </rPh>
    <rPh sb="3" eb="5">
      <t>テッキン</t>
    </rPh>
    <rPh sb="11" eb="12">
      <t>ゾウ</t>
    </rPh>
    <rPh sb="12" eb="14">
      <t>チカ</t>
    </rPh>
    <rPh sb="15" eb="16">
      <t>カイ</t>
    </rPh>
    <phoneticPr fontId="4"/>
  </si>
  <si>
    <t>大ホール</t>
    <rPh sb="0" eb="1">
      <t>ダイ</t>
    </rPh>
    <phoneticPr fontId="4"/>
  </si>
  <si>
    <t>2,004人</t>
    <rPh sb="5" eb="6">
      <t>ニン</t>
    </rPh>
    <phoneticPr fontId="4"/>
  </si>
  <si>
    <t>堤下町1-2</t>
    <rPh sb="0" eb="1">
      <t>ツツミ</t>
    </rPh>
    <rPh sb="1" eb="2">
      <t>シタ</t>
    </rPh>
    <rPh sb="2" eb="3">
      <t>マチ</t>
    </rPh>
    <phoneticPr fontId="4"/>
  </si>
  <si>
    <t>地上5階 延19,694㎡</t>
    <rPh sb="0" eb="2">
      <t>チジョウ</t>
    </rPh>
    <rPh sb="3" eb="4">
      <t>カイ</t>
    </rPh>
    <rPh sb="5" eb="6">
      <t>ノベ</t>
    </rPh>
    <phoneticPr fontId="4"/>
  </si>
  <si>
    <t>中ホール</t>
    <rPh sb="0" eb="1">
      <t>チュウ</t>
    </rPh>
    <phoneticPr fontId="4"/>
  </si>
  <si>
    <t>806人</t>
    <rPh sb="3" eb="4">
      <t>ニン</t>
    </rPh>
    <phoneticPr fontId="4"/>
  </si>
  <si>
    <t>設置年月 昭和59年11月</t>
    <rPh sb="0" eb="2">
      <t>セッチ</t>
    </rPh>
    <rPh sb="2" eb="4">
      <t>ネンゲツ</t>
    </rPh>
    <rPh sb="5" eb="7">
      <t>ショウワ</t>
    </rPh>
    <rPh sb="9" eb="10">
      <t>ネン</t>
    </rPh>
    <rPh sb="12" eb="13">
      <t>ガツ</t>
    </rPh>
    <phoneticPr fontId="4"/>
  </si>
  <si>
    <t>展示室･その他</t>
    <rPh sb="0" eb="3">
      <t>テンジシツ</t>
    </rPh>
    <rPh sb="6" eb="7">
      <t>ホカ</t>
    </rPh>
    <phoneticPr fontId="4"/>
  </si>
  <si>
    <t>こおりやま文学の森資料館</t>
    <rPh sb="5" eb="7">
      <t>ブンガク</t>
    </rPh>
    <rPh sb="8" eb="9">
      <t>モリ</t>
    </rPh>
    <rPh sb="9" eb="12">
      <t>シリョウカン</t>
    </rPh>
    <phoneticPr fontId="4"/>
  </si>
  <si>
    <t>敷地6,200㎡</t>
    <rPh sb="0" eb="2">
      <t>シキチ</t>
    </rPh>
    <phoneticPr fontId="4"/>
  </si>
  <si>
    <t>豊田町3-5</t>
    <rPh sb="0" eb="2">
      <t>トヨタ</t>
    </rPh>
    <rPh sb="2" eb="3">
      <t>マチ</t>
    </rPh>
    <phoneticPr fontId="4"/>
  </si>
  <si>
    <t>設置年月 平成12年2月</t>
    <rPh sb="0" eb="2">
      <t>セッチ</t>
    </rPh>
    <rPh sb="2" eb="4">
      <t>ネンゲツ</t>
    </rPh>
    <rPh sb="5" eb="7">
      <t>ヘイセイ</t>
    </rPh>
    <rPh sb="9" eb="10">
      <t>ネン</t>
    </rPh>
    <rPh sb="11" eb="12">
      <t>ガツ</t>
    </rPh>
    <phoneticPr fontId="4"/>
  </si>
  <si>
    <t>文学資料館</t>
    <rPh sb="0" eb="2">
      <t>ブンガク</t>
    </rPh>
    <rPh sb="2" eb="5">
      <t>シリョウカン</t>
    </rPh>
    <phoneticPr fontId="4"/>
  </si>
  <si>
    <t>鉄筋コンクリート･木造瓦葺地下1階,地上1階</t>
    <rPh sb="0" eb="2">
      <t>テッキン</t>
    </rPh>
    <rPh sb="9" eb="11">
      <t>モクゾウ</t>
    </rPh>
    <rPh sb="11" eb="13">
      <t>カワラブキ</t>
    </rPh>
    <rPh sb="13" eb="15">
      <t>チカ</t>
    </rPh>
    <rPh sb="16" eb="17">
      <t>カイ</t>
    </rPh>
    <rPh sb="18" eb="20">
      <t>チジョウ</t>
    </rPh>
    <rPh sb="21" eb="22">
      <t>カイ</t>
    </rPh>
    <phoneticPr fontId="4"/>
  </si>
  <si>
    <t>30人</t>
    <rPh sb="2" eb="3">
      <t>ニン</t>
    </rPh>
    <phoneticPr fontId="4"/>
  </si>
  <si>
    <t>延574.95㎡</t>
    <rPh sb="0" eb="1">
      <t>ノ</t>
    </rPh>
    <phoneticPr fontId="4"/>
  </si>
  <si>
    <t>久米正雄記念館</t>
    <rPh sb="0" eb="2">
      <t>クメ</t>
    </rPh>
    <rPh sb="2" eb="4">
      <t>マサオ</t>
    </rPh>
    <rPh sb="4" eb="6">
      <t>キネン</t>
    </rPh>
    <rPh sb="6" eb="7">
      <t>カン</t>
    </rPh>
    <phoneticPr fontId="4"/>
  </si>
  <si>
    <t>木造瓦葺2階建</t>
    <rPh sb="0" eb="2">
      <t>モクゾウ</t>
    </rPh>
    <rPh sb="2" eb="4">
      <t>カワラブキ</t>
    </rPh>
    <rPh sb="5" eb="6">
      <t>カイ</t>
    </rPh>
    <rPh sb="6" eb="7">
      <t>タ</t>
    </rPh>
    <phoneticPr fontId="4"/>
  </si>
  <si>
    <t>延237.92㎡</t>
    <rPh sb="0" eb="1">
      <t>ノ</t>
    </rPh>
    <phoneticPr fontId="4"/>
  </si>
  <si>
    <t>ふれあい科学館</t>
    <rPh sb="4" eb="7">
      <t>カガクカン</t>
    </rPh>
    <phoneticPr fontId="4"/>
  </si>
  <si>
    <t>鉄骨造（一部鉄骨鉄筋コンクリート造）</t>
    <rPh sb="0" eb="2">
      <t>テッコツ</t>
    </rPh>
    <rPh sb="2" eb="3">
      <t>ツク</t>
    </rPh>
    <rPh sb="4" eb="6">
      <t>イチブ</t>
    </rPh>
    <rPh sb="6" eb="8">
      <t>テッコツ</t>
    </rPh>
    <rPh sb="8" eb="10">
      <t>テッキン</t>
    </rPh>
    <rPh sb="16" eb="17">
      <t>ツク</t>
    </rPh>
    <phoneticPr fontId="4"/>
  </si>
  <si>
    <t>238席</t>
    <rPh sb="3" eb="4">
      <t>セキ</t>
    </rPh>
    <phoneticPr fontId="4"/>
  </si>
  <si>
    <t>駅前二丁目11-1</t>
    <rPh sb="0" eb="2">
      <t>エキマエ</t>
    </rPh>
    <rPh sb="2" eb="5">
      <t>ニチョウメ</t>
    </rPh>
    <phoneticPr fontId="4"/>
  </si>
  <si>
    <t>地下1階,地上24階（内20～24階）</t>
    <rPh sb="0" eb="2">
      <t>チカ</t>
    </rPh>
    <rPh sb="3" eb="4">
      <t>カイ</t>
    </rPh>
    <rPh sb="5" eb="7">
      <t>チジョウ</t>
    </rPh>
    <rPh sb="9" eb="10">
      <t>カイ</t>
    </rPh>
    <rPh sb="11" eb="12">
      <t>ウチ</t>
    </rPh>
    <rPh sb="17" eb="18">
      <t>カイ</t>
    </rPh>
    <phoneticPr fontId="4"/>
  </si>
  <si>
    <t>常設展示物</t>
    <rPh sb="0" eb="2">
      <t>ジョウセツ</t>
    </rPh>
    <rPh sb="2" eb="5">
      <t>テンジブツ</t>
    </rPh>
    <phoneticPr fontId="4"/>
  </si>
  <si>
    <t>51点</t>
    <rPh sb="2" eb="3">
      <t>テン</t>
    </rPh>
    <phoneticPr fontId="4"/>
  </si>
  <si>
    <t>ビッグアイ20～24階</t>
    <rPh sb="10" eb="11">
      <t>カイ</t>
    </rPh>
    <phoneticPr fontId="4"/>
  </si>
  <si>
    <t>延4,337.37㎡</t>
    <rPh sb="0" eb="1">
      <t>ノベ</t>
    </rPh>
    <phoneticPr fontId="4"/>
  </si>
  <si>
    <t>展望ロビー</t>
    <rPh sb="0" eb="2">
      <t>テンボウ</t>
    </rPh>
    <phoneticPr fontId="4"/>
  </si>
  <si>
    <t>設置年月 平成13年10月</t>
    <rPh sb="0" eb="2">
      <t>セッチ</t>
    </rPh>
    <rPh sb="2" eb="4">
      <t>ネンゲツ</t>
    </rPh>
    <rPh sb="5" eb="7">
      <t>ヘイセイ</t>
    </rPh>
    <rPh sb="9" eb="10">
      <t>ネン</t>
    </rPh>
    <rPh sb="12" eb="13">
      <t>ガツ</t>
    </rPh>
    <phoneticPr fontId="4"/>
  </si>
  <si>
    <t>公会堂</t>
    <rPh sb="0" eb="3">
      <t>コウカイドウ</t>
    </rPh>
    <phoneticPr fontId="22"/>
  </si>
  <si>
    <t>鉄筋コンクリート造2階建</t>
    <rPh sb="0" eb="2">
      <t>テッキン</t>
    </rPh>
    <rPh sb="8" eb="9">
      <t>ゾウ</t>
    </rPh>
    <rPh sb="10" eb="11">
      <t>カイ</t>
    </rPh>
    <rPh sb="11" eb="12">
      <t>タ</t>
    </rPh>
    <phoneticPr fontId="22"/>
  </si>
  <si>
    <t>200人</t>
  </si>
  <si>
    <t>延1,102.12㎡</t>
    <rPh sb="0" eb="1">
      <t>ノベ</t>
    </rPh>
    <phoneticPr fontId="22"/>
  </si>
  <si>
    <t>設置年月 大正13年11月</t>
    <rPh sb="0" eb="2">
      <t>セッチ</t>
    </rPh>
    <rPh sb="2" eb="4">
      <t>ネンゲツ</t>
    </rPh>
    <rPh sb="5" eb="7">
      <t>タイショウ</t>
    </rPh>
    <rPh sb="9" eb="10">
      <t>ネン</t>
    </rPh>
    <rPh sb="12" eb="13">
      <t>ガツ</t>
    </rPh>
    <phoneticPr fontId="22"/>
  </si>
  <si>
    <t>音楽・文化交流館</t>
    <rPh sb="0" eb="2">
      <t>オンガク</t>
    </rPh>
    <rPh sb="3" eb="5">
      <t>ブンカ</t>
    </rPh>
    <rPh sb="5" eb="7">
      <t>コウリュウ</t>
    </rPh>
    <rPh sb="7" eb="8">
      <t>カン</t>
    </rPh>
    <phoneticPr fontId="5"/>
  </si>
  <si>
    <t>鉄筋コンクリート造2階建</t>
    <rPh sb="0" eb="2">
      <t>テッキン</t>
    </rPh>
    <rPh sb="8" eb="9">
      <t>ゾウ</t>
    </rPh>
    <rPh sb="10" eb="11">
      <t>カイ</t>
    </rPh>
    <rPh sb="11" eb="12">
      <t>タ</t>
    </rPh>
    <phoneticPr fontId="5"/>
  </si>
  <si>
    <t>大ホール　他</t>
    <rPh sb="0" eb="1">
      <t>ダイ</t>
    </rPh>
    <rPh sb="5" eb="6">
      <t>ホカ</t>
    </rPh>
    <phoneticPr fontId="5"/>
  </si>
  <si>
    <t>500人</t>
    <rPh sb="3" eb="4">
      <t>ニン</t>
    </rPh>
    <phoneticPr fontId="5"/>
  </si>
  <si>
    <t>開成一丁目1-1</t>
    <rPh sb="0" eb="2">
      <t>カイセイ</t>
    </rPh>
    <rPh sb="2" eb="5">
      <t>イッチョウメ</t>
    </rPh>
    <phoneticPr fontId="5"/>
  </si>
  <si>
    <t>（ミューカルがくと館）</t>
    <rPh sb="9" eb="10">
      <t>カン</t>
    </rPh>
    <phoneticPr fontId="5"/>
  </si>
  <si>
    <t>設置年月 平成24年4月</t>
    <rPh sb="0" eb="2">
      <t>セッチ</t>
    </rPh>
    <rPh sb="2" eb="4">
      <t>ネンゲツ</t>
    </rPh>
    <rPh sb="5" eb="7">
      <t>ヘイセイ</t>
    </rPh>
    <rPh sb="9" eb="10">
      <t>ネン</t>
    </rPh>
    <rPh sb="11" eb="12">
      <t>ガツ</t>
    </rPh>
    <phoneticPr fontId="5"/>
  </si>
  <si>
    <t>敷地5,423.26㎡</t>
    <rPh sb="0" eb="2">
      <t>シキチ</t>
    </rPh>
    <phoneticPr fontId="4"/>
  </si>
  <si>
    <t>開成三丁目3-7</t>
    <rPh sb="0" eb="2">
      <t>カイセイ</t>
    </rPh>
    <rPh sb="2" eb="5">
      <t>サンチョウメ</t>
    </rPh>
    <phoneticPr fontId="4"/>
  </si>
  <si>
    <t>木造鉄板葺3階建</t>
    <rPh sb="0" eb="2">
      <t>モクゾウ</t>
    </rPh>
    <rPh sb="2" eb="4">
      <t>テッパン</t>
    </rPh>
    <rPh sb="4" eb="5">
      <t>ブキ</t>
    </rPh>
    <rPh sb="6" eb="7">
      <t>カイ</t>
    </rPh>
    <rPh sb="7" eb="8">
      <t>タ</t>
    </rPh>
    <phoneticPr fontId="4"/>
  </si>
  <si>
    <t>100人</t>
    <rPh sb="3" eb="4">
      <t>ニン</t>
    </rPh>
    <phoneticPr fontId="4"/>
  </si>
  <si>
    <t>延1,360.09㎡</t>
    <rPh sb="0" eb="1">
      <t>ノベ</t>
    </rPh>
    <phoneticPr fontId="4"/>
  </si>
  <si>
    <t>設置年月 明治7年9月</t>
    <rPh sb="0" eb="2">
      <t>セッチ</t>
    </rPh>
    <rPh sb="2" eb="4">
      <t>ネンゲツ</t>
    </rPh>
    <rPh sb="5" eb="7">
      <t>メイジ</t>
    </rPh>
    <rPh sb="8" eb="9">
      <t>ネン</t>
    </rPh>
    <rPh sb="10" eb="11">
      <t>ガツ</t>
    </rPh>
    <phoneticPr fontId="4"/>
  </si>
  <si>
    <t>安積開拓官舎</t>
    <rPh sb="0" eb="1">
      <t>アン</t>
    </rPh>
    <rPh sb="1" eb="2">
      <t>セキ</t>
    </rPh>
    <rPh sb="2" eb="4">
      <t>カイタク</t>
    </rPh>
    <rPh sb="4" eb="6">
      <t>カンシャ</t>
    </rPh>
    <phoneticPr fontId="4"/>
  </si>
  <si>
    <t>木造木羽葺2階建</t>
    <rPh sb="0" eb="2">
      <t>モクゾウ</t>
    </rPh>
    <rPh sb="3" eb="4">
      <t>ハネ</t>
    </rPh>
    <rPh sb="4" eb="5">
      <t>ブキ</t>
    </rPh>
    <rPh sb="6" eb="7">
      <t>カイ</t>
    </rPh>
    <rPh sb="7" eb="8">
      <t>ダテ</t>
    </rPh>
    <phoneticPr fontId="4"/>
  </si>
  <si>
    <t>(旧立岩一郎邸)</t>
    <rPh sb="1" eb="2">
      <t>キュウ</t>
    </rPh>
    <rPh sb="2" eb="3">
      <t>タ</t>
    </rPh>
    <rPh sb="3" eb="4">
      <t>イワ</t>
    </rPh>
    <rPh sb="4" eb="6">
      <t>イチロウ</t>
    </rPh>
    <rPh sb="6" eb="7">
      <t>テイ</t>
    </rPh>
    <phoneticPr fontId="4"/>
  </si>
  <si>
    <t>延146.67㎡</t>
    <rPh sb="0" eb="1">
      <t>ノベ</t>
    </rPh>
    <phoneticPr fontId="4"/>
  </si>
  <si>
    <t>設置年月 平成6年3月</t>
    <rPh sb="0" eb="2">
      <t>セッチ</t>
    </rPh>
    <rPh sb="2" eb="4">
      <t>ネンゲツ</t>
    </rPh>
    <rPh sb="5" eb="7">
      <t>ヘイセイ</t>
    </rPh>
    <rPh sb="8" eb="9">
      <t>ネン</t>
    </rPh>
    <rPh sb="10" eb="11">
      <t>ガツ</t>
    </rPh>
    <phoneticPr fontId="4"/>
  </si>
  <si>
    <t>安積開拓入植者住宅</t>
    <rPh sb="0" eb="1">
      <t>アン</t>
    </rPh>
    <rPh sb="1" eb="2">
      <t>セキ</t>
    </rPh>
    <rPh sb="2" eb="4">
      <t>カイタク</t>
    </rPh>
    <rPh sb="4" eb="7">
      <t>ニュウショクシャ</t>
    </rPh>
    <rPh sb="7" eb="9">
      <t>ジュウタク</t>
    </rPh>
    <phoneticPr fontId="4"/>
  </si>
  <si>
    <t>(旧小山家)</t>
    <rPh sb="1" eb="2">
      <t>キュウ</t>
    </rPh>
    <rPh sb="2" eb="4">
      <t>コヤマ</t>
    </rPh>
    <rPh sb="4" eb="5">
      <t>イエ</t>
    </rPh>
    <phoneticPr fontId="4"/>
  </si>
  <si>
    <t>木造茅葺平屋建</t>
    <rPh sb="0" eb="2">
      <t>モクゾウ</t>
    </rPh>
    <rPh sb="2" eb="4">
      <t>カヤブキ</t>
    </rPh>
    <rPh sb="4" eb="6">
      <t>ヒラヤ</t>
    </rPh>
    <rPh sb="6" eb="7">
      <t>ダ</t>
    </rPh>
    <phoneticPr fontId="4"/>
  </si>
  <si>
    <t>10人</t>
    <rPh sb="2" eb="3">
      <t>ニン</t>
    </rPh>
    <phoneticPr fontId="4"/>
  </si>
  <si>
    <t>延34.14㎡</t>
    <rPh sb="0" eb="1">
      <t>ノベ</t>
    </rPh>
    <phoneticPr fontId="4"/>
  </si>
  <si>
    <t>設置年月 平成9年11月</t>
    <rPh sb="0" eb="2">
      <t>セッチ</t>
    </rPh>
    <rPh sb="2" eb="4">
      <t>ネンゲツ</t>
    </rPh>
    <rPh sb="5" eb="7">
      <t>ヘイセイ</t>
    </rPh>
    <rPh sb="8" eb="9">
      <t>ネン</t>
    </rPh>
    <rPh sb="11" eb="12">
      <t>ガツ</t>
    </rPh>
    <phoneticPr fontId="4"/>
  </si>
  <si>
    <t>(旧坪内家)</t>
    <rPh sb="1" eb="2">
      <t>キュウ</t>
    </rPh>
    <rPh sb="2" eb="4">
      <t>ツボウチ</t>
    </rPh>
    <rPh sb="4" eb="5">
      <t>イエ</t>
    </rPh>
    <phoneticPr fontId="4"/>
  </si>
  <si>
    <t>木造銅板葺平屋建</t>
    <rPh sb="0" eb="2">
      <t>モクゾウ</t>
    </rPh>
    <rPh sb="2" eb="4">
      <t>ドウバン</t>
    </rPh>
    <rPh sb="4" eb="5">
      <t>フ</t>
    </rPh>
    <rPh sb="5" eb="7">
      <t>ヒラヤ</t>
    </rPh>
    <rPh sb="7" eb="8">
      <t>ダ</t>
    </rPh>
    <phoneticPr fontId="4"/>
  </si>
  <si>
    <t>20人</t>
    <rPh sb="2" eb="3">
      <t>ニン</t>
    </rPh>
    <phoneticPr fontId="4"/>
  </si>
  <si>
    <t>延74.79㎡</t>
    <rPh sb="0" eb="1">
      <t>ノベ</t>
    </rPh>
    <phoneticPr fontId="4"/>
  </si>
  <si>
    <t>設置年月 平成16年10月</t>
    <rPh sb="0" eb="2">
      <t>セッチ</t>
    </rPh>
    <rPh sb="2" eb="4">
      <t>ネンゲツ</t>
    </rPh>
    <rPh sb="5" eb="7">
      <t>ヘイセイ</t>
    </rPh>
    <rPh sb="9" eb="10">
      <t>ネン</t>
    </rPh>
    <rPh sb="12" eb="13">
      <t>ガツ</t>
    </rPh>
    <phoneticPr fontId="4"/>
  </si>
  <si>
    <t>美術館</t>
    <rPh sb="0" eb="2">
      <t>ビジュツ</t>
    </rPh>
    <rPh sb="2" eb="3">
      <t>カン</t>
    </rPh>
    <phoneticPr fontId="5"/>
  </si>
  <si>
    <t>鉄筋及び鉄骨鉄筋コンクリート造</t>
    <rPh sb="0" eb="2">
      <t>テッキン</t>
    </rPh>
    <rPh sb="2" eb="3">
      <t>オヨ</t>
    </rPh>
    <rPh sb="4" eb="6">
      <t>テッコツ</t>
    </rPh>
    <rPh sb="6" eb="8">
      <t>テッキン</t>
    </rPh>
    <rPh sb="14" eb="15">
      <t>ゾウ</t>
    </rPh>
    <phoneticPr fontId="5"/>
  </si>
  <si>
    <t>700人</t>
    <rPh sb="3" eb="4">
      <t>ニン</t>
    </rPh>
    <phoneticPr fontId="5"/>
  </si>
  <si>
    <t>安原町字大谷地130-2</t>
    <rPh sb="0" eb="1">
      <t>アン</t>
    </rPh>
    <rPh sb="1" eb="2">
      <t>ハラ</t>
    </rPh>
    <rPh sb="2" eb="3">
      <t>マチ</t>
    </rPh>
    <rPh sb="3" eb="4">
      <t>アザ</t>
    </rPh>
    <rPh sb="4" eb="5">
      <t>オオ</t>
    </rPh>
    <rPh sb="5" eb="6">
      <t>タニ</t>
    </rPh>
    <rPh sb="6" eb="7">
      <t>チ</t>
    </rPh>
    <phoneticPr fontId="5"/>
  </si>
  <si>
    <t>地下1階,地上2階 延6,848㎡</t>
    <rPh sb="0" eb="2">
      <t>チカ</t>
    </rPh>
    <rPh sb="3" eb="4">
      <t>カイ</t>
    </rPh>
    <rPh sb="10" eb="11">
      <t>ノベ</t>
    </rPh>
    <phoneticPr fontId="5"/>
  </si>
  <si>
    <t>（※講演会等教育普及事業参加者を含む）</t>
    <rPh sb="2" eb="5">
      <t>コウエンカイ</t>
    </rPh>
    <rPh sb="5" eb="6">
      <t>トウ</t>
    </rPh>
    <rPh sb="6" eb="8">
      <t>キョウイク</t>
    </rPh>
    <rPh sb="8" eb="10">
      <t>フキュウ</t>
    </rPh>
    <rPh sb="10" eb="12">
      <t>ジギョウ</t>
    </rPh>
    <rPh sb="12" eb="15">
      <t>サンカシャ</t>
    </rPh>
    <rPh sb="16" eb="17">
      <t>フク</t>
    </rPh>
    <phoneticPr fontId="5"/>
  </si>
  <si>
    <t>設置年月 平成4年11月</t>
    <rPh sb="0" eb="2">
      <t>セッチ</t>
    </rPh>
    <rPh sb="2" eb="4">
      <t>ネンゲツ</t>
    </rPh>
    <rPh sb="5" eb="7">
      <t>ヘイセイ</t>
    </rPh>
    <rPh sb="8" eb="9">
      <t>ネン</t>
    </rPh>
    <rPh sb="11" eb="12">
      <t>ガツ</t>
    </rPh>
    <phoneticPr fontId="5"/>
  </si>
  <si>
    <t>青少年会館</t>
    <rPh sb="0" eb="3">
      <t>セイショウネン</t>
    </rPh>
    <rPh sb="3" eb="5">
      <t>カイカン</t>
    </rPh>
    <phoneticPr fontId="22"/>
  </si>
  <si>
    <t>鉄筋コンクリート造3階建</t>
    <rPh sb="0" eb="2">
      <t>テッキン</t>
    </rPh>
    <rPh sb="8" eb="9">
      <t>ゾウ</t>
    </rPh>
    <rPh sb="10" eb="11">
      <t>カイ</t>
    </rPh>
    <rPh sb="11" eb="12">
      <t>タ</t>
    </rPh>
    <phoneticPr fontId="22"/>
  </si>
  <si>
    <t>宿泊</t>
    <rPh sb="0" eb="2">
      <t>シュクハク</t>
    </rPh>
    <phoneticPr fontId="22"/>
  </si>
  <si>
    <t>100人</t>
    <rPh sb="3" eb="4">
      <t>ニン</t>
    </rPh>
    <phoneticPr fontId="22"/>
  </si>
  <si>
    <t>大槻町字漆棒82</t>
    <rPh sb="0" eb="3">
      <t>オオツキマチ</t>
    </rPh>
    <rPh sb="3" eb="4">
      <t>アザ</t>
    </rPh>
    <rPh sb="4" eb="5">
      <t>ウルシ</t>
    </rPh>
    <rPh sb="5" eb="6">
      <t>ボウ</t>
    </rPh>
    <phoneticPr fontId="22"/>
  </si>
  <si>
    <t>延3,529.58㎡</t>
    <rPh sb="0" eb="1">
      <t>ノベ</t>
    </rPh>
    <phoneticPr fontId="22"/>
  </si>
  <si>
    <t>貸館</t>
    <rPh sb="0" eb="1">
      <t>カ</t>
    </rPh>
    <rPh sb="1" eb="2">
      <t>カン</t>
    </rPh>
    <phoneticPr fontId="22"/>
  </si>
  <si>
    <t>設置年月 平成7年4月</t>
    <rPh sb="0" eb="2">
      <t>セッチ</t>
    </rPh>
    <rPh sb="2" eb="4">
      <t>ネンゲツ</t>
    </rPh>
    <rPh sb="5" eb="7">
      <t>ヘイセイ</t>
    </rPh>
    <rPh sb="8" eb="9">
      <t>ネン</t>
    </rPh>
    <rPh sb="10" eb="11">
      <t>ガツ</t>
    </rPh>
    <phoneticPr fontId="22"/>
  </si>
  <si>
    <t>(6室,延170人)</t>
    <rPh sb="2" eb="3">
      <t>シツ</t>
    </rPh>
    <rPh sb="4" eb="5">
      <t>ノ</t>
    </rPh>
    <rPh sb="8" eb="9">
      <t>ニン</t>
    </rPh>
    <phoneticPr fontId="22"/>
  </si>
  <si>
    <t>少年湖畔の村</t>
    <rPh sb="0" eb="2">
      <t>ショウネン</t>
    </rPh>
    <rPh sb="2" eb="4">
      <t>コハン</t>
    </rPh>
    <rPh sb="5" eb="6">
      <t>ムラ</t>
    </rPh>
    <phoneticPr fontId="22"/>
  </si>
  <si>
    <t>鉄筋コンクリート造平屋建</t>
    <rPh sb="0" eb="2">
      <t>テッキン</t>
    </rPh>
    <rPh sb="8" eb="9">
      <t>ゾウ</t>
    </rPh>
    <rPh sb="9" eb="11">
      <t>ヒラヤ</t>
    </rPh>
    <rPh sb="11" eb="12">
      <t>タ</t>
    </rPh>
    <phoneticPr fontId="22"/>
  </si>
  <si>
    <t>80人</t>
    <rPh sb="2" eb="3">
      <t>ニン</t>
    </rPh>
    <phoneticPr fontId="22"/>
  </si>
  <si>
    <t>湖南町横沢字村西112</t>
    <rPh sb="0" eb="3">
      <t>コナンマチ</t>
    </rPh>
    <rPh sb="3" eb="5">
      <t>ヨコサワ</t>
    </rPh>
    <rPh sb="5" eb="6">
      <t>アザ</t>
    </rPh>
    <rPh sb="6" eb="8">
      <t>ムラニシ</t>
    </rPh>
    <phoneticPr fontId="22"/>
  </si>
  <si>
    <t>延1,314㎡</t>
    <rPh sb="0" eb="1">
      <t>ノベ</t>
    </rPh>
    <phoneticPr fontId="22"/>
  </si>
  <si>
    <t>キャンプ場</t>
    <rPh sb="4" eb="5">
      <t>ジョウ</t>
    </rPh>
    <phoneticPr fontId="22"/>
  </si>
  <si>
    <t>150人</t>
    <rPh sb="3" eb="4">
      <t>ニン</t>
    </rPh>
    <phoneticPr fontId="22"/>
  </si>
  <si>
    <t>設置年月 平成4年6月</t>
    <rPh sb="0" eb="2">
      <t>セッチ</t>
    </rPh>
    <rPh sb="2" eb="4">
      <t>ネンゲツ</t>
    </rPh>
    <rPh sb="5" eb="7">
      <t>ヘイセイ</t>
    </rPh>
    <rPh sb="8" eb="9">
      <t>ネン</t>
    </rPh>
    <rPh sb="10" eb="11">
      <t>ガツ</t>
    </rPh>
    <phoneticPr fontId="22"/>
  </si>
  <si>
    <t>労働福祉会館</t>
    <rPh sb="0" eb="2">
      <t>ロウドウ</t>
    </rPh>
    <rPh sb="2" eb="4">
      <t>フクシ</t>
    </rPh>
    <rPh sb="4" eb="6">
      <t>カイカン</t>
    </rPh>
    <phoneticPr fontId="4"/>
  </si>
  <si>
    <t>鉄筋コンクリート造3階建</t>
    <rPh sb="0" eb="2">
      <t>テッキン</t>
    </rPh>
    <rPh sb="8" eb="9">
      <t>ゾウ</t>
    </rPh>
    <rPh sb="10" eb="11">
      <t>カイ</t>
    </rPh>
    <rPh sb="11" eb="12">
      <t>タ</t>
    </rPh>
    <phoneticPr fontId="4"/>
  </si>
  <si>
    <t>400人</t>
  </si>
  <si>
    <t>虎丸町7-7</t>
    <rPh sb="0" eb="1">
      <t>トラ</t>
    </rPh>
    <rPh sb="1" eb="2">
      <t>マル</t>
    </rPh>
    <rPh sb="2" eb="3">
      <t>マチ</t>
    </rPh>
    <phoneticPr fontId="4"/>
  </si>
  <si>
    <t>延2,079.81㎡</t>
    <rPh sb="0" eb="1">
      <t>ノベ</t>
    </rPh>
    <phoneticPr fontId="4"/>
  </si>
  <si>
    <t>設置年月 昭和47年3月</t>
    <rPh sb="0" eb="2">
      <t>セッチ</t>
    </rPh>
    <rPh sb="2" eb="4">
      <t>ネンゲツ</t>
    </rPh>
    <rPh sb="5" eb="7">
      <t>ショウワ</t>
    </rPh>
    <rPh sb="9" eb="10">
      <t>ネン</t>
    </rPh>
    <rPh sb="11" eb="12">
      <t>ガツ</t>
    </rPh>
    <phoneticPr fontId="4"/>
  </si>
  <si>
    <t>郡山自然の家</t>
    <rPh sb="0" eb="2">
      <t>コオリヤマ</t>
    </rPh>
    <rPh sb="2" eb="4">
      <t>シゼン</t>
    </rPh>
    <rPh sb="5" eb="6">
      <t>イエ</t>
    </rPh>
    <phoneticPr fontId="4"/>
  </si>
  <si>
    <t>鉄筋コンクリート造2階建</t>
    <rPh sb="0" eb="2">
      <t>テッキン</t>
    </rPh>
    <rPh sb="8" eb="9">
      <t>ゾウ</t>
    </rPh>
    <rPh sb="10" eb="11">
      <t>カイ</t>
    </rPh>
    <rPh sb="11" eb="12">
      <t>タ</t>
    </rPh>
    <phoneticPr fontId="4"/>
  </si>
  <si>
    <t>本館</t>
    <rPh sb="0" eb="2">
      <t>ホンカン</t>
    </rPh>
    <phoneticPr fontId="4"/>
  </si>
  <si>
    <t>172人</t>
    <rPh sb="3" eb="4">
      <t>ニン</t>
    </rPh>
    <phoneticPr fontId="4"/>
  </si>
  <si>
    <t>逢瀬町多田野字中丸山46</t>
    <rPh sb="0" eb="2">
      <t>オウセ</t>
    </rPh>
    <rPh sb="2" eb="3">
      <t>マチ</t>
    </rPh>
    <rPh sb="3" eb="6">
      <t>タダノ</t>
    </rPh>
    <rPh sb="6" eb="7">
      <t>アザ</t>
    </rPh>
    <rPh sb="7" eb="8">
      <t>ナカ</t>
    </rPh>
    <rPh sb="8" eb="10">
      <t>マルヤマ</t>
    </rPh>
    <phoneticPr fontId="4"/>
  </si>
  <si>
    <t>一部平屋 延1,579㎡</t>
    <rPh sb="0" eb="2">
      <t>イチブ</t>
    </rPh>
    <rPh sb="2" eb="3">
      <t>タイラ</t>
    </rPh>
    <rPh sb="3" eb="4">
      <t>ヤ</t>
    </rPh>
    <rPh sb="5" eb="6">
      <t>ノベ</t>
    </rPh>
    <phoneticPr fontId="4"/>
  </si>
  <si>
    <t>ロッジ</t>
    <phoneticPr fontId="4"/>
  </si>
  <si>
    <t>126人</t>
    <rPh sb="3" eb="4">
      <t>ニン</t>
    </rPh>
    <phoneticPr fontId="4"/>
  </si>
  <si>
    <t>体育館鉄骨平屋建</t>
    <rPh sb="0" eb="3">
      <t>タイイクカン</t>
    </rPh>
    <rPh sb="3" eb="5">
      <t>テッコツ</t>
    </rPh>
    <rPh sb="5" eb="7">
      <t>ヒラヤ</t>
    </rPh>
    <rPh sb="7" eb="8">
      <t>ケン</t>
    </rPh>
    <phoneticPr fontId="4"/>
  </si>
  <si>
    <t>テント</t>
    <phoneticPr fontId="4"/>
  </si>
  <si>
    <t>120人</t>
    <rPh sb="3" eb="4">
      <t>ニン</t>
    </rPh>
    <phoneticPr fontId="4"/>
  </si>
  <si>
    <t>延543㎡</t>
    <rPh sb="0" eb="1">
      <t>ノベ</t>
    </rPh>
    <phoneticPr fontId="4"/>
  </si>
  <si>
    <t>〃</t>
  </si>
  <si>
    <t>メインスタンド</t>
  </si>
  <si>
    <t>トリムコース</t>
  </si>
  <si>
    <t>１５．行政・選挙</t>
    <phoneticPr fontId="4"/>
  </si>
  <si>
    <t>市長部局</t>
    <rPh sb="0" eb="2">
      <t>シチョウ</t>
    </rPh>
    <rPh sb="2" eb="4">
      <t>ブキョク</t>
    </rPh>
    <phoneticPr fontId="4"/>
  </si>
  <si>
    <t>議会事務局</t>
    <rPh sb="0" eb="1">
      <t>ギ</t>
    </rPh>
    <rPh sb="1" eb="2">
      <t>カイ</t>
    </rPh>
    <rPh sb="2" eb="5">
      <t>ジムキョク</t>
    </rPh>
    <phoneticPr fontId="4"/>
  </si>
  <si>
    <t>選管事務局</t>
    <rPh sb="0" eb="1">
      <t>セン</t>
    </rPh>
    <rPh sb="1" eb="2">
      <t>カン</t>
    </rPh>
    <rPh sb="2" eb="5">
      <t>ジムキョク</t>
    </rPh>
    <phoneticPr fontId="4"/>
  </si>
  <si>
    <t>監査事務局</t>
    <rPh sb="0" eb="1">
      <t>ラン</t>
    </rPh>
    <rPh sb="1" eb="2">
      <t>サ</t>
    </rPh>
    <rPh sb="2" eb="5">
      <t>ジムキョク</t>
    </rPh>
    <phoneticPr fontId="4"/>
  </si>
  <si>
    <t>農委事務局</t>
    <rPh sb="0" eb="1">
      <t>ノウ</t>
    </rPh>
    <rPh sb="1" eb="2">
      <t>イ</t>
    </rPh>
    <rPh sb="2" eb="5">
      <t>ジムキョク</t>
    </rPh>
    <phoneticPr fontId="4"/>
  </si>
  <si>
    <t>教育委員会</t>
    <rPh sb="0" eb="1">
      <t>キョウ</t>
    </rPh>
    <rPh sb="1" eb="2">
      <t>イク</t>
    </rPh>
    <rPh sb="2" eb="5">
      <t>イインカイ</t>
    </rPh>
    <phoneticPr fontId="4"/>
  </si>
  <si>
    <t>上下水道局</t>
    <rPh sb="0" eb="1">
      <t>ジョウ</t>
    </rPh>
    <rPh sb="1" eb="2">
      <t>シタ</t>
    </rPh>
    <rPh sb="2" eb="5">
      <t>スイドウキョク</t>
    </rPh>
    <phoneticPr fontId="4"/>
  </si>
  <si>
    <t>2010年</t>
    <rPh sb="4" eb="5">
      <t>ネン</t>
    </rPh>
    <phoneticPr fontId="4"/>
  </si>
  <si>
    <t>男</t>
    <phoneticPr fontId="4"/>
  </si>
  <si>
    <t>女</t>
    <phoneticPr fontId="4"/>
  </si>
  <si>
    <t>2011年</t>
    <rPh sb="4" eb="5">
      <t>ネン</t>
    </rPh>
    <phoneticPr fontId="4"/>
  </si>
  <si>
    <t>2012年</t>
    <rPh sb="4" eb="5">
      <t>ネン</t>
    </rPh>
    <phoneticPr fontId="4"/>
  </si>
  <si>
    <t>2013年</t>
    <phoneticPr fontId="4"/>
  </si>
  <si>
    <t>2014年</t>
    <phoneticPr fontId="4"/>
  </si>
  <si>
    <t>2015年</t>
    <phoneticPr fontId="4"/>
  </si>
  <si>
    <t>2016年</t>
    <rPh sb="4" eb="5">
      <t>ネン</t>
    </rPh>
    <phoneticPr fontId="4"/>
  </si>
  <si>
    <t>2017年</t>
    <phoneticPr fontId="4"/>
  </si>
  <si>
    <t>2018年</t>
    <phoneticPr fontId="4"/>
  </si>
  <si>
    <t>2019年</t>
    <phoneticPr fontId="4"/>
  </si>
  <si>
    <t>2020年</t>
    <phoneticPr fontId="4"/>
  </si>
  <si>
    <t>2021年</t>
    <phoneticPr fontId="4"/>
  </si>
  <si>
    <t>（注）従来の下水道等事業と水道事業を統合し､2017(平成29)年4月に上下水道局を設置した。</t>
    <rPh sb="3" eb="5">
      <t>ジュウライ</t>
    </rPh>
    <rPh sb="6" eb="10">
      <t>ゲスイドウトウ</t>
    </rPh>
    <rPh sb="10" eb="12">
      <t>ジギョウ</t>
    </rPh>
    <rPh sb="13" eb="15">
      <t>スイドウ</t>
    </rPh>
    <rPh sb="15" eb="17">
      <t>ジギョウ</t>
    </rPh>
    <rPh sb="18" eb="20">
      <t>トウゴウ</t>
    </rPh>
    <rPh sb="27" eb="29">
      <t>ヘイセイ</t>
    </rPh>
    <rPh sb="32" eb="33">
      <t>ネン</t>
    </rPh>
    <rPh sb="34" eb="35">
      <t>ガツ</t>
    </rPh>
    <rPh sb="36" eb="38">
      <t>ジョウゲ</t>
    </rPh>
    <rPh sb="38" eb="41">
      <t>スイドウキョク</t>
    </rPh>
    <rPh sb="42" eb="44">
      <t>セッチ</t>
    </rPh>
    <phoneticPr fontId="4"/>
  </si>
  <si>
    <t>2016(平成28)年以前は水道局の職員数､2017(平成29)年以降は上下水道局の職員数としている。</t>
    <phoneticPr fontId="2"/>
  </si>
  <si>
    <t>資料：人事課</t>
    <phoneticPr fontId="2"/>
  </si>
  <si>
    <t>性別</t>
    <rPh sb="0" eb="2">
      <t>セイベツ</t>
    </rPh>
    <phoneticPr fontId="2"/>
  </si>
  <si>
    <t>部長職</t>
    <rPh sb="0" eb="2">
      <t>ブチョウ</t>
    </rPh>
    <rPh sb="2" eb="3">
      <t>ショク</t>
    </rPh>
    <phoneticPr fontId="4"/>
  </si>
  <si>
    <t>部長相当職</t>
    <rPh sb="0" eb="2">
      <t>ブチョウ</t>
    </rPh>
    <rPh sb="2" eb="4">
      <t>ソウトウ</t>
    </rPh>
    <rPh sb="4" eb="5">
      <t>ショク</t>
    </rPh>
    <phoneticPr fontId="4"/>
  </si>
  <si>
    <t>部次長
職</t>
    <rPh sb="0" eb="3">
      <t>ブジチョウ</t>
    </rPh>
    <rPh sb="4" eb="5">
      <t>ショク</t>
    </rPh>
    <phoneticPr fontId="4"/>
  </si>
  <si>
    <t>部次長相当職</t>
    <rPh sb="0" eb="3">
      <t>ブジチョウ</t>
    </rPh>
    <rPh sb="3" eb="5">
      <t>ソウトウ</t>
    </rPh>
    <rPh sb="5" eb="6">
      <t>ショク</t>
    </rPh>
    <phoneticPr fontId="4"/>
  </si>
  <si>
    <t>課長職</t>
    <rPh sb="0" eb="3">
      <t>カチョウショク</t>
    </rPh>
    <phoneticPr fontId="4"/>
  </si>
  <si>
    <t>課長相当職</t>
    <rPh sb="0" eb="2">
      <t>カチョウ</t>
    </rPh>
    <rPh sb="2" eb="4">
      <t>ソウトウ</t>
    </rPh>
    <rPh sb="4" eb="5">
      <t>ショク</t>
    </rPh>
    <phoneticPr fontId="4"/>
  </si>
  <si>
    <t>課長補佐職</t>
    <rPh sb="0" eb="2">
      <t>カチョウ</t>
    </rPh>
    <rPh sb="2" eb="4">
      <t>ホサ</t>
    </rPh>
    <rPh sb="4" eb="5">
      <t>ショク</t>
    </rPh>
    <phoneticPr fontId="4"/>
  </si>
  <si>
    <t>課長補佐相当職</t>
    <rPh sb="0" eb="2">
      <t>カチョウ</t>
    </rPh>
    <rPh sb="2" eb="4">
      <t>ホサ</t>
    </rPh>
    <rPh sb="4" eb="6">
      <t>ソウトウ</t>
    </rPh>
    <rPh sb="6" eb="7">
      <t>ショク</t>
    </rPh>
    <phoneticPr fontId="4"/>
  </si>
  <si>
    <t>係長職</t>
    <rPh sb="0" eb="2">
      <t>カカリチョウ</t>
    </rPh>
    <rPh sb="2" eb="3">
      <t>ショク</t>
    </rPh>
    <phoneticPr fontId="4"/>
  </si>
  <si>
    <t>主任</t>
    <rPh sb="0" eb="2">
      <t>シュニン</t>
    </rPh>
    <phoneticPr fontId="4"/>
  </si>
  <si>
    <t>割合
(％)</t>
    <rPh sb="0" eb="2">
      <t>ワリアイ</t>
    </rPh>
    <phoneticPr fontId="4"/>
  </si>
  <si>
    <r>
      <t>（注）</t>
    </r>
    <r>
      <rPr>
        <sz val="11"/>
        <color indexed="8"/>
        <rFont val="ＭＳ Ｐ明朝"/>
        <family val="1"/>
        <charset val="128"/>
      </rPr>
      <t>管理職の範囲については、内閣府男女共同参画局による定義（管理職は部下を持つ職務以上の者、部下を持たなくてもそれと同等の地位にある者を指す。）を参考に主任以上の職員としている。</t>
    </r>
    <phoneticPr fontId="4"/>
  </si>
  <si>
    <t>割合は主任以上の合計数に占める男女の割合。</t>
    <phoneticPr fontId="2"/>
  </si>
  <si>
    <t>資料：人事課</t>
    <rPh sb="0" eb="2">
      <t>シリョウ</t>
    </rPh>
    <phoneticPr fontId="4"/>
  </si>
  <si>
    <t>招集回数</t>
    <rPh sb="0" eb="2">
      <t>ショウシュウ</t>
    </rPh>
    <rPh sb="2" eb="4">
      <t>カイスウ</t>
    </rPh>
    <phoneticPr fontId="4"/>
  </si>
  <si>
    <t>会期</t>
    <rPh sb="0" eb="2">
      <t>カイキ</t>
    </rPh>
    <phoneticPr fontId="4"/>
  </si>
  <si>
    <t>議案件数</t>
    <rPh sb="0" eb="2">
      <t>ギアン</t>
    </rPh>
    <rPh sb="2" eb="4">
      <t>ケンスウ</t>
    </rPh>
    <phoneticPr fontId="4"/>
  </si>
  <si>
    <t>定例会</t>
    <rPh sb="0" eb="3">
      <t>テイレイカイ</t>
    </rPh>
    <phoneticPr fontId="4"/>
  </si>
  <si>
    <t>臨時会</t>
    <rPh sb="0" eb="2">
      <t>リンジ</t>
    </rPh>
    <rPh sb="2" eb="3">
      <t>カイ</t>
    </rPh>
    <phoneticPr fontId="4"/>
  </si>
  <si>
    <t>市長提出</t>
    <rPh sb="0" eb="2">
      <t>シチョウ</t>
    </rPh>
    <rPh sb="2" eb="4">
      <t>テイシュツ</t>
    </rPh>
    <phoneticPr fontId="4"/>
  </si>
  <si>
    <t>議員提出</t>
    <rPh sb="0" eb="2">
      <t>ギイン</t>
    </rPh>
    <rPh sb="2" eb="4">
      <t>テイシュツ</t>
    </rPh>
    <phoneticPr fontId="4"/>
  </si>
  <si>
    <t>資料：議会事務局総務議事課</t>
    <rPh sb="0" eb="2">
      <t>シリョウ</t>
    </rPh>
    <phoneticPr fontId="4"/>
  </si>
  <si>
    <t>常任委員会</t>
    <rPh sb="0" eb="2">
      <t>ジョウニン</t>
    </rPh>
    <rPh sb="2" eb="5">
      <t>イインカイ</t>
    </rPh>
    <phoneticPr fontId="4"/>
  </si>
  <si>
    <t>議会運営</t>
    <rPh sb="0" eb="2">
      <t>ギカイ</t>
    </rPh>
    <rPh sb="2" eb="4">
      <t>ウンエイ</t>
    </rPh>
    <phoneticPr fontId="4"/>
  </si>
  <si>
    <t>特別委員会</t>
    <rPh sb="0" eb="2">
      <t>トクベツ</t>
    </rPh>
    <rPh sb="2" eb="5">
      <t>イインカイ</t>
    </rPh>
    <phoneticPr fontId="4"/>
  </si>
  <si>
    <t>総務財政</t>
    <rPh sb="0" eb="2">
      <t>ソウム</t>
    </rPh>
    <rPh sb="2" eb="4">
      <t>ザイセイ</t>
    </rPh>
    <phoneticPr fontId="4"/>
  </si>
  <si>
    <t>建設水道</t>
    <rPh sb="0" eb="2">
      <t>ケンセツ</t>
    </rPh>
    <rPh sb="2" eb="4">
      <t>スイドウ</t>
    </rPh>
    <phoneticPr fontId="4"/>
  </si>
  <si>
    <t>環境経済</t>
    <rPh sb="0" eb="2">
      <t>カンキョウ</t>
    </rPh>
    <rPh sb="2" eb="4">
      <t>ケイザイ</t>
    </rPh>
    <phoneticPr fontId="4"/>
  </si>
  <si>
    <t>文教福祉</t>
    <rPh sb="0" eb="2">
      <t>ブンキョウ</t>
    </rPh>
    <rPh sb="2" eb="4">
      <t>フクシ</t>
    </rPh>
    <phoneticPr fontId="4"/>
  </si>
  <si>
    <t>請願</t>
  </si>
  <si>
    <t>請願</t>
    <phoneticPr fontId="2"/>
  </si>
  <si>
    <t>7(1)</t>
    <phoneticPr fontId="2"/>
  </si>
  <si>
    <t>6(1)</t>
    <phoneticPr fontId="2"/>
  </si>
  <si>
    <r>
      <t>（注）</t>
    </r>
    <r>
      <rPr>
        <sz val="11"/>
        <color indexed="8"/>
        <rFont val="ＭＳ Ｐ明朝"/>
        <family val="1"/>
        <charset val="128"/>
      </rPr>
      <t>2004(平成14)年6月定例会より、受け付けした陳情は委員会への付託及び審査を行っていない。</t>
    </r>
    <rPh sb="1" eb="2">
      <t>チュウ</t>
    </rPh>
    <rPh sb="8" eb="10">
      <t>ヘイセイ</t>
    </rPh>
    <rPh sb="13" eb="14">
      <t>ネン</t>
    </rPh>
    <rPh sb="15" eb="16">
      <t>ガツ</t>
    </rPh>
    <rPh sb="16" eb="19">
      <t>テイレイカイ</t>
    </rPh>
    <rPh sb="22" eb="23">
      <t>ウ</t>
    </rPh>
    <rPh sb="24" eb="25">
      <t>ツ</t>
    </rPh>
    <rPh sb="28" eb="30">
      <t>チンジョウ</t>
    </rPh>
    <rPh sb="31" eb="34">
      <t>イインカイ</t>
    </rPh>
    <rPh sb="36" eb="38">
      <t>フタク</t>
    </rPh>
    <rPh sb="38" eb="39">
      <t>オヨ</t>
    </rPh>
    <rPh sb="40" eb="42">
      <t>シンサ</t>
    </rPh>
    <rPh sb="43" eb="44">
      <t>オコナ</t>
    </rPh>
    <phoneticPr fontId="4"/>
  </si>
  <si>
    <t>（　）は継続審査件数</t>
    <rPh sb="4" eb="6">
      <t>ケイゾク</t>
    </rPh>
    <rPh sb="6" eb="8">
      <t>シンサ</t>
    </rPh>
    <rPh sb="8" eb="10">
      <t>ケンスウ</t>
    </rPh>
    <phoneticPr fontId="2"/>
  </si>
  <si>
    <t>資料：議会事務局総務議事課</t>
    <phoneticPr fontId="2"/>
  </si>
  <si>
    <t>受理件数</t>
    <rPh sb="0" eb="2">
      <t>ジュリ</t>
    </rPh>
    <rPh sb="2" eb="4">
      <t>ケンスウ</t>
    </rPh>
    <phoneticPr fontId="4"/>
  </si>
  <si>
    <t>審議件数</t>
    <rPh sb="0" eb="2">
      <t>シンギ</t>
    </rPh>
    <rPh sb="2" eb="4">
      <t>ケンスウ</t>
    </rPh>
    <phoneticPr fontId="4"/>
  </si>
  <si>
    <t>採択</t>
    <rPh sb="0" eb="2">
      <t>サイタク</t>
    </rPh>
    <phoneticPr fontId="4"/>
  </si>
  <si>
    <t>不採択</t>
    <rPh sb="0" eb="1">
      <t>フ</t>
    </rPh>
    <rPh sb="1" eb="3">
      <t>サイタク</t>
    </rPh>
    <phoneticPr fontId="4"/>
  </si>
  <si>
    <t>一部採択
一部不採択</t>
    <rPh sb="0" eb="2">
      <t>イチブ</t>
    </rPh>
    <rPh sb="2" eb="4">
      <t>サイタク</t>
    </rPh>
    <rPh sb="5" eb="7">
      <t>イチブ</t>
    </rPh>
    <rPh sb="7" eb="8">
      <t>フ</t>
    </rPh>
    <rPh sb="8" eb="10">
      <t>サイタク</t>
    </rPh>
    <phoneticPr fontId="4"/>
  </si>
  <si>
    <t>継続審査</t>
    <rPh sb="0" eb="2">
      <t>ケイゾク</t>
    </rPh>
    <rPh sb="2" eb="4">
      <t>シンサ</t>
    </rPh>
    <phoneticPr fontId="4"/>
  </si>
  <si>
    <t>取り下げ</t>
    <rPh sb="0" eb="1">
      <t>ト</t>
    </rPh>
    <rPh sb="2" eb="3">
      <t>サ</t>
    </rPh>
    <phoneticPr fontId="4"/>
  </si>
  <si>
    <t>陳情</t>
  </si>
  <si>
    <r>
      <t>（注）</t>
    </r>
    <r>
      <rPr>
        <sz val="11"/>
        <color indexed="8"/>
        <rFont val="ＭＳ Ｐ明朝"/>
        <family val="1"/>
        <charset val="128"/>
      </rPr>
      <t>2004(平成16)年6月定例会より、受け付けした陳情は委員会への付託及び審査を行っていない。</t>
    </r>
    <rPh sb="1" eb="2">
      <t>チュウ</t>
    </rPh>
    <rPh sb="8" eb="10">
      <t>ヘイセイ</t>
    </rPh>
    <rPh sb="13" eb="14">
      <t>ネン</t>
    </rPh>
    <rPh sb="15" eb="16">
      <t>ガツ</t>
    </rPh>
    <rPh sb="16" eb="19">
      <t>テイレイカイ</t>
    </rPh>
    <rPh sb="22" eb="23">
      <t>ウ</t>
    </rPh>
    <rPh sb="24" eb="25">
      <t>ツ</t>
    </rPh>
    <rPh sb="28" eb="30">
      <t>チンジョウ</t>
    </rPh>
    <rPh sb="31" eb="34">
      <t>イインカイ</t>
    </rPh>
    <rPh sb="36" eb="38">
      <t>フタク</t>
    </rPh>
    <rPh sb="38" eb="39">
      <t>オヨ</t>
    </rPh>
    <rPh sb="40" eb="42">
      <t>シンサ</t>
    </rPh>
    <rPh sb="43" eb="44">
      <t>オコナ</t>
    </rPh>
    <phoneticPr fontId="4"/>
  </si>
  <si>
    <t>市長提出議案</t>
    <rPh sb="0" eb="2">
      <t>シチョウ</t>
    </rPh>
    <rPh sb="2" eb="4">
      <t>テイシュツ</t>
    </rPh>
    <rPh sb="4" eb="6">
      <t>ギアン</t>
    </rPh>
    <phoneticPr fontId="4"/>
  </si>
  <si>
    <t>議員提出議案</t>
    <rPh sb="0" eb="2">
      <t>ギイン</t>
    </rPh>
    <rPh sb="2" eb="4">
      <t>テイシュツ</t>
    </rPh>
    <rPh sb="4" eb="6">
      <t>ギアン</t>
    </rPh>
    <phoneticPr fontId="4"/>
  </si>
  <si>
    <t>原案可決</t>
    <rPh sb="0" eb="2">
      <t>ゲンアン</t>
    </rPh>
    <rPh sb="2" eb="4">
      <t>カケツ</t>
    </rPh>
    <phoneticPr fontId="4"/>
  </si>
  <si>
    <t>原案否決</t>
    <rPh sb="0" eb="2">
      <t>ゲンアン</t>
    </rPh>
    <rPh sb="2" eb="4">
      <t>ヒケツ</t>
    </rPh>
    <phoneticPr fontId="4"/>
  </si>
  <si>
    <t>同意</t>
    <rPh sb="0" eb="2">
      <t>ドウイ</t>
    </rPh>
    <phoneticPr fontId="4"/>
  </si>
  <si>
    <t>承認</t>
    <rPh sb="0" eb="2">
      <t>ショウニン</t>
    </rPh>
    <phoneticPr fontId="4"/>
  </si>
  <si>
    <t>認定</t>
    <rPh sb="0" eb="2">
      <t>ニンテイ</t>
    </rPh>
    <phoneticPr fontId="4"/>
  </si>
  <si>
    <t>不認定</t>
    <rPh sb="0" eb="1">
      <t>フ</t>
    </rPh>
    <rPh sb="1" eb="3">
      <t>ニンテイ</t>
    </rPh>
    <phoneticPr fontId="4"/>
  </si>
  <si>
    <t>修正可決</t>
    <rPh sb="0" eb="2">
      <t>シュウセイ</t>
    </rPh>
    <rPh sb="2" eb="4">
      <t>カケツ</t>
    </rPh>
    <phoneticPr fontId="4"/>
  </si>
  <si>
    <t>撤回</t>
    <rPh sb="0" eb="2">
      <t>テッカイ</t>
    </rPh>
    <phoneticPr fontId="4"/>
  </si>
  <si>
    <t xml:space="preserve">原案可決 </t>
    <rPh sb="0" eb="2">
      <t>ゲンアン</t>
    </rPh>
    <rPh sb="2" eb="4">
      <t>カケツ</t>
    </rPh>
    <phoneticPr fontId="4"/>
  </si>
  <si>
    <t xml:space="preserve">原案否決 </t>
    <rPh sb="0" eb="2">
      <t>ゲンアン</t>
    </rPh>
    <rPh sb="2" eb="4">
      <t>ヒケツ</t>
    </rPh>
    <phoneticPr fontId="4"/>
  </si>
  <si>
    <t xml:space="preserve">同意 </t>
    <rPh sb="0" eb="2">
      <t>ドウイ</t>
    </rPh>
    <phoneticPr fontId="4"/>
  </si>
  <si>
    <t>2010(平成22)</t>
    <rPh sb="5" eb="7">
      <t>ヘイセイ</t>
    </rPh>
    <phoneticPr fontId="4"/>
  </si>
  <si>
    <t>2011(平成23)</t>
    <rPh sb="5" eb="7">
      <t>ヘイセイ</t>
    </rPh>
    <phoneticPr fontId="4"/>
  </si>
  <si>
    <t>2012(平成25)</t>
    <rPh sb="5" eb="7">
      <t>ヘイセイ</t>
    </rPh>
    <phoneticPr fontId="4"/>
  </si>
  <si>
    <t>2013(平成25)</t>
    <rPh sb="5" eb="7">
      <t>ヘイセイ</t>
    </rPh>
    <phoneticPr fontId="4"/>
  </si>
  <si>
    <t>2014(平成26)</t>
    <rPh sb="5" eb="7">
      <t>ヘイセイ</t>
    </rPh>
    <phoneticPr fontId="4"/>
  </si>
  <si>
    <t>2015(平成27)</t>
    <rPh sb="5" eb="7">
      <t>ヘイセイ</t>
    </rPh>
    <phoneticPr fontId="4"/>
  </si>
  <si>
    <t>2016(平成28)</t>
    <rPh sb="5" eb="7">
      <t>ヘイセイ</t>
    </rPh>
    <phoneticPr fontId="4"/>
  </si>
  <si>
    <t>2017(平成29)</t>
    <rPh sb="5" eb="7">
      <t>ヘイセイ</t>
    </rPh>
    <phoneticPr fontId="4"/>
  </si>
  <si>
    <t>2018(平成30)</t>
    <rPh sb="5" eb="7">
      <t>ヘイセイ</t>
    </rPh>
    <phoneticPr fontId="4"/>
  </si>
  <si>
    <t>2019(令和元)</t>
    <rPh sb="5" eb="7">
      <t>レイワ</t>
    </rPh>
    <rPh sb="7" eb="8">
      <t>モト</t>
    </rPh>
    <phoneticPr fontId="4"/>
  </si>
  <si>
    <t>2020(令和2)</t>
    <rPh sb="5" eb="7">
      <t>レイワ</t>
    </rPh>
    <phoneticPr fontId="4"/>
  </si>
  <si>
    <t>2021(令和3)</t>
    <rPh sb="5" eb="7">
      <t>レイワ</t>
    </rPh>
    <phoneticPr fontId="4"/>
  </si>
  <si>
    <t>資料：選挙管理委員会事務局</t>
    <rPh sb="0" eb="2">
      <t>シリョウ</t>
    </rPh>
    <phoneticPr fontId="4"/>
  </si>
  <si>
    <t>執行年月日</t>
    <rPh sb="0" eb="2">
      <t>シッコウ</t>
    </rPh>
    <rPh sb="2" eb="5">
      <t>ネンガッピ</t>
    </rPh>
    <phoneticPr fontId="4"/>
  </si>
  <si>
    <t>人員</t>
    <rPh sb="0" eb="2">
      <t>ジンイン</t>
    </rPh>
    <phoneticPr fontId="4"/>
  </si>
  <si>
    <t>選挙当日の有権者数</t>
    <rPh sb="0" eb="2">
      <t>センキョ</t>
    </rPh>
    <rPh sb="2" eb="4">
      <t>トウジツ</t>
    </rPh>
    <rPh sb="5" eb="8">
      <t>ユウケンシャ</t>
    </rPh>
    <rPh sb="8" eb="9">
      <t>スウ</t>
    </rPh>
    <phoneticPr fontId="4"/>
  </si>
  <si>
    <t>投票者数</t>
    <rPh sb="0" eb="3">
      <t>トウヒョウシャ</t>
    </rPh>
    <rPh sb="3" eb="4">
      <t>スウ</t>
    </rPh>
    <phoneticPr fontId="4"/>
  </si>
  <si>
    <t>投票率
(％)</t>
    <rPh sb="0" eb="2">
      <t>トウヒョウ</t>
    </rPh>
    <rPh sb="2" eb="3">
      <t>リツ</t>
    </rPh>
    <phoneticPr fontId="4"/>
  </si>
  <si>
    <t>投票数</t>
    <rPh sb="0" eb="2">
      <t>トウヒョウ</t>
    </rPh>
    <rPh sb="2" eb="3">
      <t>スウ</t>
    </rPh>
    <phoneticPr fontId="4"/>
  </si>
  <si>
    <t>定数</t>
    <rPh sb="0" eb="2">
      <t>テイスウ</t>
    </rPh>
    <phoneticPr fontId="4"/>
  </si>
  <si>
    <t>立候補者数</t>
    <rPh sb="0" eb="3">
      <t>リッコウホ</t>
    </rPh>
    <rPh sb="3" eb="4">
      <t>シャ</t>
    </rPh>
    <rPh sb="4" eb="5">
      <t>スウ</t>
    </rPh>
    <phoneticPr fontId="4"/>
  </si>
  <si>
    <t>無効</t>
    <rPh sb="0" eb="2">
      <t>ムコウ</t>
    </rPh>
    <phoneticPr fontId="4"/>
  </si>
  <si>
    <t>市長</t>
    <rPh sb="0" eb="2">
      <t>シチョウ</t>
    </rPh>
    <phoneticPr fontId="4"/>
  </si>
  <si>
    <t>2001(平成13).4. 8</t>
    <rPh sb="5" eb="7">
      <t>ヘイセイ</t>
    </rPh>
    <phoneticPr fontId="4"/>
  </si>
  <si>
    <t>参議院議員(福島県)</t>
    <rPh sb="0" eb="3">
      <t>サンギイン</t>
    </rPh>
    <rPh sb="3" eb="5">
      <t>ギイン</t>
    </rPh>
    <rPh sb="6" eb="8">
      <t>フクシマ</t>
    </rPh>
    <rPh sb="8" eb="9">
      <t>ケン</t>
    </rPh>
    <phoneticPr fontId="4"/>
  </si>
  <si>
    <t>2001(平成13).7.29</t>
    <rPh sb="5" eb="7">
      <t>ヘイセイ</t>
    </rPh>
    <phoneticPr fontId="4"/>
  </si>
  <si>
    <t xml:space="preserve"> （比例代表）</t>
    <rPh sb="2" eb="3">
      <t>ヒ</t>
    </rPh>
    <rPh sb="3" eb="4">
      <t>レイ</t>
    </rPh>
    <rPh sb="4" eb="5">
      <t>シロ</t>
    </rPh>
    <rPh sb="5" eb="6">
      <t>オモテ</t>
    </rPh>
    <phoneticPr fontId="4"/>
  </si>
  <si>
    <t>（政党数　14）</t>
    <rPh sb="1" eb="3">
      <t>セイトウ</t>
    </rPh>
    <rPh sb="3" eb="4">
      <t>スウ</t>
    </rPh>
    <phoneticPr fontId="4"/>
  </si>
  <si>
    <t>県議会議員</t>
    <rPh sb="0" eb="3">
      <t>ケンギカイ</t>
    </rPh>
    <rPh sb="3" eb="5">
      <t>ギイン</t>
    </rPh>
    <phoneticPr fontId="4"/>
  </si>
  <si>
    <t>2003(平成15).4.13</t>
    <rPh sb="5" eb="7">
      <t>ヘイセイ</t>
    </rPh>
    <phoneticPr fontId="4"/>
  </si>
  <si>
    <t>市議会議員</t>
    <rPh sb="0" eb="1">
      <t>シ</t>
    </rPh>
    <rPh sb="1" eb="3">
      <t>ギカイ</t>
    </rPh>
    <rPh sb="3" eb="5">
      <t>ギイン</t>
    </rPh>
    <phoneticPr fontId="4"/>
  </si>
  <si>
    <t>2003(平成15).4.27</t>
    <phoneticPr fontId="4"/>
  </si>
  <si>
    <t>衆議院議員小選挙区</t>
    <rPh sb="0" eb="3">
      <t>シュウギイン</t>
    </rPh>
    <rPh sb="3" eb="5">
      <t>ギイン</t>
    </rPh>
    <rPh sb="5" eb="6">
      <t>ショウ</t>
    </rPh>
    <rPh sb="6" eb="8">
      <t>センキョ</t>
    </rPh>
    <rPh sb="8" eb="9">
      <t>ク</t>
    </rPh>
    <phoneticPr fontId="4"/>
  </si>
  <si>
    <t>2003(平成15).11.9</t>
    <phoneticPr fontId="4"/>
  </si>
  <si>
    <t>（政党数　 5）</t>
    <rPh sb="1" eb="3">
      <t>セイトウ</t>
    </rPh>
    <rPh sb="3" eb="4">
      <t>スウ</t>
    </rPh>
    <phoneticPr fontId="4"/>
  </si>
  <si>
    <t>2004(平成16).7.11</t>
    <rPh sb="5" eb="7">
      <t>ヘイセイ</t>
    </rPh>
    <phoneticPr fontId="4"/>
  </si>
  <si>
    <t>〃</t>
    <phoneticPr fontId="4"/>
  </si>
  <si>
    <t>（政党数　 8）</t>
    <rPh sb="1" eb="3">
      <t>セイトウ</t>
    </rPh>
    <rPh sb="3" eb="4">
      <t>スウ</t>
    </rPh>
    <phoneticPr fontId="4"/>
  </si>
  <si>
    <t>県知事</t>
    <rPh sb="0" eb="3">
      <t>ケンチジ</t>
    </rPh>
    <phoneticPr fontId="4"/>
  </si>
  <si>
    <t>2004(平成16).9. 5</t>
    <phoneticPr fontId="4"/>
  </si>
  <si>
    <t>2005(平成17).4.10</t>
    <rPh sb="5" eb="7">
      <t>ヘイセイ</t>
    </rPh>
    <phoneticPr fontId="4"/>
  </si>
  <si>
    <t>県議会議員補欠</t>
    <rPh sb="0" eb="3">
      <t>ケンギカイ</t>
    </rPh>
    <rPh sb="3" eb="5">
      <t>ギイン</t>
    </rPh>
    <rPh sb="5" eb="7">
      <t>ホケツ</t>
    </rPh>
    <phoneticPr fontId="4"/>
  </si>
  <si>
    <t>2005(平成17).4.10</t>
    <phoneticPr fontId="4"/>
  </si>
  <si>
    <t>市議会議員補欠</t>
    <rPh sb="0" eb="1">
      <t>シ</t>
    </rPh>
    <rPh sb="1" eb="3">
      <t>ギカイ</t>
    </rPh>
    <rPh sb="3" eb="5">
      <t>ギイン</t>
    </rPh>
    <rPh sb="5" eb="7">
      <t>ホケツ</t>
    </rPh>
    <phoneticPr fontId="4"/>
  </si>
  <si>
    <t>衆議院議員小選挙区</t>
    <rPh sb="0" eb="1">
      <t>タミ</t>
    </rPh>
    <rPh sb="1" eb="2">
      <t>ハカル</t>
    </rPh>
    <rPh sb="2" eb="3">
      <t>イン</t>
    </rPh>
    <rPh sb="3" eb="4">
      <t>ハカル</t>
    </rPh>
    <rPh sb="4" eb="5">
      <t>イン</t>
    </rPh>
    <rPh sb="5" eb="6">
      <t>ショウ</t>
    </rPh>
    <rPh sb="6" eb="9">
      <t>センキョク</t>
    </rPh>
    <phoneticPr fontId="4"/>
  </si>
  <si>
    <t>2005(平成17).9.11</t>
    <phoneticPr fontId="4"/>
  </si>
  <si>
    <t>（政党数　 6）</t>
    <rPh sb="1" eb="3">
      <t>セイトウ</t>
    </rPh>
    <rPh sb="3" eb="4">
      <t>スウ</t>
    </rPh>
    <phoneticPr fontId="4"/>
  </si>
  <si>
    <t>県知事</t>
    <rPh sb="0" eb="1">
      <t>アガタ</t>
    </rPh>
    <rPh sb="1" eb="2">
      <t>トモ</t>
    </rPh>
    <rPh sb="2" eb="3">
      <t>ツトム</t>
    </rPh>
    <phoneticPr fontId="4"/>
  </si>
  <si>
    <t>2006(平成18).11.12</t>
    <rPh sb="5" eb="7">
      <t>ヘイセイ</t>
    </rPh>
    <phoneticPr fontId="4"/>
  </si>
  <si>
    <t>2007(平成19).4. 8</t>
    <rPh sb="5" eb="7">
      <t>ヘイセイ</t>
    </rPh>
    <phoneticPr fontId="4"/>
  </si>
  <si>
    <t>市議会議員</t>
    <rPh sb="0" eb="1">
      <t>シ</t>
    </rPh>
    <rPh sb="1" eb="2">
      <t>ハカル</t>
    </rPh>
    <rPh sb="2" eb="3">
      <t>アイ</t>
    </rPh>
    <rPh sb="3" eb="4">
      <t>ハカル</t>
    </rPh>
    <rPh sb="4" eb="5">
      <t>イン</t>
    </rPh>
    <phoneticPr fontId="4"/>
  </si>
  <si>
    <t>2007(平成19).4.22</t>
    <phoneticPr fontId="4"/>
  </si>
  <si>
    <t>参議院議員補欠</t>
    <rPh sb="0" eb="3">
      <t>サンギイン</t>
    </rPh>
    <rPh sb="3" eb="5">
      <t>ギイン</t>
    </rPh>
    <rPh sb="5" eb="7">
      <t>ホケツ</t>
    </rPh>
    <phoneticPr fontId="4"/>
  </si>
  <si>
    <t>2007(平成19).7.29</t>
    <phoneticPr fontId="4"/>
  </si>
  <si>
    <t>（政党数　11）</t>
    <rPh sb="1" eb="3">
      <t>セイトウ</t>
    </rPh>
    <rPh sb="3" eb="4">
      <t>スウ</t>
    </rPh>
    <phoneticPr fontId="4"/>
  </si>
  <si>
    <t>2009(平成21).4.12</t>
    <rPh sb="5" eb="7">
      <t>ヘイセイ</t>
    </rPh>
    <phoneticPr fontId="4"/>
  </si>
  <si>
    <t>衆議院議員小選挙区</t>
    <rPh sb="0" eb="3">
      <t>シュウギイン</t>
    </rPh>
    <rPh sb="3" eb="5">
      <t>ギイン</t>
    </rPh>
    <rPh sb="5" eb="9">
      <t>ショウセンキョク</t>
    </rPh>
    <phoneticPr fontId="4"/>
  </si>
  <si>
    <t>2009(平成21).8.30</t>
    <phoneticPr fontId="4"/>
  </si>
  <si>
    <t>（政党数　 7）</t>
    <rPh sb="1" eb="3">
      <t>セイトウ</t>
    </rPh>
    <rPh sb="3" eb="4">
      <t>スウ</t>
    </rPh>
    <phoneticPr fontId="4"/>
  </si>
  <si>
    <t>2010(平成22).7.11</t>
    <rPh sb="5" eb="7">
      <t>ヘイセイ</t>
    </rPh>
    <phoneticPr fontId="4"/>
  </si>
  <si>
    <t>（政党数　12）</t>
    <rPh sb="1" eb="3">
      <t>セイトウ</t>
    </rPh>
    <rPh sb="3" eb="4">
      <t>スウ</t>
    </rPh>
    <phoneticPr fontId="4"/>
  </si>
  <si>
    <t>2010(平成22).10.31</t>
    <phoneticPr fontId="4"/>
  </si>
  <si>
    <t>2011(平成23). 9. 4</t>
    <rPh sb="5" eb="7">
      <t>ヘイセイ</t>
    </rPh>
    <phoneticPr fontId="4"/>
  </si>
  <si>
    <t>2011(平成23).11.20</t>
    <phoneticPr fontId="4"/>
  </si>
  <si>
    <t>2012(平成24).12.16</t>
    <rPh sb="5" eb="7">
      <t>ヘイセイ</t>
    </rPh>
    <phoneticPr fontId="4"/>
  </si>
  <si>
    <t>（政党数　10）</t>
    <rPh sb="1" eb="3">
      <t>セイトウ</t>
    </rPh>
    <rPh sb="3" eb="4">
      <t>スウ</t>
    </rPh>
    <phoneticPr fontId="4"/>
  </si>
  <si>
    <t>2013(平成25).4.14</t>
    <rPh sb="5" eb="7">
      <t>ヘイセイ</t>
    </rPh>
    <phoneticPr fontId="4"/>
  </si>
  <si>
    <t>2013(平成25).7.21</t>
    <phoneticPr fontId="4"/>
  </si>
  <si>
    <t>2014(平成26).10.26</t>
    <rPh sb="5" eb="7">
      <t>ヘイセイ</t>
    </rPh>
    <phoneticPr fontId="4"/>
  </si>
  <si>
    <t>2014(平成26).12.14</t>
    <phoneticPr fontId="4"/>
  </si>
  <si>
    <t>（政党数　 9）</t>
    <rPh sb="1" eb="3">
      <t>セイトウ</t>
    </rPh>
    <rPh sb="3" eb="4">
      <t>スウ</t>
    </rPh>
    <phoneticPr fontId="4"/>
  </si>
  <si>
    <t>2015(平成27).8. 9</t>
    <rPh sb="5" eb="7">
      <t>ヘイセイ</t>
    </rPh>
    <phoneticPr fontId="4"/>
  </si>
  <si>
    <t>2015(平成27).11.15</t>
    <phoneticPr fontId="4"/>
  </si>
  <si>
    <t>参議院議員(福島県)</t>
  </si>
  <si>
    <t>2016(平成28).7.10</t>
    <rPh sb="5" eb="7">
      <t>ヘイセイ</t>
    </rPh>
    <phoneticPr fontId="4"/>
  </si>
  <si>
    <t xml:space="preserve"> （比例代表）</t>
  </si>
  <si>
    <t>（政党数　12）</t>
  </si>
  <si>
    <t>市長</t>
    <rPh sb="0" eb="2">
      <t>シチョウ</t>
    </rPh>
    <phoneticPr fontId="29"/>
  </si>
  <si>
    <t>2017(平成29). 4.16</t>
    <rPh sb="5" eb="7">
      <t>ヘイセイ</t>
    </rPh>
    <phoneticPr fontId="4"/>
  </si>
  <si>
    <t>市議会議員補欠</t>
    <rPh sb="0" eb="1">
      <t>シ</t>
    </rPh>
    <rPh sb="1" eb="3">
      <t>ギカイ</t>
    </rPh>
    <rPh sb="3" eb="5">
      <t>ギイン</t>
    </rPh>
    <rPh sb="5" eb="7">
      <t>ホケツ</t>
    </rPh>
    <phoneticPr fontId="29"/>
  </si>
  <si>
    <t>〃</t>
    <phoneticPr fontId="2"/>
  </si>
  <si>
    <t>衆議院議員小選挙区</t>
    <rPh sb="0" eb="3">
      <t>シュウギイン</t>
    </rPh>
    <rPh sb="3" eb="5">
      <t>ギイン</t>
    </rPh>
    <rPh sb="5" eb="9">
      <t>ショウセンキョク</t>
    </rPh>
    <phoneticPr fontId="29"/>
  </si>
  <si>
    <t>2017(平成29).10.22</t>
    <phoneticPr fontId="4"/>
  </si>
  <si>
    <t xml:space="preserve"> （比例代表）</t>
    <rPh sb="2" eb="3">
      <t>ヒ</t>
    </rPh>
    <rPh sb="3" eb="4">
      <t>レイ</t>
    </rPh>
    <rPh sb="4" eb="5">
      <t>シロ</t>
    </rPh>
    <rPh sb="5" eb="6">
      <t>オモテ</t>
    </rPh>
    <phoneticPr fontId="29"/>
  </si>
  <si>
    <t>2018(平成30).10.28</t>
    <rPh sb="5" eb="7">
      <t>ヘイセイ</t>
    </rPh>
    <phoneticPr fontId="4"/>
  </si>
  <si>
    <t>2019(令和元).7.21</t>
    <rPh sb="5" eb="7">
      <t>レイワ</t>
    </rPh>
    <rPh sb="7" eb="8">
      <t>モト</t>
    </rPh>
    <phoneticPr fontId="2"/>
  </si>
  <si>
    <t>（政党数　13）</t>
    <rPh sb="1" eb="3">
      <t>セイトウ</t>
    </rPh>
    <rPh sb="3" eb="4">
      <t>スウ</t>
    </rPh>
    <phoneticPr fontId="4"/>
  </si>
  <si>
    <t>2019(令和元).8.11</t>
    <phoneticPr fontId="2"/>
  </si>
  <si>
    <t>2019(令和元).11.10</t>
    <phoneticPr fontId="2"/>
  </si>
  <si>
    <t>１６．財　　政</t>
    <phoneticPr fontId="4"/>
  </si>
  <si>
    <t>（単位＝千円，１人当たり＝円）</t>
    <rPh sb="1" eb="3">
      <t>タンイ</t>
    </rPh>
    <rPh sb="4" eb="6">
      <t>センエン</t>
    </rPh>
    <rPh sb="8" eb="9">
      <t>ニン</t>
    </rPh>
    <rPh sb="9" eb="10">
      <t>ア</t>
    </rPh>
    <rPh sb="13" eb="14">
      <t>エン</t>
    </rPh>
    <phoneticPr fontId="4"/>
  </si>
  <si>
    <t>2011(平成23)年度</t>
    <rPh sb="5" eb="7">
      <t>ヘイセイ</t>
    </rPh>
    <rPh sb="10" eb="12">
      <t>ネンド</t>
    </rPh>
    <phoneticPr fontId="4"/>
  </si>
  <si>
    <t>決算額</t>
    <rPh sb="0" eb="2">
      <t>ケッサン</t>
    </rPh>
    <rPh sb="2" eb="3">
      <t>ガク</t>
    </rPh>
    <phoneticPr fontId="4"/>
  </si>
  <si>
    <t>市民１人当たり負担額</t>
    <rPh sb="0" eb="2">
      <t>シミン</t>
    </rPh>
    <rPh sb="3" eb="4">
      <t>ニン</t>
    </rPh>
    <rPh sb="4" eb="5">
      <t>ア</t>
    </rPh>
    <rPh sb="7" eb="9">
      <t>フタン</t>
    </rPh>
    <rPh sb="9" eb="10">
      <t>ガク</t>
    </rPh>
    <phoneticPr fontId="4"/>
  </si>
  <si>
    <t>普通税</t>
    <rPh sb="0" eb="2">
      <t>フツウ</t>
    </rPh>
    <rPh sb="2" eb="3">
      <t>ゼイ</t>
    </rPh>
    <phoneticPr fontId="4"/>
  </si>
  <si>
    <t>市民税</t>
    <rPh sb="0" eb="3">
      <t>シミンゼイ</t>
    </rPh>
    <phoneticPr fontId="4"/>
  </si>
  <si>
    <t>固定資産税</t>
    <rPh sb="0" eb="2">
      <t>コテイ</t>
    </rPh>
    <rPh sb="2" eb="4">
      <t>シサン</t>
    </rPh>
    <rPh sb="4" eb="5">
      <t>ゼイ</t>
    </rPh>
    <phoneticPr fontId="4"/>
  </si>
  <si>
    <t>軽自動車税</t>
    <rPh sb="0" eb="1">
      <t>ケイ</t>
    </rPh>
    <rPh sb="1" eb="4">
      <t>ジドウシャ</t>
    </rPh>
    <rPh sb="4" eb="5">
      <t>ゼイ</t>
    </rPh>
    <phoneticPr fontId="4"/>
  </si>
  <si>
    <t>市たばこ税</t>
    <rPh sb="0" eb="1">
      <t>シ</t>
    </rPh>
    <rPh sb="4" eb="5">
      <t>ゼイ</t>
    </rPh>
    <phoneticPr fontId="4"/>
  </si>
  <si>
    <t>特別土地
保有税</t>
    <rPh sb="0" eb="2">
      <t>トクベツ</t>
    </rPh>
    <rPh sb="2" eb="4">
      <t>トチ</t>
    </rPh>
    <rPh sb="5" eb="8">
      <t>ホユウゼイ</t>
    </rPh>
    <phoneticPr fontId="4"/>
  </si>
  <si>
    <t>目的税</t>
    <rPh sb="0" eb="2">
      <t>モクテキ</t>
    </rPh>
    <rPh sb="2" eb="3">
      <t>ゼイ</t>
    </rPh>
    <phoneticPr fontId="4"/>
  </si>
  <si>
    <t>入湯税</t>
    <rPh sb="0" eb="2">
      <t>ニュウトウ</t>
    </rPh>
    <rPh sb="2" eb="3">
      <t>ゼイ</t>
    </rPh>
    <phoneticPr fontId="4"/>
  </si>
  <si>
    <t>事業所税</t>
    <rPh sb="0" eb="3">
      <t>ジギョウショ</t>
    </rPh>
    <rPh sb="3" eb="4">
      <t>ゼイ</t>
    </rPh>
    <phoneticPr fontId="4"/>
  </si>
  <si>
    <t>都市計画税</t>
    <rPh sb="0" eb="2">
      <t>トシ</t>
    </rPh>
    <rPh sb="2" eb="4">
      <t>ケイカク</t>
    </rPh>
    <rPh sb="4" eb="5">
      <t>ゼイ</t>
    </rPh>
    <phoneticPr fontId="4"/>
  </si>
  <si>
    <t>（注）市民１人当たり負担額は各年度の年度末現在の住民基本台帳人口より算出。</t>
    <rPh sb="1" eb="2">
      <t>チュウ</t>
    </rPh>
    <rPh sb="3" eb="5">
      <t>シミン</t>
    </rPh>
    <rPh sb="6" eb="7">
      <t>ニン</t>
    </rPh>
    <rPh sb="7" eb="8">
      <t>ア</t>
    </rPh>
    <rPh sb="10" eb="12">
      <t>フタン</t>
    </rPh>
    <rPh sb="12" eb="13">
      <t>ガク</t>
    </rPh>
    <rPh sb="14" eb="17">
      <t>カクネンド</t>
    </rPh>
    <rPh sb="18" eb="21">
      <t>ネンドマツ</t>
    </rPh>
    <rPh sb="21" eb="23">
      <t>ゲンザイ</t>
    </rPh>
    <rPh sb="24" eb="26">
      <t>ジュウミン</t>
    </rPh>
    <rPh sb="26" eb="28">
      <t>キホン</t>
    </rPh>
    <rPh sb="28" eb="30">
      <t>ダイチョウ</t>
    </rPh>
    <rPh sb="30" eb="32">
      <t>ジンコウ</t>
    </rPh>
    <rPh sb="34" eb="36">
      <t>サンシュツ</t>
    </rPh>
    <phoneticPr fontId="4"/>
  </si>
  <si>
    <t>資料：財政課</t>
    <rPh sb="0" eb="2">
      <t>シリョウ</t>
    </rPh>
    <phoneticPr fontId="4"/>
  </si>
  <si>
    <t>（単位＝千円）</t>
    <rPh sb="1" eb="3">
      <t>タンイ</t>
    </rPh>
    <rPh sb="4" eb="6">
      <t>センエン</t>
    </rPh>
    <phoneticPr fontId="4"/>
  </si>
  <si>
    <t>科目</t>
    <rPh sb="0" eb="2">
      <t>カモク</t>
    </rPh>
    <phoneticPr fontId="4"/>
  </si>
  <si>
    <t>2010(平成22)年度決算額</t>
    <rPh sb="5" eb="7">
      <t>ヘイセイ</t>
    </rPh>
    <phoneticPr fontId="4"/>
  </si>
  <si>
    <t>2011(平成23)年度決算額</t>
    <rPh sb="5" eb="7">
      <t>ヘイセイ</t>
    </rPh>
    <phoneticPr fontId="4"/>
  </si>
  <si>
    <t>2012(平成24)年度決算額</t>
    <rPh sb="5" eb="7">
      <t>ヘイセイ</t>
    </rPh>
    <phoneticPr fontId="4"/>
  </si>
  <si>
    <t>2013(平成25)年度決算額</t>
    <rPh sb="5" eb="7">
      <t>ヘイセイ</t>
    </rPh>
    <phoneticPr fontId="4"/>
  </si>
  <si>
    <t>2014(平成26)年度決算額</t>
    <rPh sb="5" eb="7">
      <t>ヘイセイ</t>
    </rPh>
    <phoneticPr fontId="4"/>
  </si>
  <si>
    <t>2015(平成27)年度決算額</t>
    <rPh sb="5" eb="7">
      <t>ヘイセイ</t>
    </rPh>
    <phoneticPr fontId="4"/>
  </si>
  <si>
    <t>2016(平成28)年度決算額</t>
    <rPh sb="5" eb="7">
      <t>ヘイセイ</t>
    </rPh>
    <phoneticPr fontId="4"/>
  </si>
  <si>
    <t>2017(平成29)年度決算額</t>
    <rPh sb="5" eb="7">
      <t>ヘイセイ</t>
    </rPh>
    <phoneticPr fontId="4"/>
  </si>
  <si>
    <t>2018(平成30)年度決算額</t>
    <rPh sb="5" eb="7">
      <t>ヘイセイ</t>
    </rPh>
    <phoneticPr fontId="4"/>
  </si>
  <si>
    <t>2019(令和元)年度決算額</t>
    <rPh sb="5" eb="7">
      <t>レイワ</t>
    </rPh>
    <rPh sb="7" eb="8">
      <t>モト</t>
    </rPh>
    <phoneticPr fontId="4"/>
  </si>
  <si>
    <t>2020(令和2)年度決算額</t>
    <rPh sb="5" eb="7">
      <t>レイワ</t>
    </rPh>
    <phoneticPr fontId="4"/>
  </si>
  <si>
    <t>歳入</t>
  </si>
  <si>
    <t>総額</t>
  </si>
  <si>
    <t>市税</t>
  </si>
  <si>
    <t>地方譲与税</t>
  </si>
  <si>
    <t>利子割交付金</t>
  </si>
  <si>
    <t>配当割交付金</t>
  </si>
  <si>
    <t>株式等譲渡所得割交付金</t>
  </si>
  <si>
    <t>法人事業税交付金</t>
    <phoneticPr fontId="2"/>
  </si>
  <si>
    <t>地方消費税交付金</t>
  </si>
  <si>
    <t>ゴルフ場利用税交付金</t>
  </si>
  <si>
    <t>環境性能割交付金</t>
    <phoneticPr fontId="2"/>
  </si>
  <si>
    <t>国有提供施設等
所在市町村助成交付金</t>
    <phoneticPr fontId="2"/>
  </si>
  <si>
    <t>地方特例交付金</t>
  </si>
  <si>
    <t>地方交付税</t>
  </si>
  <si>
    <t>交通安全対策特別交付金</t>
  </si>
  <si>
    <t>分担金及び負担金</t>
  </si>
  <si>
    <t>使用料及び手数料</t>
  </si>
  <si>
    <t>国庫支出金</t>
  </si>
  <si>
    <t>県支出金</t>
  </si>
  <si>
    <t>財産収入</t>
  </si>
  <si>
    <t>寄附金</t>
  </si>
  <si>
    <t>繰入金</t>
  </si>
  <si>
    <t>繰越金</t>
  </si>
  <si>
    <t>諸収入</t>
  </si>
  <si>
    <t>市債</t>
  </si>
  <si>
    <t>自動車取得税交付金</t>
  </si>
  <si>
    <t>歳出</t>
  </si>
  <si>
    <t>総額</t>
    <phoneticPr fontId="4"/>
  </si>
  <si>
    <t>議会費</t>
  </si>
  <si>
    <t>総務費</t>
  </si>
  <si>
    <t>民生費</t>
  </si>
  <si>
    <t>衛生費</t>
  </si>
  <si>
    <t>労働費</t>
  </si>
  <si>
    <t>農林水産業費</t>
  </si>
  <si>
    <t>商工費</t>
  </si>
  <si>
    <t>土木費</t>
  </si>
  <si>
    <t>消防費</t>
  </si>
  <si>
    <t>教育費</t>
  </si>
  <si>
    <t>災害復旧費</t>
  </si>
  <si>
    <t>公債費</t>
  </si>
  <si>
    <t>諸支出金</t>
    <rPh sb="1" eb="3">
      <t>シシュツ</t>
    </rPh>
    <rPh sb="3" eb="4">
      <t>キン</t>
    </rPh>
    <phoneticPr fontId="4"/>
  </si>
  <si>
    <t>（注）千円未満四捨五入のため総額とは一致しない。</t>
    <rPh sb="1" eb="2">
      <t>チュウ</t>
    </rPh>
    <rPh sb="3" eb="5">
      <t>センエン</t>
    </rPh>
    <rPh sb="5" eb="7">
      <t>ミマン</t>
    </rPh>
    <rPh sb="7" eb="11">
      <t>シシャゴニュウ</t>
    </rPh>
    <rPh sb="14" eb="16">
      <t>ソウガク</t>
    </rPh>
    <rPh sb="18" eb="20">
      <t>イッチ</t>
    </rPh>
    <phoneticPr fontId="4"/>
  </si>
  <si>
    <t>（歳入）</t>
    <rPh sb="1" eb="2">
      <t>トシ</t>
    </rPh>
    <rPh sb="2" eb="3">
      <t>イリ</t>
    </rPh>
    <phoneticPr fontId="4"/>
  </si>
  <si>
    <t>会計名</t>
    <rPh sb="0" eb="2">
      <t>カイケイ</t>
    </rPh>
    <rPh sb="2" eb="3">
      <t>メイ</t>
    </rPh>
    <phoneticPr fontId="4"/>
  </si>
  <si>
    <t>総額</t>
    <rPh sb="0" eb="1">
      <t>ソウ</t>
    </rPh>
    <rPh sb="1" eb="2">
      <t>ヌカ</t>
    </rPh>
    <phoneticPr fontId="4"/>
  </si>
  <si>
    <t>国民健康保険</t>
    <rPh sb="0" eb="1">
      <t>コク</t>
    </rPh>
    <rPh sb="1" eb="2">
      <t>タミ</t>
    </rPh>
    <rPh sb="2" eb="3">
      <t>ケン</t>
    </rPh>
    <rPh sb="3" eb="4">
      <t>ヤスシ</t>
    </rPh>
    <rPh sb="4" eb="5">
      <t>タモツ</t>
    </rPh>
    <rPh sb="5" eb="6">
      <t>ケン</t>
    </rPh>
    <phoneticPr fontId="4"/>
  </si>
  <si>
    <t>後期高齢者医療</t>
    <rPh sb="0" eb="2">
      <t>コウキ</t>
    </rPh>
    <rPh sb="2" eb="4">
      <t>コウレイ</t>
    </rPh>
    <rPh sb="4" eb="5">
      <t>シャ</t>
    </rPh>
    <rPh sb="5" eb="7">
      <t>イリョウ</t>
    </rPh>
    <phoneticPr fontId="4"/>
  </si>
  <si>
    <t>介護保険</t>
    <rPh sb="0" eb="2">
      <t>カイゴ</t>
    </rPh>
    <rPh sb="2" eb="4">
      <t>ホケン</t>
    </rPh>
    <phoneticPr fontId="4"/>
  </si>
  <si>
    <t>公共用地先行取得事業</t>
    <rPh sb="0" eb="3">
      <t>コウキョウヨウ</t>
    </rPh>
    <rPh sb="3" eb="4">
      <t>チ</t>
    </rPh>
    <rPh sb="4" eb="6">
      <t>センコウ</t>
    </rPh>
    <rPh sb="6" eb="8">
      <t>シュトク</t>
    </rPh>
    <rPh sb="8" eb="10">
      <t>ジギョウ</t>
    </rPh>
    <phoneticPr fontId="4"/>
  </si>
  <si>
    <t>荒井北井土地区画整理事業</t>
    <rPh sb="0" eb="2">
      <t>アライ</t>
    </rPh>
    <rPh sb="2" eb="4">
      <t>キタイ</t>
    </rPh>
    <rPh sb="4" eb="6">
      <t>トチ</t>
    </rPh>
    <rPh sb="6" eb="8">
      <t>クカク</t>
    </rPh>
    <rPh sb="8" eb="9">
      <t>タダシ</t>
    </rPh>
    <rPh sb="9" eb="10">
      <t>リ</t>
    </rPh>
    <rPh sb="10" eb="12">
      <t>ジギョウ</t>
    </rPh>
    <phoneticPr fontId="4"/>
  </si>
  <si>
    <t>中谷地土地区画整理事業</t>
    <rPh sb="0" eb="3">
      <t>ナカヤチ</t>
    </rPh>
    <rPh sb="3" eb="5">
      <t>トチ</t>
    </rPh>
    <rPh sb="5" eb="7">
      <t>クカク</t>
    </rPh>
    <rPh sb="7" eb="9">
      <t>セイリ</t>
    </rPh>
    <rPh sb="9" eb="11">
      <t>ジギョウ</t>
    </rPh>
    <phoneticPr fontId="4"/>
  </si>
  <si>
    <t>富田第二土地区画整理事業</t>
    <rPh sb="0" eb="2">
      <t>トミタ</t>
    </rPh>
    <rPh sb="2" eb="4">
      <t>タイジ</t>
    </rPh>
    <rPh sb="4" eb="6">
      <t>トチ</t>
    </rPh>
    <rPh sb="6" eb="8">
      <t>クカク</t>
    </rPh>
    <rPh sb="8" eb="10">
      <t>セイリ</t>
    </rPh>
    <rPh sb="10" eb="12">
      <t>ジギョウ</t>
    </rPh>
    <phoneticPr fontId="4"/>
  </si>
  <si>
    <t>伊賀河原土地区画整理事業</t>
    <rPh sb="0" eb="2">
      <t>イガ</t>
    </rPh>
    <rPh sb="2" eb="4">
      <t>カワラ</t>
    </rPh>
    <rPh sb="4" eb="6">
      <t>トチ</t>
    </rPh>
    <rPh sb="6" eb="8">
      <t>クカク</t>
    </rPh>
    <rPh sb="8" eb="10">
      <t>セイリ</t>
    </rPh>
    <rPh sb="10" eb="12">
      <t>ジギョウ</t>
    </rPh>
    <phoneticPr fontId="4"/>
  </si>
  <si>
    <t>徳定土地区画整理事業</t>
    <rPh sb="0" eb="2">
      <t>トクサダ</t>
    </rPh>
    <rPh sb="2" eb="4">
      <t>トチ</t>
    </rPh>
    <rPh sb="4" eb="6">
      <t>クカク</t>
    </rPh>
    <rPh sb="6" eb="8">
      <t>セイリ</t>
    </rPh>
    <rPh sb="8" eb="10">
      <t>ジギョウ</t>
    </rPh>
    <phoneticPr fontId="4"/>
  </si>
  <si>
    <t>大町土地区画整理事業</t>
    <rPh sb="0" eb="2">
      <t>オオマチ</t>
    </rPh>
    <rPh sb="2" eb="4">
      <t>トチ</t>
    </rPh>
    <rPh sb="4" eb="6">
      <t>クカク</t>
    </rPh>
    <rPh sb="6" eb="8">
      <t>セイリ</t>
    </rPh>
    <rPh sb="8" eb="10">
      <t>ジギョウ</t>
    </rPh>
    <phoneticPr fontId="4"/>
  </si>
  <si>
    <t>駐車場事業</t>
    <rPh sb="0" eb="1">
      <t>チュウ</t>
    </rPh>
    <rPh sb="1" eb="2">
      <t>クルマ</t>
    </rPh>
    <rPh sb="2" eb="3">
      <t>バ</t>
    </rPh>
    <rPh sb="3" eb="4">
      <t>ツトム</t>
    </rPh>
    <rPh sb="4" eb="5">
      <t>ワザ</t>
    </rPh>
    <phoneticPr fontId="4"/>
  </si>
  <si>
    <t>郡山駅西口市街地再開発事業</t>
    <rPh sb="0" eb="2">
      <t>コオリヤマ</t>
    </rPh>
    <rPh sb="2" eb="3">
      <t>エキ</t>
    </rPh>
    <rPh sb="3" eb="5">
      <t>ニシグチ</t>
    </rPh>
    <rPh sb="5" eb="7">
      <t>シガイ</t>
    </rPh>
    <rPh sb="7" eb="8">
      <t>チ</t>
    </rPh>
    <rPh sb="8" eb="9">
      <t>サイ</t>
    </rPh>
    <rPh sb="9" eb="11">
      <t>カイハツ</t>
    </rPh>
    <rPh sb="11" eb="13">
      <t>ジギョウ</t>
    </rPh>
    <phoneticPr fontId="4"/>
  </si>
  <si>
    <t>総合地方卸売市場</t>
    <rPh sb="0" eb="2">
      <t>ソウゴウ</t>
    </rPh>
    <rPh sb="2" eb="4">
      <t>チホウ</t>
    </rPh>
    <rPh sb="4" eb="6">
      <t>オロシウ</t>
    </rPh>
    <rPh sb="6" eb="8">
      <t>イチバ</t>
    </rPh>
    <phoneticPr fontId="4"/>
  </si>
  <si>
    <t>工業団地開発事業</t>
    <rPh sb="0" eb="2">
      <t>コウギョウ</t>
    </rPh>
    <rPh sb="2" eb="4">
      <t>ダンチ</t>
    </rPh>
    <rPh sb="4" eb="6">
      <t>カイハツ</t>
    </rPh>
    <rPh sb="6" eb="8">
      <t>ジギョウ</t>
    </rPh>
    <phoneticPr fontId="4"/>
  </si>
  <si>
    <t>熱海温泉事業</t>
    <rPh sb="0" eb="2">
      <t>アタミ</t>
    </rPh>
    <rPh sb="2" eb="4">
      <t>オンセン</t>
    </rPh>
    <rPh sb="4" eb="6">
      <t>ジギョウ</t>
    </rPh>
    <phoneticPr fontId="4"/>
  </si>
  <si>
    <t>母子父子寡婦福祉資金貸付金</t>
    <rPh sb="0" eb="2">
      <t>ボシ</t>
    </rPh>
    <rPh sb="2" eb="4">
      <t>フシ</t>
    </rPh>
    <rPh sb="4" eb="6">
      <t>カフ</t>
    </rPh>
    <rPh sb="6" eb="8">
      <t>フクシ</t>
    </rPh>
    <rPh sb="8" eb="10">
      <t>シキン</t>
    </rPh>
    <rPh sb="10" eb="12">
      <t>カシツケ</t>
    </rPh>
    <rPh sb="12" eb="13">
      <t>キン</t>
    </rPh>
    <phoneticPr fontId="4"/>
  </si>
  <si>
    <t>湖南簡易水道事業</t>
    <rPh sb="0" eb="2">
      <t>コナン</t>
    </rPh>
    <rPh sb="2" eb="4">
      <t>カンイ</t>
    </rPh>
    <rPh sb="4" eb="6">
      <t>スイドウ</t>
    </rPh>
    <rPh sb="6" eb="8">
      <t>ジギョウ</t>
    </rPh>
    <phoneticPr fontId="4"/>
  </si>
  <si>
    <t>中田簡易水道事業</t>
    <rPh sb="0" eb="2">
      <t>ナカダ</t>
    </rPh>
    <rPh sb="2" eb="4">
      <t>カンイ</t>
    </rPh>
    <rPh sb="4" eb="6">
      <t>スイドウ</t>
    </rPh>
    <rPh sb="6" eb="8">
      <t>ジギョウ</t>
    </rPh>
    <phoneticPr fontId="4"/>
  </si>
  <si>
    <t>熱海中山簡易水道事業</t>
    <rPh sb="0" eb="2">
      <t>アタミ</t>
    </rPh>
    <rPh sb="2" eb="4">
      <t>ナカヤマ</t>
    </rPh>
    <rPh sb="4" eb="6">
      <t>カンイ</t>
    </rPh>
    <rPh sb="6" eb="8">
      <t>スイドウ</t>
    </rPh>
    <rPh sb="8" eb="10">
      <t>ジギョウ</t>
    </rPh>
    <phoneticPr fontId="4"/>
  </si>
  <si>
    <t>多田野財産区</t>
    <rPh sb="0" eb="3">
      <t>タダノ</t>
    </rPh>
    <rPh sb="3" eb="5">
      <t>ザイサン</t>
    </rPh>
    <rPh sb="5" eb="6">
      <t>ク</t>
    </rPh>
    <phoneticPr fontId="4"/>
  </si>
  <si>
    <t>河内財産区</t>
    <rPh sb="0" eb="2">
      <t>コウズ</t>
    </rPh>
    <rPh sb="2" eb="4">
      <t>ザイサン</t>
    </rPh>
    <rPh sb="4" eb="5">
      <t>ク</t>
    </rPh>
    <phoneticPr fontId="4"/>
  </si>
  <si>
    <t>片平財産区</t>
    <rPh sb="0" eb="2">
      <t>カタヒラ</t>
    </rPh>
    <rPh sb="2" eb="4">
      <t>ザイサン</t>
    </rPh>
    <rPh sb="4" eb="5">
      <t>ク</t>
    </rPh>
    <phoneticPr fontId="4"/>
  </si>
  <si>
    <t>月形財産区</t>
    <rPh sb="0" eb="2">
      <t>ツキガタ</t>
    </rPh>
    <rPh sb="2" eb="4">
      <t>ザイサン</t>
    </rPh>
    <rPh sb="4" eb="5">
      <t>ク</t>
    </rPh>
    <phoneticPr fontId="4"/>
  </si>
  <si>
    <t>舟津財産区</t>
    <rPh sb="0" eb="2">
      <t>フナツ</t>
    </rPh>
    <rPh sb="2" eb="4">
      <t>ザイサン</t>
    </rPh>
    <rPh sb="4" eb="5">
      <t>ク</t>
    </rPh>
    <phoneticPr fontId="4"/>
  </si>
  <si>
    <t>舘財産区</t>
    <rPh sb="0" eb="1">
      <t>タテ</t>
    </rPh>
    <rPh sb="1" eb="3">
      <t>ザイサン</t>
    </rPh>
    <rPh sb="3" eb="4">
      <t>ク</t>
    </rPh>
    <phoneticPr fontId="4"/>
  </si>
  <si>
    <t>浜路財産区</t>
    <rPh sb="0" eb="2">
      <t>ハマジ</t>
    </rPh>
    <rPh sb="2" eb="4">
      <t>ザイサン</t>
    </rPh>
    <rPh sb="4" eb="5">
      <t>ク</t>
    </rPh>
    <phoneticPr fontId="4"/>
  </si>
  <si>
    <t>横沢財産区</t>
    <rPh sb="0" eb="2">
      <t>ヨコザワ</t>
    </rPh>
    <rPh sb="2" eb="4">
      <t>ザイサン</t>
    </rPh>
    <rPh sb="4" eb="5">
      <t>ク</t>
    </rPh>
    <phoneticPr fontId="4"/>
  </si>
  <si>
    <t>中野財産区</t>
    <rPh sb="0" eb="2">
      <t>ナカノ</t>
    </rPh>
    <rPh sb="2" eb="4">
      <t>ザイサン</t>
    </rPh>
    <rPh sb="4" eb="5">
      <t>ク</t>
    </rPh>
    <phoneticPr fontId="4"/>
  </si>
  <si>
    <t>後田財産区</t>
    <rPh sb="0" eb="2">
      <t>ウシロダ</t>
    </rPh>
    <rPh sb="2" eb="4">
      <t>ザイサン</t>
    </rPh>
    <rPh sb="4" eb="5">
      <t>ク</t>
    </rPh>
    <phoneticPr fontId="4"/>
  </si>
  <si>
    <t>水道事業</t>
    <rPh sb="0" eb="1">
      <t>ミズ</t>
    </rPh>
    <rPh sb="1" eb="2">
      <t>ミチ</t>
    </rPh>
    <rPh sb="2" eb="3">
      <t>ツトム</t>
    </rPh>
    <rPh sb="3" eb="4">
      <t>ワザ</t>
    </rPh>
    <phoneticPr fontId="4"/>
  </si>
  <si>
    <t>収益的収入</t>
    <rPh sb="0" eb="2">
      <t>シュウエキ</t>
    </rPh>
    <rPh sb="2" eb="3">
      <t>テキ</t>
    </rPh>
    <rPh sb="3" eb="5">
      <t>シュウニュウ</t>
    </rPh>
    <phoneticPr fontId="4"/>
  </si>
  <si>
    <t>資本的収入</t>
    <rPh sb="0" eb="3">
      <t>シホンテキ</t>
    </rPh>
    <rPh sb="3" eb="5">
      <t>シュウニュウ</t>
    </rPh>
    <phoneticPr fontId="4"/>
  </si>
  <si>
    <t>工業用水道事業</t>
    <rPh sb="0" eb="1">
      <t>コウ</t>
    </rPh>
    <rPh sb="1" eb="2">
      <t>ワザ</t>
    </rPh>
    <rPh sb="2" eb="3">
      <t>ヨウ</t>
    </rPh>
    <rPh sb="3" eb="4">
      <t>ミズ</t>
    </rPh>
    <rPh sb="4" eb="5">
      <t>ミチ</t>
    </rPh>
    <rPh sb="5" eb="6">
      <t>ツトム</t>
    </rPh>
    <rPh sb="6" eb="7">
      <t>ワザ</t>
    </rPh>
    <phoneticPr fontId="4"/>
  </si>
  <si>
    <t xml:space="preserve">収益的収入 </t>
    <rPh sb="0" eb="2">
      <t>シュウエキ</t>
    </rPh>
    <rPh sb="2" eb="3">
      <t>テキ</t>
    </rPh>
    <rPh sb="3" eb="5">
      <t>シュウニュウ</t>
    </rPh>
    <phoneticPr fontId="4"/>
  </si>
  <si>
    <t xml:space="preserve">資本的収入 </t>
    <rPh sb="0" eb="3">
      <t>シホンテキ</t>
    </rPh>
    <rPh sb="3" eb="5">
      <t>シュウニュウ</t>
    </rPh>
    <phoneticPr fontId="4"/>
  </si>
  <si>
    <t>下水道事業</t>
    <rPh sb="0" eb="1">
      <t>シタ</t>
    </rPh>
    <rPh sb="1" eb="2">
      <t>ミズ</t>
    </rPh>
    <rPh sb="2" eb="3">
      <t>ミチ</t>
    </rPh>
    <rPh sb="3" eb="4">
      <t>ツトム</t>
    </rPh>
    <rPh sb="4" eb="5">
      <t>ワザ</t>
    </rPh>
    <phoneticPr fontId="4"/>
  </si>
  <si>
    <t xml:space="preserve">収益的収入  </t>
    <rPh sb="0" eb="2">
      <t>シュウエキ</t>
    </rPh>
    <rPh sb="2" eb="3">
      <t>テキ</t>
    </rPh>
    <rPh sb="3" eb="5">
      <t>シュウニュウ</t>
    </rPh>
    <phoneticPr fontId="4"/>
  </si>
  <si>
    <t xml:space="preserve">資本的収入  </t>
    <rPh sb="0" eb="3">
      <t>シホンテキ</t>
    </rPh>
    <rPh sb="3" eb="5">
      <t>シュウニュウ</t>
    </rPh>
    <phoneticPr fontId="4"/>
  </si>
  <si>
    <t>農業集落排水事業</t>
    <rPh sb="0" eb="2">
      <t>ノウギョウ</t>
    </rPh>
    <rPh sb="2" eb="4">
      <t>シュウラク</t>
    </rPh>
    <rPh sb="4" eb="6">
      <t>ハイスイ</t>
    </rPh>
    <rPh sb="6" eb="8">
      <t>ジギョウ</t>
    </rPh>
    <phoneticPr fontId="4"/>
  </si>
  <si>
    <t xml:space="preserve">収益的収入   </t>
    <rPh sb="0" eb="2">
      <t>シュウエキ</t>
    </rPh>
    <rPh sb="2" eb="3">
      <t>テキ</t>
    </rPh>
    <rPh sb="3" eb="5">
      <t>シュウニュウ</t>
    </rPh>
    <phoneticPr fontId="4"/>
  </si>
  <si>
    <t xml:space="preserve">資本的収入   </t>
    <rPh sb="0" eb="3">
      <t>シホンテキ</t>
    </rPh>
    <rPh sb="3" eb="5">
      <t>シュウニュウ</t>
    </rPh>
    <phoneticPr fontId="4"/>
  </si>
  <si>
    <t>資料：財政課</t>
    <phoneticPr fontId="2"/>
  </si>
  <si>
    <t>（歳出）</t>
    <rPh sb="1" eb="2">
      <t>トシ</t>
    </rPh>
    <rPh sb="2" eb="3">
      <t>シュツ</t>
    </rPh>
    <phoneticPr fontId="4"/>
  </si>
  <si>
    <t>収益的支出</t>
    <rPh sb="0" eb="2">
      <t>シュウエキ</t>
    </rPh>
    <rPh sb="2" eb="3">
      <t>テキ</t>
    </rPh>
    <phoneticPr fontId="4"/>
  </si>
  <si>
    <t>資本的支出</t>
    <rPh sb="0" eb="3">
      <t>シホンテキ</t>
    </rPh>
    <phoneticPr fontId="4"/>
  </si>
  <si>
    <t xml:space="preserve">収益的支出 </t>
    <rPh sb="0" eb="2">
      <t>シュウエキ</t>
    </rPh>
    <rPh sb="2" eb="3">
      <t>テキ</t>
    </rPh>
    <phoneticPr fontId="4"/>
  </si>
  <si>
    <t xml:space="preserve">資本的支出 </t>
    <rPh sb="0" eb="3">
      <t>シホンテキ</t>
    </rPh>
    <phoneticPr fontId="4"/>
  </si>
  <si>
    <t xml:space="preserve">収益的支出  </t>
    <rPh sb="0" eb="2">
      <t>シュウエキ</t>
    </rPh>
    <rPh sb="2" eb="3">
      <t>テキ</t>
    </rPh>
    <phoneticPr fontId="4"/>
  </si>
  <si>
    <t xml:space="preserve">資本的支出  </t>
    <rPh sb="0" eb="3">
      <t>シホンテキ</t>
    </rPh>
    <phoneticPr fontId="4"/>
  </si>
  <si>
    <t xml:space="preserve">収益的支出   </t>
    <rPh sb="0" eb="2">
      <t>シュウエキ</t>
    </rPh>
    <rPh sb="2" eb="3">
      <t>テキ</t>
    </rPh>
    <phoneticPr fontId="4"/>
  </si>
  <si>
    <t xml:space="preserve">資本的支出   </t>
    <rPh sb="0" eb="3">
      <t>シホンテキ</t>
    </rPh>
    <phoneticPr fontId="4"/>
  </si>
  <si>
    <t>土地(㎡)</t>
    <rPh sb="0" eb="1">
      <t>ツチ</t>
    </rPh>
    <rPh sb="1" eb="2">
      <t>チ</t>
    </rPh>
    <phoneticPr fontId="4"/>
  </si>
  <si>
    <t>建物(㎡)</t>
    <rPh sb="0" eb="1">
      <t>ケン</t>
    </rPh>
    <rPh sb="1" eb="2">
      <t>ブツ</t>
    </rPh>
    <phoneticPr fontId="4"/>
  </si>
  <si>
    <r>
      <t>立木(</t>
    </r>
    <r>
      <rPr>
        <sz val="11"/>
        <color indexed="8"/>
        <rFont val="ＭＳ Ｐ明朝"/>
        <family val="1"/>
        <charset val="128"/>
      </rPr>
      <t>㎥)</t>
    </r>
    <rPh sb="0" eb="1">
      <t>タ</t>
    </rPh>
    <rPh sb="1" eb="2">
      <t>キ</t>
    </rPh>
    <phoneticPr fontId="4"/>
  </si>
  <si>
    <t>物権(㎡)</t>
    <rPh sb="0" eb="1">
      <t>モノ</t>
    </rPh>
    <rPh sb="1" eb="2">
      <t>ケン</t>
    </rPh>
    <phoneticPr fontId="4"/>
  </si>
  <si>
    <t>有価証券(千円)</t>
    <rPh sb="0" eb="2">
      <t>ユウカ</t>
    </rPh>
    <rPh sb="2" eb="4">
      <t>ショウケン</t>
    </rPh>
    <rPh sb="5" eb="7">
      <t>センエン</t>
    </rPh>
    <phoneticPr fontId="4"/>
  </si>
  <si>
    <t>出資金(千円)</t>
    <rPh sb="0" eb="1">
      <t>デ</t>
    </rPh>
    <rPh sb="1" eb="2">
      <t>シ</t>
    </rPh>
    <rPh sb="2" eb="3">
      <t>キン</t>
    </rPh>
    <rPh sb="4" eb="6">
      <t>センエン</t>
    </rPh>
    <phoneticPr fontId="4"/>
  </si>
  <si>
    <t>車両(台)</t>
    <rPh sb="0" eb="1">
      <t>クルマ</t>
    </rPh>
    <rPh sb="1" eb="2">
      <t>リョウ</t>
    </rPh>
    <rPh sb="3" eb="4">
      <t>ダイ</t>
    </rPh>
    <phoneticPr fontId="4"/>
  </si>
  <si>
    <t>債券(千円)</t>
    <rPh sb="0" eb="1">
      <t>サイ</t>
    </rPh>
    <rPh sb="1" eb="2">
      <t>ケン</t>
    </rPh>
    <rPh sb="3" eb="5">
      <t>センエン</t>
    </rPh>
    <phoneticPr fontId="4"/>
  </si>
  <si>
    <t>（注）車両については原付・リース車を含まない。</t>
    <rPh sb="1" eb="2">
      <t>チュウ</t>
    </rPh>
    <rPh sb="3" eb="5">
      <t>シャリョウ</t>
    </rPh>
    <rPh sb="10" eb="12">
      <t>ゲンツキ</t>
    </rPh>
    <rPh sb="16" eb="17">
      <t>グルマ</t>
    </rPh>
    <rPh sb="18" eb="19">
      <t>フク</t>
    </rPh>
    <phoneticPr fontId="4"/>
  </si>
  <si>
    <t>上下水道局分を含まない(2017(平成29)年度より)</t>
    <phoneticPr fontId="2"/>
  </si>
  <si>
    <t>資料：公有資産マネジメント課</t>
    <rPh sb="0" eb="2">
      <t>シリョウ</t>
    </rPh>
    <phoneticPr fontId="4"/>
  </si>
  <si>
    <t>取得</t>
    <rPh sb="0" eb="1">
      <t>トリ</t>
    </rPh>
    <rPh sb="1" eb="2">
      <t>トク</t>
    </rPh>
    <phoneticPr fontId="4"/>
  </si>
  <si>
    <t>処分</t>
    <rPh sb="0" eb="1">
      <t>トコロ</t>
    </rPh>
    <rPh sb="1" eb="2">
      <t>ブン</t>
    </rPh>
    <phoneticPr fontId="4"/>
  </si>
  <si>
    <t>土地</t>
    <rPh sb="0" eb="2">
      <t>トチ</t>
    </rPh>
    <phoneticPr fontId="4"/>
  </si>
  <si>
    <t>建物</t>
    <rPh sb="0" eb="2">
      <t>タテモノ</t>
    </rPh>
    <phoneticPr fontId="4"/>
  </si>
  <si>
    <t xml:space="preserve">土地 </t>
    <rPh sb="0" eb="2">
      <t>トチ</t>
    </rPh>
    <phoneticPr fontId="4"/>
  </si>
  <si>
    <t xml:space="preserve">建物 </t>
    <rPh sb="0" eb="2">
      <t>タテモノ</t>
    </rPh>
    <phoneticPr fontId="4"/>
  </si>
  <si>
    <t>（注）土地、建物の取得、処分の原因については、</t>
    <rPh sb="1" eb="2">
      <t>チュウ</t>
    </rPh>
    <rPh sb="3" eb="5">
      <t>トチ</t>
    </rPh>
    <rPh sb="6" eb="8">
      <t>タテモノ</t>
    </rPh>
    <rPh sb="9" eb="11">
      <t>シュトク</t>
    </rPh>
    <rPh sb="12" eb="14">
      <t>ショブン</t>
    </rPh>
    <rPh sb="15" eb="17">
      <t>ゲンイン</t>
    </rPh>
    <phoneticPr fontId="4"/>
  </si>
  <si>
    <t>土地･･･買入れ、交換、帰属、寄附、譲与、売払い等</t>
    <phoneticPr fontId="2"/>
  </si>
  <si>
    <t>建物･･･買入れ、新築、交換、寄附、譲与、売払い、取りこわし等</t>
    <phoneticPr fontId="2"/>
  </si>
  <si>
    <t>月</t>
    <rPh sb="0" eb="1">
      <t>ツキ</t>
    </rPh>
    <phoneticPr fontId="4"/>
  </si>
  <si>
    <t>件数増減</t>
    <rPh sb="0" eb="2">
      <t>ケンスウ</t>
    </rPh>
    <rPh sb="2" eb="4">
      <t>ゾウゲン</t>
    </rPh>
    <phoneticPr fontId="4"/>
  </si>
  <si>
    <t>発生件数</t>
    <rPh sb="0" eb="2">
      <t>ハッセイ</t>
    </rPh>
    <rPh sb="2" eb="4">
      <t>ケンスウ</t>
    </rPh>
    <phoneticPr fontId="4"/>
  </si>
  <si>
    <t>死者</t>
    <rPh sb="0" eb="2">
      <t>シシャ</t>
    </rPh>
    <phoneticPr fontId="4"/>
  </si>
  <si>
    <t>傷者</t>
    <rPh sb="0" eb="1">
      <t>キズ</t>
    </rPh>
    <rPh sb="1" eb="2">
      <t>モノ</t>
    </rPh>
    <phoneticPr fontId="4"/>
  </si>
  <si>
    <t>3月</t>
    <phoneticPr fontId="2"/>
  </si>
  <si>
    <t>（注）人身事故のみ</t>
    <rPh sb="1" eb="2">
      <t>チュウ</t>
    </rPh>
    <rPh sb="3" eb="5">
      <t>ジンシン</t>
    </rPh>
    <rPh sb="5" eb="7">
      <t>ジコ</t>
    </rPh>
    <phoneticPr fontId="4"/>
  </si>
  <si>
    <t>（単位＝件，㎡）</t>
    <rPh sb="1" eb="3">
      <t>タンイ</t>
    </rPh>
    <rPh sb="4" eb="5">
      <t>ケン</t>
    </rPh>
    <phoneticPr fontId="4"/>
  </si>
  <si>
    <t>年次（和暦）
月</t>
    <rPh sb="0" eb="1">
      <t>トシ</t>
    </rPh>
    <rPh sb="1" eb="2">
      <t>ツギ</t>
    </rPh>
    <rPh sb="3" eb="5">
      <t>ワレキ</t>
    </rPh>
    <rPh sb="7" eb="8">
      <t>ツキ</t>
    </rPh>
    <phoneticPr fontId="4"/>
  </si>
  <si>
    <t>火災件数</t>
    <rPh sb="0" eb="2">
      <t>カサイ</t>
    </rPh>
    <rPh sb="2" eb="4">
      <t>ケンスウ</t>
    </rPh>
    <phoneticPr fontId="4"/>
  </si>
  <si>
    <t>出火時間別</t>
    <rPh sb="0" eb="2">
      <t>シュッカ</t>
    </rPh>
    <rPh sb="2" eb="4">
      <t>ジカン</t>
    </rPh>
    <rPh sb="4" eb="5">
      <t>ベツ</t>
    </rPh>
    <phoneticPr fontId="4"/>
  </si>
  <si>
    <t>焼失棟数</t>
    <rPh sb="0" eb="2">
      <t>ショウシツ</t>
    </rPh>
    <rPh sb="2" eb="3">
      <t>トウ</t>
    </rPh>
    <rPh sb="3" eb="4">
      <t>スウ</t>
    </rPh>
    <phoneticPr fontId="4"/>
  </si>
  <si>
    <t>焼失面積</t>
    <rPh sb="0" eb="2">
      <t>ショウシツ</t>
    </rPh>
    <rPh sb="2" eb="4">
      <t>メンセキ</t>
    </rPh>
    <phoneticPr fontId="4"/>
  </si>
  <si>
    <t>家屋</t>
    <rPh sb="0" eb="2">
      <t>カオク</t>
    </rPh>
    <phoneticPr fontId="4"/>
  </si>
  <si>
    <t>屋外</t>
    <rPh sb="0" eb="2">
      <t>オクガイ</t>
    </rPh>
    <phoneticPr fontId="4"/>
  </si>
  <si>
    <t>不明</t>
    <rPh sb="0" eb="2">
      <t>フメイ</t>
    </rPh>
    <phoneticPr fontId="4"/>
  </si>
  <si>
    <t>午前</t>
    <rPh sb="0" eb="2">
      <t>ゴゼン</t>
    </rPh>
    <phoneticPr fontId="4"/>
  </si>
  <si>
    <t>午後</t>
    <rPh sb="0" eb="2">
      <t>ゴゴ</t>
    </rPh>
    <phoneticPr fontId="4"/>
  </si>
  <si>
    <t>全焼</t>
    <rPh sb="0" eb="2">
      <t>ゼンショウ</t>
    </rPh>
    <phoneticPr fontId="4"/>
  </si>
  <si>
    <t>半焼</t>
    <rPh sb="0" eb="2">
      <t>ハンショウ</t>
    </rPh>
    <phoneticPr fontId="4"/>
  </si>
  <si>
    <t>部分焼</t>
    <rPh sb="0" eb="2">
      <t>ブブン</t>
    </rPh>
    <rPh sb="2" eb="3">
      <t>ヤ</t>
    </rPh>
    <phoneticPr fontId="4"/>
  </si>
  <si>
    <t>ぼや</t>
    <phoneticPr fontId="4"/>
  </si>
  <si>
    <t>焼失家屋の延面積</t>
    <rPh sb="0" eb="2">
      <t>ショウシツ</t>
    </rPh>
    <rPh sb="2" eb="4">
      <t>カオク</t>
    </rPh>
    <rPh sb="5" eb="6">
      <t>ノ</t>
    </rPh>
    <rPh sb="6" eb="8">
      <t>メンセキ</t>
    </rPh>
    <phoneticPr fontId="4"/>
  </si>
  <si>
    <t>0～6時</t>
    <rPh sb="3" eb="4">
      <t>ジ</t>
    </rPh>
    <phoneticPr fontId="4"/>
  </si>
  <si>
    <t>6～12時</t>
    <rPh sb="4" eb="5">
      <t>ジ</t>
    </rPh>
    <phoneticPr fontId="4"/>
  </si>
  <si>
    <t>資料：郡山地方広域消防組合</t>
    <rPh sb="0" eb="2">
      <t>シリョウ</t>
    </rPh>
    <phoneticPr fontId="4"/>
  </si>
  <si>
    <t>たばこ</t>
    <phoneticPr fontId="4"/>
  </si>
  <si>
    <t>たき火</t>
    <rPh sb="2" eb="3">
      <t>ヒ</t>
    </rPh>
    <phoneticPr fontId="4"/>
  </si>
  <si>
    <t>火遊び</t>
    <rPh sb="0" eb="2">
      <t>ヒアソ</t>
    </rPh>
    <phoneticPr fontId="4"/>
  </si>
  <si>
    <t>こんろ</t>
    <phoneticPr fontId="4"/>
  </si>
  <si>
    <t>放火</t>
    <rPh sb="0" eb="2">
      <t>ホウカ</t>
    </rPh>
    <phoneticPr fontId="4"/>
  </si>
  <si>
    <t>風呂
かまど</t>
    <rPh sb="0" eb="2">
      <t>フロ</t>
    </rPh>
    <phoneticPr fontId="4"/>
  </si>
  <si>
    <t>ストーブ</t>
    <phoneticPr fontId="4"/>
  </si>
  <si>
    <t>放火の疑い</t>
    <rPh sb="0" eb="2">
      <t>ホウカ</t>
    </rPh>
    <rPh sb="3" eb="4">
      <t>ウタガ</t>
    </rPh>
    <phoneticPr fontId="4"/>
  </si>
  <si>
    <t>マッチ
ライター</t>
    <phoneticPr fontId="4"/>
  </si>
  <si>
    <t>煙突
煙道</t>
    <rPh sb="0" eb="2">
      <t>エントツ</t>
    </rPh>
    <rPh sb="3" eb="5">
      <t>エンドウ</t>
    </rPh>
    <phoneticPr fontId="4"/>
  </si>
  <si>
    <t>電灯等の配線</t>
    <rPh sb="0" eb="2">
      <t>デントウ</t>
    </rPh>
    <rPh sb="2" eb="3">
      <t>トウ</t>
    </rPh>
    <rPh sb="4" eb="6">
      <t>ハイセン</t>
    </rPh>
    <phoneticPr fontId="4"/>
  </si>
  <si>
    <t>不明
その他</t>
    <rPh sb="0" eb="1">
      <t>フ</t>
    </rPh>
    <rPh sb="1" eb="2">
      <t>メイ</t>
    </rPh>
    <rPh sb="5" eb="6">
      <t>ホカ</t>
    </rPh>
    <phoneticPr fontId="4"/>
  </si>
  <si>
    <t>り災世帯数</t>
    <rPh sb="1" eb="2">
      <t>ワザワ</t>
    </rPh>
    <rPh sb="2" eb="5">
      <t>セタイスウ</t>
    </rPh>
    <phoneticPr fontId="4"/>
  </si>
  <si>
    <t>死傷者数</t>
    <rPh sb="0" eb="3">
      <t>シショウシャ</t>
    </rPh>
    <rPh sb="3" eb="4">
      <t>スウ</t>
    </rPh>
    <phoneticPr fontId="4"/>
  </si>
  <si>
    <t>損害額（千円）</t>
    <rPh sb="0" eb="2">
      <t>ソンガイ</t>
    </rPh>
    <rPh sb="2" eb="3">
      <t>ガク</t>
    </rPh>
    <rPh sb="4" eb="6">
      <t>センエン</t>
    </rPh>
    <phoneticPr fontId="4"/>
  </si>
  <si>
    <t>全損</t>
    <rPh sb="0" eb="2">
      <t>ゼンソン</t>
    </rPh>
    <phoneticPr fontId="4"/>
  </si>
  <si>
    <t>半損</t>
    <rPh sb="0" eb="1">
      <t>ハン</t>
    </rPh>
    <rPh sb="1" eb="2">
      <t>ソン</t>
    </rPh>
    <phoneticPr fontId="4"/>
  </si>
  <si>
    <t>小損</t>
    <rPh sb="0" eb="1">
      <t>ショウ</t>
    </rPh>
    <rPh sb="1" eb="2">
      <t>ソン</t>
    </rPh>
    <phoneticPr fontId="4"/>
  </si>
  <si>
    <t>内容品</t>
    <rPh sb="0" eb="2">
      <t>ナイヨウ</t>
    </rPh>
    <rPh sb="2" eb="3">
      <t>ヒン</t>
    </rPh>
    <phoneticPr fontId="4"/>
  </si>
  <si>
    <t>救急出動件数</t>
    <rPh sb="2" eb="4">
      <t>シュツドウ</t>
    </rPh>
    <rPh sb="4" eb="6">
      <t>ケンスウ</t>
    </rPh>
    <phoneticPr fontId="4"/>
  </si>
  <si>
    <t>救急事故別出動件数</t>
    <rPh sb="0" eb="2">
      <t>キュウキュウ</t>
    </rPh>
    <rPh sb="2" eb="4">
      <t>ジコ</t>
    </rPh>
    <rPh sb="4" eb="5">
      <t>ベツ</t>
    </rPh>
    <rPh sb="5" eb="7">
      <t>シュツドウ</t>
    </rPh>
    <rPh sb="7" eb="9">
      <t>ケンスウ</t>
    </rPh>
    <phoneticPr fontId="4"/>
  </si>
  <si>
    <t>搬送人員</t>
    <rPh sb="0" eb="2">
      <t>ハンソウ</t>
    </rPh>
    <rPh sb="2" eb="4">
      <t>ジンイン</t>
    </rPh>
    <phoneticPr fontId="4"/>
  </si>
  <si>
    <t>火災</t>
    <rPh sb="0" eb="2">
      <t>カサイ</t>
    </rPh>
    <phoneticPr fontId="4"/>
  </si>
  <si>
    <t>自然災害</t>
    <rPh sb="0" eb="2">
      <t>シゼン</t>
    </rPh>
    <rPh sb="2" eb="4">
      <t>サイガイ</t>
    </rPh>
    <phoneticPr fontId="4"/>
  </si>
  <si>
    <t>水難</t>
    <rPh sb="0" eb="2">
      <t>スイナン</t>
    </rPh>
    <phoneticPr fontId="4"/>
  </si>
  <si>
    <t>交通</t>
    <rPh sb="0" eb="2">
      <t>コウツウ</t>
    </rPh>
    <phoneticPr fontId="4"/>
  </si>
  <si>
    <t>労働災害</t>
    <rPh sb="0" eb="2">
      <t>ロウドウ</t>
    </rPh>
    <rPh sb="2" eb="4">
      <t>サイガイ</t>
    </rPh>
    <phoneticPr fontId="4"/>
  </si>
  <si>
    <t>運動競技</t>
    <rPh sb="0" eb="2">
      <t>ウンドウ</t>
    </rPh>
    <rPh sb="2" eb="4">
      <t>キョウギ</t>
    </rPh>
    <phoneticPr fontId="4"/>
  </si>
  <si>
    <t>一般負傷</t>
    <rPh sb="0" eb="2">
      <t>イッパン</t>
    </rPh>
    <rPh sb="2" eb="4">
      <t>フショウ</t>
    </rPh>
    <phoneticPr fontId="4"/>
  </si>
  <si>
    <t>加害</t>
    <rPh sb="0" eb="2">
      <t>カガイ</t>
    </rPh>
    <phoneticPr fontId="4"/>
  </si>
  <si>
    <t>自損行為</t>
    <rPh sb="0" eb="2">
      <t>ジソン</t>
    </rPh>
    <rPh sb="2" eb="4">
      <t>コウイ</t>
    </rPh>
    <phoneticPr fontId="4"/>
  </si>
  <si>
    <t>急病</t>
    <rPh sb="0" eb="2">
      <t>キュウビョウ</t>
    </rPh>
    <phoneticPr fontId="4"/>
  </si>
  <si>
    <t>食料品製造業</t>
  </si>
  <si>
    <t>飲料・たばこ・飼料製造業</t>
  </si>
  <si>
    <t>繊維工業</t>
  </si>
  <si>
    <t>家具・装備品製造業</t>
  </si>
  <si>
    <t>パルプ・紙・紙加工品製造業</t>
  </si>
  <si>
    <t>化学工業</t>
  </si>
  <si>
    <t>石油製品・石炭製品製造業</t>
  </si>
  <si>
    <t>ゴム製品製造業</t>
  </si>
  <si>
    <t>窯業・土石製品製造業</t>
  </si>
  <si>
    <t>鉄鋼業</t>
  </si>
  <si>
    <t>非鉄金属製造業</t>
  </si>
  <si>
    <t>金属製品製造業</t>
  </si>
  <si>
    <t>生産用機械器具製造業</t>
  </si>
  <si>
    <t>業務用機械器具製造業</t>
  </si>
  <si>
    <t>電気機械器具製造業</t>
  </si>
  <si>
    <t>情報通信機械器具製造業</t>
  </si>
  <si>
    <t>輸送用機械器具製造業</t>
  </si>
  <si>
    <t>その他の製造業</t>
  </si>
  <si>
    <t>1-10</t>
  </si>
  <si>
    <t>1-11</t>
  </si>
  <si>
    <t>2-10</t>
  </si>
  <si>
    <t>2-11</t>
  </si>
  <si>
    <t>2-12</t>
  </si>
  <si>
    <t>2-13</t>
  </si>
  <si>
    <t>2-14</t>
  </si>
  <si>
    <t>2-15</t>
  </si>
  <si>
    <t>2-16</t>
  </si>
  <si>
    <t>10-1</t>
  </si>
  <si>
    <t>10-2</t>
  </si>
  <si>
    <t>10-3</t>
  </si>
  <si>
    <t>10-4</t>
  </si>
  <si>
    <t>10-5</t>
  </si>
  <si>
    <t>10-6</t>
  </si>
  <si>
    <t>10-7</t>
  </si>
  <si>
    <t>10-8</t>
  </si>
  <si>
    <t>10-9</t>
  </si>
  <si>
    <t>11-1</t>
  </si>
  <si>
    <t>11-2</t>
  </si>
  <si>
    <t>11-3</t>
  </si>
  <si>
    <t>11-4</t>
  </si>
  <si>
    <t>11-5</t>
  </si>
  <si>
    <t>11-6</t>
  </si>
  <si>
    <t>11-7</t>
  </si>
  <si>
    <t>12-1</t>
  </si>
  <si>
    <t>12-2</t>
  </si>
  <si>
    <t>12-3</t>
  </si>
  <si>
    <t>12-4</t>
  </si>
  <si>
    <t>12-5</t>
  </si>
  <si>
    <t>12-6</t>
  </si>
  <si>
    <t>12-7</t>
  </si>
  <si>
    <t>13-1</t>
  </si>
  <si>
    <t>13-2</t>
  </si>
  <si>
    <t>13-3</t>
  </si>
  <si>
    <t>13-4</t>
  </si>
  <si>
    <t>13-5</t>
  </si>
  <si>
    <t>13-6</t>
  </si>
  <si>
    <t>13-7</t>
  </si>
  <si>
    <t>13-8</t>
  </si>
  <si>
    <t>13-9</t>
  </si>
  <si>
    <t>14-1</t>
  </si>
  <si>
    <t>14-2</t>
  </si>
  <si>
    <t>14-3</t>
  </si>
  <si>
    <t>14-4</t>
  </si>
  <si>
    <t>14-5</t>
  </si>
  <si>
    <t>14-6</t>
  </si>
  <si>
    <t>14-7</t>
  </si>
  <si>
    <t>14-8</t>
  </si>
  <si>
    <t>14-9</t>
  </si>
  <si>
    <t>15-1</t>
  </si>
  <si>
    <t>15-2</t>
  </si>
  <si>
    <t>15-3</t>
  </si>
  <si>
    <t>15-4</t>
  </si>
  <si>
    <t>15-5</t>
  </si>
  <si>
    <t>15-6</t>
  </si>
  <si>
    <t>15-7</t>
  </si>
  <si>
    <t>15-8</t>
  </si>
  <si>
    <t>16-1</t>
  </si>
  <si>
    <t>16-2</t>
  </si>
  <si>
    <t>16-3</t>
  </si>
  <si>
    <t>16-4</t>
  </si>
  <si>
    <t>16-5</t>
  </si>
  <si>
    <t>2-9</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</si>
  <si>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</si>
  <si>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</si>
  <si>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</si>
  <si>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</si>
  <si>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</si>
  <si>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</si>
  <si>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</si>
  <si>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</si>
  <si>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</si>
  <si>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2-1</t>
    <phoneticPr fontId="2"/>
  </si>
  <si>
    <t>2-2</t>
    <phoneticPr fontId="2"/>
  </si>
  <si>
    <t>2-3</t>
    <phoneticPr fontId="2"/>
  </si>
  <si>
    <t>2-4</t>
    <phoneticPr fontId="2"/>
  </si>
  <si>
    <t>2-5</t>
    <phoneticPr fontId="2"/>
  </si>
  <si>
    <t>2-6</t>
    <phoneticPr fontId="2"/>
  </si>
  <si>
    <t>2-7</t>
    <phoneticPr fontId="2"/>
  </si>
  <si>
    <t>2-8</t>
    <phoneticPr fontId="2"/>
  </si>
  <si>
    <t>3-1</t>
    <phoneticPr fontId="2"/>
  </si>
  <si>
    <t>3-2</t>
    <phoneticPr fontId="2"/>
  </si>
  <si>
    <t>3-3</t>
    <phoneticPr fontId="2"/>
  </si>
  <si>
    <t>3-4</t>
    <phoneticPr fontId="2"/>
  </si>
  <si>
    <t>4-1</t>
    <phoneticPr fontId="2"/>
  </si>
  <si>
    <t>4-2</t>
  </si>
  <si>
    <t>4-3</t>
  </si>
  <si>
    <t>4-4</t>
  </si>
  <si>
    <t>4-5</t>
  </si>
  <si>
    <t>5-1</t>
    <phoneticPr fontId="2"/>
  </si>
  <si>
    <t>5-2</t>
  </si>
  <si>
    <t>5-3</t>
  </si>
  <si>
    <t>5-4</t>
  </si>
  <si>
    <t>5-5</t>
  </si>
  <si>
    <t>5-6</t>
  </si>
  <si>
    <t>5-7</t>
  </si>
  <si>
    <t>5-8</t>
  </si>
  <si>
    <t>6-1</t>
    <phoneticPr fontId="2"/>
  </si>
  <si>
    <t>6-2</t>
  </si>
  <si>
    <t>6-3</t>
  </si>
  <si>
    <t>6-4</t>
  </si>
  <si>
    <t>6-5</t>
  </si>
  <si>
    <t>6-6</t>
  </si>
  <si>
    <t>6-7</t>
  </si>
  <si>
    <t>6-8</t>
  </si>
  <si>
    <t>6-9</t>
  </si>
  <si>
    <t>7-1</t>
    <phoneticPr fontId="2"/>
  </si>
  <si>
    <t>7-2</t>
  </si>
  <si>
    <t>7-3</t>
  </si>
  <si>
    <t>7-4</t>
  </si>
  <si>
    <t>9-1</t>
    <phoneticPr fontId="2"/>
  </si>
  <si>
    <t>9-2</t>
  </si>
  <si>
    <t>9-3</t>
  </si>
  <si>
    <t>9-4</t>
  </si>
  <si>
    <t>9-5</t>
  </si>
  <si>
    <t>市の沿革</t>
    <phoneticPr fontId="4"/>
  </si>
  <si>
    <t>地勢</t>
    <phoneticPr fontId="4"/>
  </si>
  <si>
    <t>市域の変遷</t>
    <phoneticPr fontId="4"/>
  </si>
  <si>
    <t>地形及び地質</t>
    <phoneticPr fontId="4"/>
  </si>
  <si>
    <t>主要山岳</t>
    <phoneticPr fontId="4"/>
  </si>
  <si>
    <t>主要河川</t>
    <phoneticPr fontId="4"/>
  </si>
  <si>
    <t>地区別面積（推計値）</t>
    <phoneticPr fontId="4"/>
  </si>
  <si>
    <t>土地面積（地目別）</t>
    <phoneticPr fontId="4"/>
  </si>
  <si>
    <t>土地の課税総地積</t>
    <phoneticPr fontId="4"/>
  </si>
  <si>
    <t>土地の地目別評価額</t>
    <phoneticPr fontId="4"/>
  </si>
  <si>
    <t>気象概況</t>
    <phoneticPr fontId="4"/>
  </si>
  <si>
    <t xml:space="preserve">人口の推移 </t>
    <phoneticPr fontId="4"/>
  </si>
  <si>
    <t xml:space="preserve">人口動態 </t>
    <phoneticPr fontId="4"/>
  </si>
  <si>
    <t xml:space="preserve">人口動態率 </t>
    <phoneticPr fontId="4"/>
  </si>
  <si>
    <t xml:space="preserve">外国人住民登録者数 </t>
    <phoneticPr fontId="4"/>
  </si>
  <si>
    <t xml:space="preserve">人口移動の方向（転入） </t>
    <phoneticPr fontId="4"/>
  </si>
  <si>
    <t>人口移動の方向（転出）</t>
    <phoneticPr fontId="4"/>
  </si>
  <si>
    <t>地区別現住人口の推移</t>
    <phoneticPr fontId="4"/>
  </si>
  <si>
    <t>年齢別人口</t>
    <phoneticPr fontId="4"/>
  </si>
  <si>
    <t>年齢（5歳階級）別人口</t>
    <phoneticPr fontId="4"/>
  </si>
  <si>
    <t>労働力状態及び男女別15歳以上人口</t>
    <phoneticPr fontId="4"/>
  </si>
  <si>
    <t>生産年齢人口（地区別）</t>
    <phoneticPr fontId="4"/>
  </si>
  <si>
    <t>世帯数・世帯人員の推移</t>
    <phoneticPr fontId="4"/>
  </si>
  <si>
    <t>住居の所有関係別一般世帯の推移</t>
    <phoneticPr fontId="4"/>
  </si>
  <si>
    <t>人口集中地区の人口・面積</t>
    <phoneticPr fontId="4"/>
  </si>
  <si>
    <t>従業地・通学地による人口（昼間人口）</t>
    <phoneticPr fontId="4"/>
  </si>
  <si>
    <t>常住地又は従業地による産業分類 （大分類）別15歳以上就業者数</t>
    <phoneticPr fontId="4"/>
  </si>
  <si>
    <t xml:space="preserve">事業所数の推移 </t>
    <phoneticPr fontId="4"/>
  </si>
  <si>
    <t xml:space="preserve">経営組織別事業所数及び従業者数 </t>
    <phoneticPr fontId="4"/>
  </si>
  <si>
    <t>産業(大分類)・従業者規模(7区分)別事業所数及び従業者数</t>
    <phoneticPr fontId="4"/>
  </si>
  <si>
    <t>産業(中分類)・従業者規模(7区分)別事業所数及び従業者数</t>
    <phoneticPr fontId="4"/>
  </si>
  <si>
    <t>農家数及び経営耕地面積（総数及び地区別）</t>
    <rPh sb="12" eb="14">
      <t>ソウスウ</t>
    </rPh>
    <rPh sb="14" eb="15">
      <t>オヨ</t>
    </rPh>
    <phoneticPr fontId="4"/>
  </si>
  <si>
    <t>耕地規模別農家数及び経営耕地別面積</t>
    <phoneticPr fontId="4"/>
  </si>
  <si>
    <t>農家人口及び就業状態(15歳未満、15歳以上、地区別)</t>
    <rPh sb="0" eb="2">
      <t>ノウカ</t>
    </rPh>
    <rPh sb="2" eb="4">
      <t>ジンコウ</t>
    </rPh>
    <rPh sb="4" eb="5">
      <t>オヨ</t>
    </rPh>
    <rPh sb="6" eb="8">
      <t>シュウギョウ</t>
    </rPh>
    <rPh sb="8" eb="10">
      <t>ジョウタイ</t>
    </rPh>
    <phoneticPr fontId="4"/>
  </si>
  <si>
    <t>家畜飼養農家数と頭羽数</t>
    <phoneticPr fontId="4"/>
  </si>
  <si>
    <t>農地の転用状況（地区別）</t>
    <phoneticPr fontId="4"/>
  </si>
  <si>
    <t>商業の概況</t>
    <phoneticPr fontId="4"/>
  </si>
  <si>
    <t>商業の推移</t>
    <phoneticPr fontId="4"/>
  </si>
  <si>
    <t xml:space="preserve">業種別売場面積 </t>
    <phoneticPr fontId="4"/>
  </si>
  <si>
    <t>全国及び県内各市の推移</t>
    <phoneticPr fontId="4"/>
  </si>
  <si>
    <t xml:space="preserve">県内地区別の推移 </t>
    <phoneticPr fontId="4"/>
  </si>
  <si>
    <t xml:space="preserve">工業の概況 </t>
    <phoneticPr fontId="4"/>
  </si>
  <si>
    <t xml:space="preserve">工業の規模別構成比 </t>
    <phoneticPr fontId="4"/>
  </si>
  <si>
    <t xml:space="preserve">工業の推移  </t>
    <phoneticPr fontId="4"/>
  </si>
  <si>
    <t xml:space="preserve">道路の概況 </t>
    <phoneticPr fontId="4"/>
  </si>
  <si>
    <t xml:space="preserve">橋りょうの概況 </t>
    <phoneticPr fontId="4"/>
  </si>
  <si>
    <t xml:space="preserve">都市計画区域 </t>
    <phoneticPr fontId="4"/>
  </si>
  <si>
    <t xml:space="preserve">土地区画整理事業 </t>
    <phoneticPr fontId="4"/>
  </si>
  <si>
    <t xml:space="preserve">都市公園数及び面積  </t>
    <phoneticPr fontId="4"/>
  </si>
  <si>
    <t>都市公園</t>
    <phoneticPr fontId="4"/>
  </si>
  <si>
    <t xml:space="preserve">建築確認申請届出件数 </t>
    <phoneticPr fontId="4"/>
  </si>
  <si>
    <t>公営住宅建設状況</t>
    <phoneticPr fontId="4"/>
  </si>
  <si>
    <t>市営住宅管理戸数・申込状況</t>
    <phoneticPr fontId="4"/>
  </si>
  <si>
    <t xml:space="preserve">電灯･電力の推移  </t>
    <phoneticPr fontId="4"/>
  </si>
  <si>
    <t xml:space="preserve">発電所の状況  </t>
    <phoneticPr fontId="4"/>
  </si>
  <si>
    <t xml:space="preserve">変電所の状況 </t>
    <phoneticPr fontId="4"/>
  </si>
  <si>
    <t xml:space="preserve">都市ガスの推移 </t>
    <phoneticPr fontId="4"/>
  </si>
  <si>
    <t xml:space="preserve">JR東日本各駅乗車人員  </t>
    <phoneticPr fontId="4"/>
  </si>
  <si>
    <t xml:space="preserve">JR貨物の輸送状況 </t>
    <phoneticPr fontId="4"/>
  </si>
  <si>
    <t xml:space="preserve">自動車保有台数 </t>
    <phoneticPr fontId="4"/>
  </si>
  <si>
    <t xml:space="preserve">バス乗車人員  </t>
    <phoneticPr fontId="4"/>
  </si>
  <si>
    <t xml:space="preserve">軽自動車保有台数 </t>
    <phoneticPr fontId="4"/>
  </si>
  <si>
    <t xml:space="preserve">自動車運転免許者数  </t>
    <phoneticPr fontId="4"/>
  </si>
  <si>
    <t>東北自動車道ＩＣ及び磐越自動車道ＩＣ交通量</t>
    <phoneticPr fontId="4"/>
  </si>
  <si>
    <t xml:space="preserve">一般交通量調査 </t>
    <phoneticPr fontId="4"/>
  </si>
  <si>
    <t>テレビ受信契約数</t>
    <phoneticPr fontId="4"/>
  </si>
  <si>
    <t xml:space="preserve">職業紹介状況 </t>
    <phoneticPr fontId="4"/>
  </si>
  <si>
    <t>シルバー人材センター活動状況</t>
    <phoneticPr fontId="4"/>
  </si>
  <si>
    <t>労働災害発生状況</t>
    <phoneticPr fontId="4"/>
  </si>
  <si>
    <t>労働災害補償費支払状況</t>
    <phoneticPr fontId="4"/>
  </si>
  <si>
    <t>雇用保険給付状況</t>
    <phoneticPr fontId="4"/>
  </si>
  <si>
    <t>生活保護状況及び中国残留邦人等支援給付状況</t>
    <phoneticPr fontId="4"/>
  </si>
  <si>
    <t>福祉センター利用状況</t>
    <phoneticPr fontId="4"/>
  </si>
  <si>
    <t>高齢者文化休養センター利用状況</t>
    <phoneticPr fontId="4"/>
  </si>
  <si>
    <t xml:space="preserve">介護保険の概況 </t>
    <phoneticPr fontId="4"/>
  </si>
  <si>
    <t>社会福祉施設</t>
    <phoneticPr fontId="4"/>
  </si>
  <si>
    <t xml:space="preserve">国民健康保険の概況 </t>
    <phoneticPr fontId="4"/>
  </si>
  <si>
    <t>後期高齢者医療制度の概況</t>
    <phoneticPr fontId="4"/>
  </si>
  <si>
    <t>市民交通災害共済の概況</t>
    <phoneticPr fontId="4"/>
  </si>
  <si>
    <t>国民年金の概況</t>
    <phoneticPr fontId="4"/>
  </si>
  <si>
    <t>障がい者手帳所持者数</t>
    <phoneticPr fontId="2"/>
  </si>
  <si>
    <t xml:space="preserve">医療施設 </t>
    <phoneticPr fontId="4"/>
  </si>
  <si>
    <t xml:space="preserve">医療従事者数 </t>
    <phoneticPr fontId="4"/>
  </si>
  <si>
    <t>死因別死亡者数</t>
    <phoneticPr fontId="4"/>
  </si>
  <si>
    <t>環境衛生関係営業施設数</t>
    <phoneticPr fontId="4"/>
  </si>
  <si>
    <t>公害苦情取扱件数</t>
    <phoneticPr fontId="4"/>
  </si>
  <si>
    <t xml:space="preserve">清掃施設 </t>
    <phoneticPr fontId="4"/>
  </si>
  <si>
    <t>ごみ・し尿処理状況</t>
    <phoneticPr fontId="4"/>
  </si>
  <si>
    <t>上水道の給水人口及び戸数</t>
    <phoneticPr fontId="4"/>
  </si>
  <si>
    <t>上水道の取水量及び給水状況</t>
    <phoneticPr fontId="4"/>
  </si>
  <si>
    <t>簡易水道の状況</t>
    <phoneticPr fontId="4"/>
  </si>
  <si>
    <t xml:space="preserve">上水道の施設 </t>
    <phoneticPr fontId="4"/>
  </si>
  <si>
    <t xml:space="preserve">下水道整備状況 </t>
    <phoneticPr fontId="4"/>
  </si>
  <si>
    <t xml:space="preserve">下水道普及状況 </t>
    <phoneticPr fontId="4"/>
  </si>
  <si>
    <t>下水道施設等</t>
    <phoneticPr fontId="4"/>
  </si>
  <si>
    <t>１世帯当たり１か月間の収入と支出（二人以上の世帯）</t>
    <phoneticPr fontId="4"/>
  </si>
  <si>
    <t xml:space="preserve">総合地方卸売市場取扱状況  </t>
    <phoneticPr fontId="4"/>
  </si>
  <si>
    <t xml:space="preserve">酒類消費量の推移 </t>
    <phoneticPr fontId="4"/>
  </si>
  <si>
    <t xml:space="preserve">市民所得の推移 </t>
    <phoneticPr fontId="4"/>
  </si>
  <si>
    <t xml:space="preserve">産業別市内総生産 </t>
    <phoneticPr fontId="4"/>
  </si>
  <si>
    <t xml:space="preserve">市民分配所得 </t>
    <phoneticPr fontId="4"/>
  </si>
  <si>
    <t>市民家計所得</t>
    <phoneticPr fontId="4"/>
  </si>
  <si>
    <t>県内各市の市民所得</t>
    <phoneticPr fontId="4"/>
  </si>
  <si>
    <t xml:space="preserve">食肉センター取扱状況  </t>
    <phoneticPr fontId="4"/>
  </si>
  <si>
    <t>市民相談状況</t>
    <phoneticPr fontId="4"/>
  </si>
  <si>
    <t>消費生活相談状況</t>
    <phoneticPr fontId="4"/>
  </si>
  <si>
    <t xml:space="preserve">学校総覧 </t>
    <phoneticPr fontId="4"/>
  </si>
  <si>
    <t xml:space="preserve">高等学校の概況 </t>
    <phoneticPr fontId="4"/>
  </si>
  <si>
    <t>小学校の概況</t>
    <phoneticPr fontId="4"/>
  </si>
  <si>
    <t>中学校の概況</t>
    <phoneticPr fontId="4"/>
  </si>
  <si>
    <t>義務教育学校の概況</t>
    <phoneticPr fontId="4"/>
  </si>
  <si>
    <t xml:space="preserve">中学校卒業者の進路状況(公立＋私立)  </t>
    <phoneticPr fontId="4"/>
  </si>
  <si>
    <t>高等学校卒業者の進路状況(公立+私立)</t>
    <phoneticPr fontId="4"/>
  </si>
  <si>
    <t xml:space="preserve">市立学校施設の概況(小・中学校) </t>
    <phoneticPr fontId="4"/>
  </si>
  <si>
    <t xml:space="preserve">市立図書館の概況 </t>
    <phoneticPr fontId="4"/>
  </si>
  <si>
    <t>指定文化財</t>
    <phoneticPr fontId="4"/>
  </si>
  <si>
    <t xml:space="preserve">市民文化センターの利用状況 </t>
    <phoneticPr fontId="4"/>
  </si>
  <si>
    <t>美術館の利用状況</t>
    <phoneticPr fontId="4"/>
  </si>
  <si>
    <t>ふれあい科学館の利用状況</t>
    <phoneticPr fontId="4"/>
  </si>
  <si>
    <t xml:space="preserve">社会教育関係施設 </t>
    <phoneticPr fontId="4"/>
  </si>
  <si>
    <t xml:space="preserve">市職員数 </t>
    <phoneticPr fontId="4"/>
  </si>
  <si>
    <t>男女別管理職数</t>
    <phoneticPr fontId="4"/>
  </si>
  <si>
    <t>市議会の開催及び議案件数</t>
    <phoneticPr fontId="4"/>
  </si>
  <si>
    <t xml:space="preserve">請願の審査状況 </t>
    <phoneticPr fontId="4"/>
  </si>
  <si>
    <t xml:space="preserve">請願・陳情の処理状況 </t>
    <phoneticPr fontId="4"/>
  </si>
  <si>
    <t>議決の状況</t>
    <phoneticPr fontId="4"/>
  </si>
  <si>
    <t>選挙人名簿登録者数</t>
    <phoneticPr fontId="4"/>
  </si>
  <si>
    <t>選挙概況</t>
    <phoneticPr fontId="4"/>
  </si>
  <si>
    <t>市税の収入状況</t>
    <phoneticPr fontId="4"/>
  </si>
  <si>
    <t>一般会計歳入歳出決算状況</t>
    <phoneticPr fontId="4"/>
  </si>
  <si>
    <t>特別会計歳入歳出決算状況</t>
    <phoneticPr fontId="4"/>
  </si>
  <si>
    <t>市有財産</t>
    <phoneticPr fontId="4"/>
  </si>
  <si>
    <t xml:space="preserve">市有土地家屋の取得・処分状況 </t>
    <phoneticPr fontId="4"/>
  </si>
  <si>
    <t>交通事故状況</t>
    <phoneticPr fontId="4"/>
  </si>
  <si>
    <t>火災発生状況</t>
    <phoneticPr fontId="4"/>
  </si>
  <si>
    <t>火災の原因別発生状況</t>
    <phoneticPr fontId="4"/>
  </si>
  <si>
    <t xml:space="preserve">火災による被災状況 </t>
    <phoneticPr fontId="4"/>
  </si>
  <si>
    <t>救急活動状況</t>
    <phoneticPr fontId="4"/>
  </si>
  <si>
    <t>10-10</t>
    <phoneticPr fontId="2"/>
  </si>
  <si>
    <t>13-10</t>
    <phoneticPr fontId="2"/>
  </si>
  <si>
    <t>13-11</t>
    <phoneticPr fontId="2"/>
  </si>
  <si>
    <t>14-10</t>
  </si>
  <si>
    <t>14-11</t>
  </si>
  <si>
    <t>14-12</t>
  </si>
  <si>
    <t>14-13</t>
  </si>
  <si>
    <t>14-14</t>
  </si>
  <si>
    <t xml:space="preserve">１．自　　然 </t>
  </si>
  <si>
    <t>1-1 市の沿革</t>
  </si>
  <si>
    <t>1-2 地勢</t>
  </si>
  <si>
    <t>1-11 気象概況</t>
  </si>
  <si>
    <t>1-10 土地の地目別評価額</t>
  </si>
  <si>
    <t>1-9 土地の課税総地積</t>
  </si>
  <si>
    <t>1-8 土地面積（地目別）</t>
  </si>
  <si>
    <t>1-7 地区別面積（推計値）</t>
  </si>
  <si>
    <t>1-6 主要河川</t>
  </si>
  <si>
    <t>1-5 主要山岳</t>
  </si>
  <si>
    <t>1-4 地形及び地質</t>
  </si>
  <si>
    <t>1-3 市域の変遷</t>
  </si>
  <si>
    <t xml:space="preserve">２．人　　口 </t>
  </si>
  <si>
    <t xml:space="preserve">2-1 人口の推移 </t>
  </si>
  <si>
    <t>2-16 常住地又は従業地による産業分類 （大分類）別15歳以上就業者数</t>
  </si>
  <si>
    <t>2-15 従業地・通学地による人口（昼間人口）</t>
  </si>
  <si>
    <t>2-14 人口集中地区の人口・面積</t>
  </si>
  <si>
    <t>2-13 住居の所有関係別一般世帯の推移</t>
  </si>
  <si>
    <t>2-12 世帯数・世帯人員の推移</t>
  </si>
  <si>
    <t>2-11 労働力状態及び男女別15歳以上人口</t>
  </si>
  <si>
    <t>2-10 生産年齢人口（地区別）</t>
  </si>
  <si>
    <t>2-9 年齢（5歳階級）別人口</t>
  </si>
  <si>
    <t>2-8 年齢別人口</t>
  </si>
  <si>
    <t>2-7 地区別現住人口の推移</t>
  </si>
  <si>
    <t>2-6 人口移動の方向（転出）</t>
  </si>
  <si>
    <t xml:space="preserve">2-5 人口移動の方向（転入） </t>
  </si>
  <si>
    <t xml:space="preserve">2-4 外国人住民登録者数 </t>
  </si>
  <si>
    <t xml:space="preserve">2-3 人口動態率 </t>
  </si>
  <si>
    <t xml:space="preserve">2-2 人口動態 </t>
  </si>
  <si>
    <t xml:space="preserve">３．事　業　所 </t>
  </si>
  <si>
    <t xml:space="preserve">3-1 事業所数の推移 </t>
  </si>
  <si>
    <t xml:space="preserve">４．農　　業 </t>
  </si>
  <si>
    <t>4-5 農地の転用状況（地区別）</t>
  </si>
  <si>
    <t>4-4 家畜飼養農家数と頭羽数</t>
  </si>
  <si>
    <t>4-3 農家人口及び就業状態(15歳未満、15歳以上、地区別)</t>
  </si>
  <si>
    <t>4-2 耕地規模別農家数及び経営耕地別面積</t>
  </si>
  <si>
    <t>4-1 農家数及び経営耕地面積（総数及び地区別）</t>
  </si>
  <si>
    <t>3-4 産業(中分類)・従業者規模(7区分)別事業所数及び従業者数</t>
  </si>
  <si>
    <t>3-3 産業(大分類)・従業者規模(7区分)別事業所数及び従業者数</t>
  </si>
  <si>
    <t xml:space="preserve">3-2 経営組織別事業所数及び従業者数 </t>
  </si>
  <si>
    <t xml:space="preserve">５．商　工　業 </t>
  </si>
  <si>
    <t xml:space="preserve">5-8 工業の推移  </t>
  </si>
  <si>
    <t xml:space="preserve">5-7 工業の規模別構成比 </t>
  </si>
  <si>
    <t xml:space="preserve">5-6 工業の概況 </t>
  </si>
  <si>
    <t xml:space="preserve">5-5 県内地区別の推移 </t>
  </si>
  <si>
    <t xml:space="preserve">5-3 業種別売場面積 </t>
  </si>
  <si>
    <t>5-2 商業の推移</t>
  </si>
  <si>
    <t xml:space="preserve">６．建　　設 </t>
  </si>
  <si>
    <t xml:space="preserve">6-1 道路の概況 </t>
  </si>
  <si>
    <t>７．電気・ガス</t>
  </si>
  <si>
    <t xml:space="preserve">7-4 都市ガスの推移 </t>
  </si>
  <si>
    <t xml:space="preserve">7-3 変電所の状況 </t>
  </si>
  <si>
    <t xml:space="preserve">7-2 発電所の状況  </t>
  </si>
  <si>
    <t xml:space="preserve">7-1 電灯･電力の推移  </t>
  </si>
  <si>
    <t>6-9 市営住宅管理戸数・申込状況</t>
  </si>
  <si>
    <t>6-8 公営住宅建設状況</t>
  </si>
  <si>
    <t xml:space="preserve">6-7 建築確認申請届出件数 </t>
  </si>
  <si>
    <t>6-6 都市公園</t>
  </si>
  <si>
    <t xml:space="preserve">6-5 都市公園数及び面積  </t>
  </si>
  <si>
    <t xml:space="preserve">6-4 土地区画整理事業 </t>
  </si>
  <si>
    <t xml:space="preserve">6-3 都市計画区域 </t>
  </si>
  <si>
    <t xml:space="preserve">6-2 橋りょうの概況 </t>
  </si>
  <si>
    <t xml:space="preserve">９．労　　働 </t>
  </si>
  <si>
    <t>9-5 雇用保険給付状況</t>
  </si>
  <si>
    <t>9-4 労働災害補償費支払状況</t>
  </si>
  <si>
    <t>9-3 労働災害発生状況</t>
  </si>
  <si>
    <t>9-2 シルバー人材センター活動状況</t>
  </si>
  <si>
    <t xml:space="preserve">9-1 職業紹介状況 </t>
  </si>
  <si>
    <t xml:space="preserve">１０．社会保障 </t>
  </si>
  <si>
    <t>10-1 生活保護状況及び中国残留邦人等支援給付状況</t>
  </si>
  <si>
    <t>10-10 障がい者手帳所持者数</t>
  </si>
  <si>
    <t>10-9 国民年金の概況</t>
  </si>
  <si>
    <t>10-8 市民交通災害共済の概況</t>
  </si>
  <si>
    <t>10-7 後期高齢者医療制度の概況</t>
  </si>
  <si>
    <t xml:space="preserve">10-6 国民健康保険の概況 </t>
  </si>
  <si>
    <t>10-5 社会福祉施設</t>
  </si>
  <si>
    <t xml:space="preserve">10-4 介護保険の概況 </t>
  </si>
  <si>
    <t>10-3 高齢者文化休養センター利用状況</t>
  </si>
  <si>
    <t>10-2 福祉センター利用状況</t>
  </si>
  <si>
    <t>１１．保健衛生</t>
  </si>
  <si>
    <t xml:space="preserve">11-1 医療施設 </t>
  </si>
  <si>
    <t>11-7 ごみ・し尿処理状況</t>
  </si>
  <si>
    <t xml:space="preserve">11-6 清掃施設 </t>
  </si>
  <si>
    <t>11-5 公害苦情取扱件数</t>
  </si>
  <si>
    <t>11-4 環境衛生関係営業施設数</t>
  </si>
  <si>
    <t>11-3 死因別死亡者数</t>
  </si>
  <si>
    <t xml:space="preserve">11-2 医療従事者数 </t>
  </si>
  <si>
    <t xml:space="preserve">１２．上・下水道 </t>
  </si>
  <si>
    <t>12-1 上水道の給水人口及び戸数</t>
  </si>
  <si>
    <t>12-7 下水道施設等</t>
  </si>
  <si>
    <t xml:space="preserve">12-6 下水道普及状況 </t>
  </si>
  <si>
    <t xml:space="preserve">12-5 下水道整備状況 </t>
  </si>
  <si>
    <t xml:space="preserve">12-4 上水道の施設 </t>
  </si>
  <si>
    <t>12-3 簡易水道の状況</t>
  </si>
  <si>
    <t>12-2 上水道の取水量及び給水状況</t>
  </si>
  <si>
    <t>１３．消費生活</t>
  </si>
  <si>
    <t>13-1 １世帯当たり１か月間の収入と支出（二人以上の世帯）</t>
  </si>
  <si>
    <t>13-11 消費生活相談状況</t>
  </si>
  <si>
    <t>13-10 市民相談状況</t>
  </si>
  <si>
    <t xml:space="preserve">13-9 食肉センター取扱状況  </t>
  </si>
  <si>
    <t>13-8 県内各市の市民所得</t>
  </si>
  <si>
    <t>13-7 市民家計所得</t>
  </si>
  <si>
    <t xml:space="preserve">13-6 市民分配所得 </t>
  </si>
  <si>
    <t xml:space="preserve">13-5 産業別市内総生産 </t>
  </si>
  <si>
    <t xml:space="preserve">13-3 酒類消費量の推移 </t>
  </si>
  <si>
    <t xml:space="preserve">13-2 総合地方卸売市場取扱状況  </t>
  </si>
  <si>
    <t xml:space="preserve">１４．教育・文化 </t>
  </si>
  <si>
    <t xml:space="preserve">14-1 学校総覧 </t>
  </si>
  <si>
    <t xml:space="preserve">14-14 社会教育関係施設 </t>
  </si>
  <si>
    <t>14-13 ふれあい科学館の利用状況</t>
  </si>
  <si>
    <t>14-12 美術館の利用状況</t>
  </si>
  <si>
    <t xml:space="preserve">14-11 市民文化センターの利用状況 </t>
  </si>
  <si>
    <t xml:space="preserve">14-9 市立図書館の概況 </t>
  </si>
  <si>
    <t xml:space="preserve">14-8 市立学校施設の概況(小・中学校) </t>
  </si>
  <si>
    <t>14-7 高等学校卒業者の進路状況(公立+私立)</t>
  </si>
  <si>
    <t xml:space="preserve">14-6 中学校卒業者の進路状況(公立＋私立)  </t>
  </si>
  <si>
    <t>14-5 義務教育学校の概況</t>
  </si>
  <si>
    <t>14-4 中学校の概況</t>
  </si>
  <si>
    <t>14-3 小学校の概況</t>
  </si>
  <si>
    <t xml:space="preserve">14-2 高等学校の概況 </t>
  </si>
  <si>
    <t>１５．行政・選挙</t>
  </si>
  <si>
    <t xml:space="preserve">15-1 市職員数 </t>
  </si>
  <si>
    <t>15-8 選挙概況</t>
  </si>
  <si>
    <t>15-7 選挙人名簿登録者数</t>
  </si>
  <si>
    <t>15-6 議決の状況</t>
  </si>
  <si>
    <t xml:space="preserve">15-5 請願・陳情の処理状況 </t>
  </si>
  <si>
    <t xml:space="preserve">15-4 請願の審査状況 </t>
  </si>
  <si>
    <t>15-3 市議会の開催及び議案件数</t>
  </si>
  <si>
    <t>15-2 男女別管理職数</t>
  </si>
  <si>
    <t>１６．財　　政</t>
  </si>
  <si>
    <t>16-1 市税の収入状況</t>
  </si>
  <si>
    <t xml:space="preserve">16-5 市有土地家屋の取得・処分状況 </t>
  </si>
  <si>
    <t>16-4 市有財産</t>
  </si>
  <si>
    <t>16-3 特別会計歳入歳出決算状況</t>
  </si>
  <si>
    <t>16-2 一般会計歳入歳出決算状況</t>
  </si>
  <si>
    <t>(注)農家人口の集計は、平成７年以降は15歳以上、平成２年以前は16歳以上で集計</t>
    <rPh sb="3" eb="5">
      <t>ノウカ</t>
    </rPh>
    <rPh sb="5" eb="7">
      <t>ジンコウ</t>
    </rPh>
    <rPh sb="8" eb="10">
      <t>シュウケイ</t>
    </rPh>
    <rPh sb="12" eb="14">
      <t>ヘイセイ</t>
    </rPh>
    <rPh sb="15" eb="16">
      <t>ネン</t>
    </rPh>
    <rPh sb="16" eb="18">
      <t>イコウ</t>
    </rPh>
    <rPh sb="21" eb="24">
      <t>サイイジョウ</t>
    </rPh>
    <rPh sb="25" eb="27">
      <t>ヘイセイ</t>
    </rPh>
    <rPh sb="28" eb="29">
      <t>ネン</t>
    </rPh>
    <rPh sb="29" eb="31">
      <t>イゼン</t>
    </rPh>
    <rPh sb="34" eb="37">
      <t>サイイジョウ</t>
    </rPh>
    <rPh sb="38" eb="40">
      <t>シュウケイ</t>
    </rPh>
    <phoneticPr fontId="4"/>
  </si>
  <si>
    <t>湖南町舟津字太田道上3005番地</t>
    <rPh sb="0" eb="1">
      <t>ミズウミ</t>
    </rPh>
    <phoneticPr fontId="3"/>
  </si>
  <si>
    <t>熱海町玉川字対面原20番地</t>
    <rPh sb="0" eb="1">
      <t>アツ</t>
    </rPh>
    <phoneticPr fontId="3"/>
  </si>
  <si>
    <t>各種数字は福島交通株式会社郡山支社及び会津乗合自動車株式会社郡山湖南営業所管内における数値の合算</t>
    <rPh sb="0" eb="2">
      <t>カクシュ</t>
    </rPh>
    <rPh sb="2" eb="4">
      <t>スウジ</t>
    </rPh>
    <rPh sb="5" eb="13">
      <t>フクシマコウツウカブシキガイシャ</t>
    </rPh>
    <rPh sb="13" eb="15">
      <t>コオリヤマ</t>
    </rPh>
    <rPh sb="15" eb="17">
      <t>シシャ</t>
    </rPh>
    <rPh sb="17" eb="18">
      <t>オヨ</t>
    </rPh>
    <rPh sb="19" eb="30">
      <t>アイズノリアイジドウシャカブシキガイシャ</t>
    </rPh>
    <rPh sb="30" eb="32">
      <t>コオリヤマ</t>
    </rPh>
    <rPh sb="32" eb="39">
      <t>コナンエイギョウショカンナイ</t>
    </rPh>
    <rPh sb="43" eb="45">
      <t>スウチ</t>
    </rPh>
    <rPh sb="46" eb="48">
      <t>ガッサン</t>
    </rPh>
    <phoneticPr fontId="2"/>
  </si>
  <si>
    <t xml:space="preserve">普及率（世帯）
(％) </t>
    <rPh sb="0" eb="2">
      <t>フキュウ</t>
    </rPh>
    <rPh sb="2" eb="3">
      <t>リツ</t>
    </rPh>
    <rPh sb="4" eb="6">
      <t>セタイ</t>
    </rPh>
    <phoneticPr fontId="4"/>
  </si>
  <si>
    <t>普及率（人口）
(％)</t>
    <rPh sb="0" eb="2">
      <t>フキュウ</t>
    </rPh>
    <rPh sb="2" eb="3">
      <t>リツ</t>
    </rPh>
    <rPh sb="4" eb="6">
      <t>ジンコウ</t>
    </rPh>
    <phoneticPr fontId="4"/>
  </si>
  <si>
    <t>郡山市、（個人）</t>
    <rPh sb="0" eb="2">
      <t>コオリヤマ</t>
    </rPh>
    <rPh sb="2" eb="3">
      <t>シ</t>
    </rPh>
    <rPh sb="5" eb="7">
      <t>コジン</t>
    </rPh>
    <phoneticPr fontId="2"/>
  </si>
  <si>
    <t>江戸時代</t>
    <phoneticPr fontId="2"/>
  </si>
  <si>
    <t>昭和33.5.14</t>
    <phoneticPr fontId="2"/>
  </si>
  <si>
    <t>14-10.指定文化財</t>
  </si>
  <si>
    <t>年齢不詳は非生産年齢人口として集計</t>
    <rPh sb="0" eb="2">
      <t>ネンレイ</t>
    </rPh>
    <rPh sb="2" eb="4">
      <t>フショウ</t>
    </rPh>
    <rPh sb="15" eb="17">
      <t>シュウケイ</t>
    </rPh>
    <phoneticPr fontId="2"/>
  </si>
  <si>
    <t>島</t>
  </si>
  <si>
    <t>五百渕</t>
  </si>
  <si>
    <t>鎗ケ池</t>
  </si>
  <si>
    <t>緑ヶ丘</t>
  </si>
  <si>
    <t>富田</t>
    <rPh sb="0" eb="2">
      <t>トミタ</t>
    </rPh>
    <phoneticPr fontId="2"/>
  </si>
  <si>
    <t>日和田</t>
    <rPh sb="0" eb="3">
      <t>ヒワダ</t>
    </rPh>
    <phoneticPr fontId="2"/>
  </si>
  <si>
    <t>郡山市日和田町字原　地内</t>
    <rPh sb="0" eb="3">
      <t>コオリヤマシ</t>
    </rPh>
    <rPh sb="3" eb="7">
      <t>ヒワダマチ</t>
    </rPh>
    <rPh sb="7" eb="8">
      <t>アザ</t>
    </rPh>
    <rPh sb="8" eb="9">
      <t>ハラ</t>
    </rPh>
    <rPh sb="10" eb="12">
      <t>チナイ</t>
    </rPh>
    <phoneticPr fontId="2"/>
  </si>
  <si>
    <t>八山田</t>
    <rPh sb="0" eb="3">
      <t>ヤツヤマダ</t>
    </rPh>
    <phoneticPr fontId="2"/>
  </si>
  <si>
    <t>郡山市八山田西二丁目　地内</t>
    <rPh sb="0" eb="3">
      <t>コオリヤマシ</t>
    </rPh>
    <rPh sb="3" eb="6">
      <t>ヤツヤマダ</t>
    </rPh>
    <rPh sb="6" eb="7">
      <t>ニシ</t>
    </rPh>
    <rPh sb="7" eb="10">
      <t>ニチョウメ</t>
    </rPh>
    <rPh sb="11" eb="13">
      <t>チナイ</t>
    </rPh>
    <phoneticPr fontId="2"/>
  </si>
  <si>
    <t>東原</t>
    <rPh sb="0" eb="2">
      <t>ヒガシハラ</t>
    </rPh>
    <phoneticPr fontId="2"/>
  </si>
  <si>
    <t>鶴見坦</t>
    <rPh sb="0" eb="3">
      <t>ツルミダン</t>
    </rPh>
    <phoneticPr fontId="2"/>
  </si>
  <si>
    <t>郡山市鶴見坦一丁目　地内</t>
    <rPh sb="0" eb="3">
      <t>コオリヤマシ</t>
    </rPh>
    <rPh sb="3" eb="6">
      <t>ツルミダン</t>
    </rPh>
    <rPh sb="6" eb="9">
      <t>イッチョウメ</t>
    </rPh>
    <rPh sb="10" eb="12">
      <t>チナイ</t>
    </rPh>
    <phoneticPr fontId="2"/>
  </si>
  <si>
    <t>守山駅西</t>
    <rPh sb="0" eb="2">
      <t>モリヤマ</t>
    </rPh>
    <rPh sb="2" eb="3">
      <t>エキ</t>
    </rPh>
    <rPh sb="3" eb="4">
      <t>ニシ</t>
    </rPh>
    <phoneticPr fontId="2"/>
  </si>
  <si>
    <t>郡山市田村町岩作　地内</t>
    <rPh sb="0" eb="3">
      <t>コオリヤマシ</t>
    </rPh>
    <rPh sb="3" eb="6">
      <t>タムラマチ</t>
    </rPh>
    <rPh sb="6" eb="8">
      <t>イワサク</t>
    </rPh>
    <rPh sb="9" eb="11">
      <t>チナイ</t>
    </rPh>
    <phoneticPr fontId="2"/>
  </si>
  <si>
    <t>（※項目をクリックすると、該当シートへ移動します。）</t>
    <phoneticPr fontId="2"/>
  </si>
  <si>
    <t>令和4年</t>
    <rPh sb="0" eb="2">
      <t>レイワ</t>
    </rPh>
    <phoneticPr fontId="4"/>
  </si>
  <si>
    <t>令和3年度</t>
    <rPh sb="0" eb="2">
      <t>レイワ</t>
    </rPh>
    <phoneticPr fontId="4"/>
  </si>
  <si>
    <t>令和3年度</t>
    <rPh sb="0" eb="2">
      <t>レイワ</t>
    </rPh>
    <rPh sb="3" eb="5">
      <t>ネンド</t>
    </rPh>
    <phoneticPr fontId="4"/>
  </si>
  <si>
    <t>令和4年</t>
    <rPh sb="0" eb="2">
      <t>レイワ</t>
    </rPh>
    <rPh sb="3" eb="4">
      <t>ネン</t>
    </rPh>
    <phoneticPr fontId="4"/>
  </si>
  <si>
    <t>令和3年度</t>
    <rPh sb="0" eb="2">
      <t>レイワ</t>
    </rPh>
    <phoneticPr fontId="2"/>
  </si>
  <si>
    <t>令和3年度</t>
    <rPh sb="0" eb="2">
      <t>レイワ</t>
    </rPh>
    <rPh sb="3" eb="5">
      <t>ネンド</t>
    </rPh>
    <phoneticPr fontId="2"/>
  </si>
  <si>
    <t>2021(令和3)年</t>
    <rPh sb="5" eb="7">
      <t>レイワ</t>
    </rPh>
    <rPh sb="9" eb="10">
      <t>ネン</t>
    </rPh>
    <phoneticPr fontId="4"/>
  </si>
  <si>
    <t>令和3年度</t>
    <rPh sb="0" eb="2">
      <t>レイワ</t>
    </rPh>
    <rPh sb="3" eb="4">
      <t>ネン</t>
    </rPh>
    <rPh sb="4" eb="5">
      <t>ド</t>
    </rPh>
    <phoneticPr fontId="4"/>
  </si>
  <si>
    <t>2021(令和3)年度</t>
    <rPh sb="5" eb="7">
      <t>レイワ</t>
    </rPh>
    <rPh sb="9" eb="11">
      <t>ネンド</t>
    </rPh>
    <phoneticPr fontId="4"/>
  </si>
  <si>
    <t>令和3年</t>
    <rPh sb="0" eb="1">
      <t>レイ</t>
    </rPh>
    <rPh sb="1" eb="2">
      <t>カズ</t>
    </rPh>
    <rPh sb="3" eb="4">
      <t>ネン</t>
    </rPh>
    <phoneticPr fontId="4"/>
  </si>
  <si>
    <t>令和3年</t>
    <rPh sb="0" eb="1">
      <t>レイ</t>
    </rPh>
    <rPh sb="1" eb="2">
      <t>カズ</t>
    </rPh>
    <phoneticPr fontId="4"/>
  </si>
  <si>
    <t>令和3年度</t>
    <rPh sb="0" eb="1">
      <t>レイ</t>
    </rPh>
    <rPh sb="1" eb="2">
      <t>カズ</t>
    </rPh>
    <rPh sb="3" eb="5">
      <t>ネンド</t>
    </rPh>
    <phoneticPr fontId="4"/>
  </si>
  <si>
    <t>2022年</t>
    <phoneticPr fontId="4"/>
  </si>
  <si>
    <t>2022(令和4)</t>
    <rPh sb="5" eb="7">
      <t>レイワ</t>
    </rPh>
    <phoneticPr fontId="4"/>
  </si>
  <si>
    <t>2021(令和3)年度</t>
    <rPh sb="5" eb="7">
      <t>レイワ</t>
    </rPh>
    <phoneticPr fontId="4"/>
  </si>
  <si>
    <t>2021(令和3)年度決算額</t>
    <rPh sb="5" eb="7">
      <t>レイワ</t>
    </rPh>
    <phoneticPr fontId="4"/>
  </si>
  <si>
    <t>（単位＝㎡）</t>
    <rPh sb="1" eb="3">
      <t>タンイ</t>
    </rPh>
    <phoneticPr fontId="4"/>
  </si>
  <si>
    <t>各年度末現在</t>
    <phoneticPr fontId="2"/>
  </si>
  <si>
    <t>2015(平成27)年</t>
    <phoneticPr fontId="4"/>
  </si>
  <si>
    <t>2020(令和2)年</t>
    <phoneticPr fontId="4"/>
  </si>
  <si>
    <t>2020（令和2）年10月１日現在</t>
    <phoneticPr fontId="2"/>
  </si>
  <si>
    <t>出典：令和2年国勢調査（政府統計ポータルサイト）</t>
    <rPh sb="0" eb="2">
      <t>シュッテン</t>
    </rPh>
    <rPh sb="3" eb="4">
      <t>レイ</t>
    </rPh>
    <rPh sb="4" eb="5">
      <t>カズ</t>
    </rPh>
    <rPh sb="6" eb="7">
      <t>ネン</t>
    </rPh>
    <rPh sb="7" eb="9">
      <t>コクセイ</t>
    </rPh>
    <rPh sb="9" eb="11">
      <t>チョウサ</t>
    </rPh>
    <rPh sb="12" eb="14">
      <t>セイフ</t>
    </rPh>
    <rPh sb="14" eb="16">
      <t>トウケイ</t>
    </rPh>
    <phoneticPr fontId="4"/>
  </si>
  <si>
    <t>従業市区町村「不詳・外国」で本市に常住</t>
    <rPh sb="0" eb="2">
      <t>ジュウギョウ</t>
    </rPh>
    <rPh sb="2" eb="4">
      <t>シク</t>
    </rPh>
    <rPh sb="4" eb="6">
      <t>チョウソン</t>
    </rPh>
    <rPh sb="7" eb="9">
      <t>フショウ</t>
    </rPh>
    <rPh sb="10" eb="12">
      <t>ガイコク</t>
    </rPh>
    <rPh sb="14" eb="16">
      <t>ホンシ</t>
    </rPh>
    <rPh sb="17" eb="19">
      <t>ジョウジュウ</t>
    </rPh>
    <phoneticPr fontId="4"/>
  </si>
  <si>
    <t>従業地「不詳」で本市に常住</t>
    <rPh sb="0" eb="2">
      <t>ジュウギョウ</t>
    </rPh>
    <rPh sb="2" eb="3">
      <t>チ</t>
    </rPh>
    <rPh sb="4" eb="6">
      <t>フショウ</t>
    </rPh>
    <rPh sb="8" eb="10">
      <t>ホンシ</t>
    </rPh>
    <rPh sb="11" eb="13">
      <t>ジョウジュウ</t>
    </rPh>
    <phoneticPr fontId="4"/>
  </si>
  <si>
    <t>ベトナム</t>
  </si>
  <si>
    <t>フィリピン</t>
  </si>
  <si>
    <t>ネパール</t>
  </si>
  <si>
    <t>タイ</t>
  </si>
  <si>
    <t>米国</t>
  </si>
  <si>
    <t>インドネシア</t>
  </si>
  <si>
    <t>ミャンマー</t>
  </si>
  <si>
    <t>バングラデシュ</t>
  </si>
  <si>
    <t>目次へ戻る</t>
    <phoneticPr fontId="2"/>
  </si>
  <si>
    <t>総人口は県統計課「福島県の推計人口」による各年10月1日現在の数値である。</t>
  </si>
  <si>
    <t>（注）総人口は県統計課「福島県の推計人口」による各年10月1日現在の数値である。</t>
    <rPh sb="1" eb="2">
      <t>チュウ</t>
    </rPh>
    <phoneticPr fontId="2"/>
  </si>
  <si>
    <t>2021(令和３).4.18</t>
    <rPh sb="5" eb="7">
      <t>レイワ</t>
    </rPh>
    <phoneticPr fontId="2"/>
  </si>
  <si>
    <t>2021(令和３).10.31</t>
    <rPh sb="5" eb="7">
      <t>レイワ</t>
    </rPh>
    <phoneticPr fontId="2"/>
  </si>
  <si>
    <t>中央図書館</t>
    <phoneticPr fontId="2"/>
  </si>
  <si>
    <t>希望ケ丘図書館</t>
    <phoneticPr fontId="2"/>
  </si>
  <si>
    <t>総数</t>
    <phoneticPr fontId="2"/>
  </si>
  <si>
    <t>キッズルームパオ</t>
    <phoneticPr fontId="2"/>
  </si>
  <si>
    <t>カンガルー保育園</t>
    <rPh sb="5" eb="8">
      <t>ホイクエン</t>
    </rPh>
    <phoneticPr fontId="2"/>
  </si>
  <si>
    <t>2022(令和4).  4.  1</t>
    <rPh sb="5" eb="7">
      <t>レイワ</t>
    </rPh>
    <phoneticPr fontId="2"/>
  </si>
  <si>
    <t>1955(昭和30).  5.  1</t>
    <phoneticPr fontId="4"/>
  </si>
  <si>
    <t>-</t>
    <phoneticPr fontId="2"/>
  </si>
  <si>
    <t>-</t>
    <phoneticPr fontId="2"/>
  </si>
  <si>
    <t>大元帥明王図像</t>
    <rPh sb="0" eb="1">
      <t>ダイ</t>
    </rPh>
    <rPh sb="1" eb="3">
      <t>ゲンスイ</t>
    </rPh>
    <rPh sb="3" eb="5">
      <t>ミョウオウ</t>
    </rPh>
    <rPh sb="5" eb="7">
      <t>ズゾウ</t>
    </rPh>
    <phoneticPr fontId="2"/>
  </si>
  <si>
    <t>令和4.6.29</t>
    <rPh sb="0" eb="2">
      <t>レイワ</t>
    </rPh>
    <phoneticPr fontId="2"/>
  </si>
  <si>
    <t>田村町山中字本郷</t>
    <rPh sb="0" eb="3">
      <t>タムラマチ</t>
    </rPh>
    <rPh sb="3" eb="5">
      <t>ヤマナカ</t>
    </rPh>
    <rPh sb="5" eb="6">
      <t>アザ</t>
    </rPh>
    <rPh sb="6" eb="8">
      <t>ホンゴウ</t>
    </rPh>
    <phoneticPr fontId="2"/>
  </si>
  <si>
    <t>田村神社総代</t>
    <rPh sb="0" eb="2">
      <t>タムラ</t>
    </rPh>
    <rPh sb="2" eb="4">
      <t>ジンジャ</t>
    </rPh>
    <rPh sb="4" eb="6">
      <t>ソウダイ</t>
    </rPh>
    <phoneticPr fontId="2"/>
  </si>
  <si>
    <t>大元帥明王立像</t>
    <rPh sb="0" eb="1">
      <t>ダイ</t>
    </rPh>
    <rPh sb="1" eb="3">
      <t>ゲンスイ</t>
    </rPh>
    <rPh sb="3" eb="5">
      <t>ミョウオウ</t>
    </rPh>
    <rPh sb="5" eb="7">
      <t>リツゾウ</t>
    </rPh>
    <phoneticPr fontId="2"/>
  </si>
  <si>
    <t>弥明の桜</t>
    <rPh sb="0" eb="1">
      <t>ヤ</t>
    </rPh>
    <rPh sb="1" eb="2">
      <t>メイ</t>
    </rPh>
    <rPh sb="3" eb="4">
      <t>サクラ</t>
    </rPh>
    <phoneticPr fontId="2"/>
  </si>
  <si>
    <t>田村町守山字弥明</t>
    <rPh sb="0" eb="3">
      <t>タムラマチ</t>
    </rPh>
    <rPh sb="3" eb="5">
      <t>モリヤマ</t>
    </rPh>
    <rPh sb="5" eb="6">
      <t>アザ</t>
    </rPh>
    <rPh sb="6" eb="7">
      <t>ヤ</t>
    </rPh>
    <rPh sb="7" eb="8">
      <t>メイ</t>
    </rPh>
    <phoneticPr fontId="2"/>
  </si>
  <si>
    <t>守山区</t>
    <rPh sb="0" eb="3">
      <t>モリヤマク</t>
    </rPh>
    <phoneticPr fontId="2"/>
  </si>
  <si>
    <t>江戸初期から中期　絹本著色　97.4×41.8㎝</t>
    <rPh sb="2" eb="4">
      <t>ショキ</t>
    </rPh>
    <rPh sb="6" eb="8">
      <t>チュウキ</t>
    </rPh>
    <rPh sb="9" eb="11">
      <t>ケンポン</t>
    </rPh>
    <rPh sb="11" eb="13">
      <t>チャクショク</t>
    </rPh>
    <phoneticPr fontId="4"/>
  </si>
  <si>
    <t>江戸中期から後期　木造、彩色、玉眼嵌入。像高　約50㎝</t>
    <rPh sb="0" eb="2">
      <t>エド</t>
    </rPh>
    <rPh sb="2" eb="4">
      <t>チュウキ</t>
    </rPh>
    <rPh sb="6" eb="8">
      <t>コウキ</t>
    </rPh>
    <rPh sb="9" eb="11">
      <t>モクゾウ</t>
    </rPh>
    <rPh sb="12" eb="14">
      <t>サイショク</t>
    </rPh>
    <rPh sb="15" eb="16">
      <t>ギョク</t>
    </rPh>
    <rPh sb="16" eb="17">
      <t>メ</t>
    </rPh>
    <rPh sb="17" eb="18">
      <t>ハ</t>
    </rPh>
    <rPh sb="18" eb="19">
      <t>イ</t>
    </rPh>
    <rPh sb="20" eb="21">
      <t>ゾウ</t>
    </rPh>
    <rPh sb="21" eb="22">
      <t>ダカ</t>
    </rPh>
    <rPh sb="23" eb="24">
      <t>ヤク</t>
    </rPh>
    <phoneticPr fontId="2"/>
  </si>
  <si>
    <t>令和4年</t>
    <rPh sb="0" eb="2">
      <t>レイワ</t>
    </rPh>
    <rPh sb="3" eb="4">
      <t>ネン</t>
    </rPh>
    <phoneticPr fontId="2"/>
  </si>
  <si>
    <t>令和3年</t>
    <phoneticPr fontId="2"/>
  </si>
  <si>
    <t>資料：市民課、政策統計課</t>
    <rPh sb="0" eb="2">
      <t>シリョウ</t>
    </rPh>
    <rPh sb="9" eb="11">
      <t>トウケイ</t>
    </rPh>
    <phoneticPr fontId="4"/>
  </si>
  <si>
    <t>資料：政策統計課</t>
    <rPh sb="0" eb="2">
      <t>シリョウ</t>
    </rPh>
    <rPh sb="5" eb="7">
      <t>トウケイ</t>
    </rPh>
    <phoneticPr fontId="4"/>
  </si>
  <si>
    <t>2014(H26)</t>
  </si>
  <si>
    <t>～</t>
  </si>
  <si>
    <t>2018(H30)</t>
  </si>
  <si>
    <t>郡山西部第一工業団地第二</t>
    <rPh sb="2" eb="4">
      <t>セイブ</t>
    </rPh>
    <rPh sb="4" eb="6">
      <t>ダイイチ</t>
    </rPh>
    <rPh sb="6" eb="8">
      <t>コウギョウ</t>
    </rPh>
    <rPh sb="8" eb="10">
      <t>ダンチ</t>
    </rPh>
    <rPh sb="10" eb="12">
      <t>ダイニ</t>
    </rPh>
    <phoneticPr fontId="4"/>
  </si>
  <si>
    <t>2022(R4)</t>
    <phoneticPr fontId="4"/>
  </si>
  <si>
    <t>施行中</t>
    <phoneticPr fontId="29"/>
  </si>
  <si>
    <t>「県内外転出先不明等」については、すべて県内にて計上。</t>
    <rPh sb="1" eb="2">
      <t>ケン</t>
    </rPh>
    <rPh sb="2" eb="4">
      <t>ナイガイ</t>
    </rPh>
    <rPh sb="4" eb="6">
      <t>テンシュツ</t>
    </rPh>
    <rPh sb="6" eb="7">
      <t>サキ</t>
    </rPh>
    <rPh sb="7" eb="9">
      <t>フメイ</t>
    </rPh>
    <rPh sb="9" eb="10">
      <t>トウ</t>
    </rPh>
    <rPh sb="20" eb="22">
      <t>ケンナイ</t>
    </rPh>
    <rPh sb="24" eb="26">
      <t>ケイジョウ</t>
    </rPh>
    <phoneticPr fontId="4"/>
  </si>
  <si>
    <t>総量は、単位未満を四捨五入しているので、内訳と一致しない場合があります。</t>
    <rPh sb="0" eb="2">
      <t>ソウリョウ</t>
    </rPh>
    <rPh sb="20" eb="22">
      <t>ウチワケ</t>
    </rPh>
    <phoneticPr fontId="2"/>
  </si>
  <si>
    <t>2021年
（令和3）</t>
    <rPh sb="4" eb="5">
      <t>ネン</t>
    </rPh>
    <rPh sb="7" eb="9">
      <t>レイワ</t>
    </rPh>
    <phoneticPr fontId="4"/>
  </si>
  <si>
    <t>承元2年8月11日銘、高さ220㎝、幅59㎝、厚さ30㎝</t>
    <phoneticPr fontId="2"/>
  </si>
  <si>
    <t>640,500㎥</t>
    <phoneticPr fontId="4"/>
  </si>
  <si>
    <t>（残容量 0㎥）</t>
    <phoneticPr fontId="4"/>
  </si>
  <si>
    <t>郡山西部第一工業団地第一</t>
    <rPh sb="2" eb="4">
      <t>セイブ</t>
    </rPh>
    <rPh sb="4" eb="6">
      <t>ダイイチ</t>
    </rPh>
    <rPh sb="6" eb="8">
      <t>コウギョウ</t>
    </rPh>
    <rPh sb="8" eb="10">
      <t>ダンチ</t>
    </rPh>
    <rPh sb="10" eb="12">
      <t>ダイイチ</t>
    </rPh>
    <phoneticPr fontId="4"/>
  </si>
  <si>
    <t>堀口浄水場
(公称施設能力122,000㎥/日)</t>
    <phoneticPr fontId="4"/>
  </si>
  <si>
    <t>荒井浄水場
(公称施設能力42,000㎥/日)</t>
    <phoneticPr fontId="4"/>
  </si>
  <si>
    <t>逢瀬川取水場</t>
    <phoneticPr fontId="4"/>
  </si>
  <si>
    <t>逢瀬川系　650ｍ</t>
    <rPh sb="0" eb="2">
      <t>オウセ</t>
    </rPh>
    <rPh sb="2" eb="3">
      <t>カワ</t>
    </rPh>
    <rPh sb="3" eb="4">
      <t>ケイ</t>
    </rPh>
    <phoneticPr fontId="4"/>
  </si>
  <si>
    <t>4池　40,000㎥/日</t>
    <phoneticPr fontId="4"/>
  </si>
  <si>
    <t>2池　42,000㎥/日</t>
    <phoneticPr fontId="4"/>
  </si>
  <si>
    <t>(うち緩速ろ過池用　20,000㎥/日)</t>
    <phoneticPr fontId="4"/>
  </si>
  <si>
    <t>4池　82,000㎥/日</t>
    <phoneticPr fontId="4"/>
  </si>
  <si>
    <t>20,000㎥/日</t>
    <phoneticPr fontId="4"/>
  </si>
  <si>
    <t>102,000㎥/日</t>
    <phoneticPr fontId="4"/>
  </si>
  <si>
    <t>42,000㎥/日</t>
    <phoneticPr fontId="4"/>
  </si>
  <si>
    <t>…</t>
  </si>
  <si>
    <t xml:space="preserve">１７．消　　防 </t>
    <phoneticPr fontId="4"/>
  </si>
  <si>
    <t xml:space="preserve">８．交通・運輸・通信 </t>
    <phoneticPr fontId="4"/>
  </si>
  <si>
    <t xml:space="preserve">８．交通・運輸・通信 </t>
    <rPh sb="2" eb="4">
      <t>コウツウ</t>
    </rPh>
    <phoneticPr fontId="2"/>
  </si>
  <si>
    <t>8-1 交通事故状況</t>
    <phoneticPr fontId="2"/>
  </si>
  <si>
    <t xml:space="preserve">8-2 JR東日本各駅乗車人員  </t>
    <phoneticPr fontId="2"/>
  </si>
  <si>
    <t xml:space="preserve">8-3 JR貨物の輸送状況 </t>
    <phoneticPr fontId="2"/>
  </si>
  <si>
    <t xml:space="preserve">8-4 自動車保有台数 </t>
    <phoneticPr fontId="2"/>
  </si>
  <si>
    <t xml:space="preserve">8-5 バス乗車人員  </t>
    <phoneticPr fontId="2"/>
  </si>
  <si>
    <t xml:space="preserve">8-6 軽自動車保有台数 </t>
    <phoneticPr fontId="2"/>
  </si>
  <si>
    <t xml:space="preserve">8-7 自動車運転免許者数  </t>
    <phoneticPr fontId="2"/>
  </si>
  <si>
    <t>8-8 東北自動車道ＩＣ及び磐越自動車道ＩＣ交通量</t>
    <phoneticPr fontId="2"/>
  </si>
  <si>
    <t xml:space="preserve">8-9 一般交通量調査 </t>
    <phoneticPr fontId="2"/>
  </si>
  <si>
    <t>8-10 テレビ受信契約数</t>
    <phoneticPr fontId="2"/>
  </si>
  <si>
    <t>8-1</t>
    <phoneticPr fontId="2"/>
  </si>
  <si>
    <t>8-2</t>
    <phoneticPr fontId="2"/>
  </si>
  <si>
    <t>8-3</t>
    <phoneticPr fontId="2"/>
  </si>
  <si>
    <t>8-4</t>
    <phoneticPr fontId="2"/>
  </si>
  <si>
    <t>8-5</t>
    <phoneticPr fontId="2"/>
  </si>
  <si>
    <t>8-6</t>
    <phoneticPr fontId="2"/>
  </si>
  <si>
    <t>8-7</t>
    <phoneticPr fontId="2"/>
  </si>
  <si>
    <t>8-8</t>
    <phoneticPr fontId="2"/>
  </si>
  <si>
    <t>8-9</t>
    <phoneticPr fontId="2"/>
  </si>
  <si>
    <t>8-10</t>
    <phoneticPr fontId="2"/>
  </si>
  <si>
    <t>17-1</t>
    <phoneticPr fontId="2"/>
  </si>
  <si>
    <t>17-2</t>
    <phoneticPr fontId="2"/>
  </si>
  <si>
    <t>17-3</t>
    <phoneticPr fontId="2"/>
  </si>
  <si>
    <t>17-4</t>
    <phoneticPr fontId="2"/>
  </si>
  <si>
    <t>17-1 火災発生状況</t>
    <phoneticPr fontId="2"/>
  </si>
  <si>
    <t xml:space="preserve">１７．消防 </t>
    <phoneticPr fontId="2"/>
  </si>
  <si>
    <t>17-2 火災の原因別発生状況</t>
    <phoneticPr fontId="2"/>
  </si>
  <si>
    <t xml:space="preserve">17-3 火災による被災状況 </t>
    <phoneticPr fontId="2"/>
  </si>
  <si>
    <t>17-4 救急活動状況</t>
    <phoneticPr fontId="2"/>
  </si>
  <si>
    <t>樹高15ｍ　幹周5.95ｍ　樹齢400年前後</t>
    <rPh sb="0" eb="2">
      <t>ジュコウ</t>
    </rPh>
    <rPh sb="6" eb="7">
      <t>ミキ</t>
    </rPh>
    <rPh sb="7" eb="8">
      <t>シュウ</t>
    </rPh>
    <rPh sb="14" eb="16">
      <t>ジュレイ</t>
    </rPh>
    <rPh sb="19" eb="20">
      <t>ネン</t>
    </rPh>
    <rPh sb="20" eb="22">
      <t>ゼンゴ</t>
    </rPh>
    <phoneticPr fontId="2"/>
  </si>
  <si>
    <t>中国</t>
  </si>
  <si>
    <t>韓国</t>
  </si>
  <si>
    <t>朝鮮</t>
  </si>
  <si>
    <t>パキスタン</t>
  </si>
  <si>
    <t>ブラジル</t>
  </si>
  <si>
    <t>英国</t>
  </si>
  <si>
    <t>インド</t>
  </si>
  <si>
    <t>台湾</t>
  </si>
  <si>
    <t>スリランカ</t>
  </si>
  <si>
    <t>ブータン</t>
  </si>
  <si>
    <t>カナダ</t>
  </si>
  <si>
    <t>フランス</t>
  </si>
  <si>
    <t>（注）人口が10人未満の国・地域については「その他」に合算。</t>
    <rPh sb="1" eb="2">
      <t>チュウ</t>
    </rPh>
    <rPh sb="3" eb="5">
      <t>ジンコウ</t>
    </rPh>
    <rPh sb="8" eb="9">
      <t>ニン</t>
    </rPh>
    <rPh sb="9" eb="11">
      <t>ミマン</t>
    </rPh>
    <rPh sb="12" eb="13">
      <t>クニ</t>
    </rPh>
    <rPh sb="14" eb="16">
      <t>チイキ</t>
    </rPh>
    <rPh sb="24" eb="25">
      <t>タ</t>
    </rPh>
    <rPh sb="27" eb="29">
      <t>ガッサン</t>
    </rPh>
    <phoneticPr fontId="4"/>
  </si>
  <si>
    <t>WNW</t>
  </si>
  <si>
    <t>1月6日</t>
    <rPh sb="1" eb="2">
      <t>ガツ</t>
    </rPh>
    <rPh sb="3" eb="4">
      <t>ニチ</t>
    </rPh>
    <phoneticPr fontId="2"/>
  </si>
  <si>
    <t>6月12日</t>
    <rPh sb="1" eb="2">
      <t>ガツ</t>
    </rPh>
    <rPh sb="4" eb="5">
      <t>ニチ</t>
    </rPh>
    <phoneticPr fontId="2"/>
  </si>
  <si>
    <t>5月27日</t>
    <rPh sb="1" eb="2">
      <t>ガツ</t>
    </rPh>
    <rPh sb="4" eb="5">
      <t>ニチ</t>
    </rPh>
    <phoneticPr fontId="2"/>
  </si>
  <si>
    <t>1月14日</t>
    <rPh sb="1" eb="2">
      <t>ガツ</t>
    </rPh>
    <rPh sb="4" eb="5">
      <t>ニチ</t>
    </rPh>
    <phoneticPr fontId="2"/>
  </si>
  <si>
    <t>2021(令和3)年6月1日現在</t>
    <rPh sb="5" eb="7">
      <t>レイワ</t>
    </rPh>
    <rPh sb="9" eb="10">
      <t>ネン</t>
    </rPh>
    <rPh sb="11" eb="12">
      <t>ガツ</t>
    </rPh>
    <rPh sb="13" eb="14">
      <t>ニチ</t>
    </rPh>
    <rPh sb="14" eb="16">
      <t>ゲンザイ</t>
    </rPh>
    <phoneticPr fontId="4"/>
  </si>
  <si>
    <t>事業所数</t>
    <rPh sb="0" eb="1">
      <t>コト</t>
    </rPh>
    <rPh sb="1" eb="2">
      <t>ギョウ</t>
    </rPh>
    <rPh sb="2" eb="3">
      <t>ショ</t>
    </rPh>
    <rPh sb="3" eb="4">
      <t>スウ</t>
    </rPh>
    <phoneticPr fontId="4"/>
  </si>
  <si>
    <t>事業に従事する者の人件費及び派遣受入者に係る人材派遣会社への支払額</t>
  </si>
  <si>
    <t>原材料・燃料・電力の使用額等</t>
  </si>
  <si>
    <t>製造品出荷額等</t>
    <rPh sb="0" eb="1">
      <t>セイ</t>
    </rPh>
    <rPh sb="1" eb="2">
      <t>ヅクリ</t>
    </rPh>
    <rPh sb="2" eb="3">
      <t>ヒン</t>
    </rPh>
    <rPh sb="3" eb="4">
      <t>デ</t>
    </rPh>
    <rPh sb="4" eb="5">
      <t>ニ</t>
    </rPh>
    <rPh sb="5" eb="6">
      <t>ガク</t>
    </rPh>
    <rPh sb="6" eb="7">
      <t>トウ</t>
    </rPh>
    <phoneticPr fontId="4"/>
  </si>
  <si>
    <t>粗付加価値額</t>
    <rPh sb="0" eb="1">
      <t>アラ</t>
    </rPh>
    <rPh sb="1" eb="5">
      <t>フカカチ</t>
    </rPh>
    <rPh sb="5" eb="6">
      <t>ガク</t>
    </rPh>
    <phoneticPr fontId="4"/>
  </si>
  <si>
    <t>従業者10人～299人</t>
    <rPh sb="0" eb="3">
      <t>ジュウギョウシャ</t>
    </rPh>
    <rPh sb="5" eb="6">
      <t>ニン</t>
    </rPh>
    <rPh sb="10" eb="11">
      <t>ニン</t>
    </rPh>
    <phoneticPr fontId="4"/>
  </si>
  <si>
    <t>従業者300人以上</t>
    <rPh sb="0" eb="3">
      <t>ジュウギョウシャ</t>
    </rPh>
    <rPh sb="6" eb="9">
      <t>ニンイジョウ</t>
    </rPh>
    <phoneticPr fontId="4"/>
  </si>
  <si>
    <t>（人）</t>
    <rPh sb="1" eb="2">
      <t>ヒト</t>
    </rPh>
    <phoneticPr fontId="4"/>
  </si>
  <si>
    <t>（万円）</t>
    <rPh sb="1" eb="3">
      <t>マンエン</t>
    </rPh>
    <phoneticPr fontId="4"/>
  </si>
  <si>
    <t>製造業計</t>
  </si>
  <si>
    <t>電子部品・デバイス・電子回路製造業</t>
  </si>
  <si>
    <t>はん用機械器具製造業</t>
  </si>
  <si>
    <t>プラスチック製品製造業（別掲を除く）</t>
  </si>
  <si>
    <t>木材・木製品製造業（家具を除く）</t>
  </si>
  <si>
    <t>印刷・同関連業</t>
  </si>
  <si>
    <t>製造品出荷額等の経理事項は、2020(令和2)年1月～2020(令和2)年12月の実績により調査。</t>
    <rPh sb="0" eb="3">
      <t>セイゾウヒン</t>
    </rPh>
    <rPh sb="3" eb="5">
      <t>シュッカ</t>
    </rPh>
    <rPh sb="5" eb="6">
      <t>ガク</t>
    </rPh>
    <rPh sb="6" eb="7">
      <t>トウ</t>
    </rPh>
    <phoneticPr fontId="4"/>
  </si>
  <si>
    <t>令和３年経済センサス活動調査は、個人経営を含まない集計結果であることから、時系列比較を行う際は十分に留意すること。</t>
    <rPh sb="4" eb="6">
      <t>ケイザイ</t>
    </rPh>
    <phoneticPr fontId="4"/>
  </si>
  <si>
    <t>出典：令和３年経済センサス活動調査（政府統計ポータルサイト）</t>
    <rPh sb="3" eb="5">
      <t>レイワ</t>
    </rPh>
    <rPh sb="6" eb="7">
      <t>ネン</t>
    </rPh>
    <rPh sb="7" eb="9">
      <t>ケイザイ</t>
    </rPh>
    <rPh sb="13" eb="17">
      <t>カツドウチョウサ</t>
    </rPh>
    <phoneticPr fontId="4"/>
  </si>
  <si>
    <t>-</t>
    <phoneticPr fontId="2"/>
  </si>
  <si>
    <t>製造品出荷額等の経理事項は、調査実施年の前年1月1日～12月31日の実績。</t>
    <phoneticPr fontId="4"/>
  </si>
  <si>
    <t>出典：2018(平成30)年から2020(令和２)年は福島県統計課編「2020年工業統計調査結果報告書」、2021(令和３)年は福島県統計課編「令和３年経済センサス-活動調査産業別集計（製造業・概要版）」</t>
    <rPh sb="0" eb="2">
      <t>シュッテン</t>
    </rPh>
    <rPh sb="8" eb="10">
      <t>ヘイセイ</t>
    </rPh>
    <rPh sb="13" eb="14">
      <t>ネン</t>
    </rPh>
    <rPh sb="21" eb="23">
      <t>レイワ</t>
    </rPh>
    <rPh sb="25" eb="26">
      <t>ネン</t>
    </rPh>
    <rPh sb="58" eb="60">
      <t>レイワ</t>
    </rPh>
    <rPh sb="62" eb="63">
      <t>ネン</t>
    </rPh>
    <rPh sb="64" eb="67">
      <t>フクシマケン</t>
    </rPh>
    <phoneticPr fontId="4"/>
  </si>
  <si>
    <t>2017(平成29)、2018(平成30)、2019(令和元)、2020(令和2)、2021(令和3)年6月1日現在</t>
    <rPh sb="5" eb="7">
      <t>ヘイセイ</t>
    </rPh>
    <rPh sb="16" eb="18">
      <t>ヘイセイ</t>
    </rPh>
    <rPh sb="27" eb="29">
      <t>レイワ</t>
    </rPh>
    <rPh sb="29" eb="30">
      <t>モト</t>
    </rPh>
    <rPh sb="51" eb="52">
      <t>ネン</t>
    </rPh>
    <rPh sb="53" eb="54">
      <t>ガツ</t>
    </rPh>
    <rPh sb="55" eb="56">
      <t>ニチ</t>
    </rPh>
    <rPh sb="56" eb="58">
      <t>ゲンザイ</t>
    </rPh>
    <phoneticPr fontId="4"/>
  </si>
  <si>
    <t>製造品出荷額等の経理事項は、調査実施年の前年1月1日～12月31日の実績。</t>
    <rPh sb="0" eb="3">
      <t>セイゾウヒン</t>
    </rPh>
    <rPh sb="3" eb="5">
      <t>シュッカ</t>
    </rPh>
    <rPh sb="5" eb="6">
      <t>ガク</t>
    </rPh>
    <rPh sb="6" eb="7">
      <t>トウ</t>
    </rPh>
    <rPh sb="14" eb="16">
      <t>チョウサ</t>
    </rPh>
    <rPh sb="16" eb="18">
      <t>ジッシ</t>
    </rPh>
    <rPh sb="18" eb="19">
      <t>ネン</t>
    </rPh>
    <rPh sb="20" eb="21">
      <t>ゼン</t>
    </rPh>
    <phoneticPr fontId="4"/>
  </si>
  <si>
    <t>アイグラン保育園郡山東原</t>
    <phoneticPr fontId="2"/>
  </si>
  <si>
    <t>用途地域は2022(令和4)年1月26日の市告示によるものである。</t>
    <rPh sb="10" eb="12">
      <t>レイワ</t>
    </rPh>
    <phoneticPr fontId="2"/>
  </si>
  <si>
    <t>雨水吐口
(個所)</t>
    <rPh sb="0" eb="2">
      <t>ウスイ</t>
    </rPh>
    <rPh sb="2" eb="3">
      <t>ハ</t>
    </rPh>
    <rPh sb="3" eb="4">
      <t>クチ</t>
    </rPh>
    <rPh sb="6" eb="7">
      <t>コ</t>
    </rPh>
    <rPh sb="7" eb="8">
      <t>ショ</t>
    </rPh>
    <phoneticPr fontId="4"/>
  </si>
  <si>
    <t>敷地面積
(㏊)</t>
    <rPh sb="0" eb="1">
      <t>シキ</t>
    </rPh>
    <rPh sb="1" eb="2">
      <t>チ</t>
    </rPh>
    <rPh sb="2" eb="3">
      <t>メン</t>
    </rPh>
    <rPh sb="3" eb="4">
      <t>セキ</t>
    </rPh>
    <phoneticPr fontId="4"/>
  </si>
  <si>
    <t>晴天日最大
(㎥/日)</t>
    <rPh sb="0" eb="2">
      <t>セイテン</t>
    </rPh>
    <rPh sb="2" eb="3">
      <t>ビ</t>
    </rPh>
    <rPh sb="3" eb="5">
      <t>サイダイ</t>
    </rPh>
    <rPh sb="9" eb="10">
      <t>ニチ</t>
    </rPh>
    <phoneticPr fontId="4"/>
  </si>
  <si>
    <t>雨天日最大
(㎥/日)</t>
    <rPh sb="0" eb="2">
      <t>ウテン</t>
    </rPh>
    <rPh sb="2" eb="3">
      <t>ビ</t>
    </rPh>
    <rPh sb="3" eb="5">
      <t>サイダイ</t>
    </rPh>
    <rPh sb="9" eb="10">
      <t>ニチ</t>
    </rPh>
    <phoneticPr fontId="4"/>
  </si>
  <si>
    <t>脳血管
疾患</t>
    <rPh sb="0" eb="1">
      <t>ノウ</t>
    </rPh>
    <rPh sb="1" eb="3">
      <t>ケッカン</t>
    </rPh>
    <rPh sb="4" eb="6">
      <t>シッカン</t>
    </rPh>
    <phoneticPr fontId="4"/>
  </si>
  <si>
    <t>悪性
新生物</t>
    <rPh sb="0" eb="2">
      <t>アクセイ</t>
    </rPh>
    <rPh sb="3" eb="6">
      <t>シンセイブツ</t>
    </rPh>
    <phoneticPr fontId="4"/>
  </si>
  <si>
    <r>
      <t>肺炎</t>
    </r>
    <r>
      <rPr>
        <sz val="11"/>
        <color indexed="8"/>
        <rFont val="ＭＳ Ｐ明朝"/>
        <family val="1"/>
        <charset val="128"/>
      </rPr>
      <t>気
管支炎</t>
    </r>
    <rPh sb="0" eb="1">
      <t>ハイ</t>
    </rPh>
    <rPh sb="1" eb="2">
      <t>ホノオ</t>
    </rPh>
    <rPh sb="2" eb="3">
      <t>キ</t>
    </rPh>
    <rPh sb="4" eb="5">
      <t>カン</t>
    </rPh>
    <rPh sb="5" eb="6">
      <t>シ</t>
    </rPh>
    <rPh sb="6" eb="7">
      <t>エン</t>
    </rPh>
    <phoneticPr fontId="4"/>
  </si>
  <si>
    <t>不慮の
事故</t>
    <rPh sb="0" eb="2">
      <t>フリョ</t>
    </rPh>
    <rPh sb="4" eb="6">
      <t>ジコ</t>
    </rPh>
    <phoneticPr fontId="4"/>
  </si>
  <si>
    <t>その他
全死因</t>
    <rPh sb="2" eb="3">
      <t>ホカ</t>
    </rPh>
    <rPh sb="4" eb="5">
      <t>ゼン</t>
    </rPh>
    <rPh sb="5" eb="7">
      <t>シイン</t>
    </rPh>
    <phoneticPr fontId="4"/>
  </si>
  <si>
    <t>教員数は本務及び兼務教員数を含めた人数</t>
    <phoneticPr fontId="2"/>
  </si>
  <si>
    <t>平成28年</t>
    <rPh sb="0" eb="2">
      <t>ヘイセイ</t>
    </rPh>
    <rPh sb="4" eb="5">
      <t>ネン</t>
    </rPh>
    <phoneticPr fontId="2"/>
  </si>
  <si>
    <t>457</t>
  </si>
  <si>
    <t>17,640</t>
  </si>
  <si>
    <t>7,560,739</t>
  </si>
  <si>
    <t>45,417,721</t>
  </si>
  <si>
    <t>68,100,931</t>
  </si>
  <si>
    <t>00</t>
  </si>
  <si>
    <t>16</t>
  </si>
  <si>
    <t>28</t>
  </si>
  <si>
    <t>09</t>
  </si>
  <si>
    <t>29</t>
  </si>
  <si>
    <t>21</t>
  </si>
  <si>
    <t>30</t>
  </si>
  <si>
    <t>24</t>
  </si>
  <si>
    <t>25</t>
  </si>
  <si>
    <t>23</t>
  </si>
  <si>
    <t>18</t>
  </si>
  <si>
    <t>19</t>
  </si>
  <si>
    <t>26</t>
  </si>
  <si>
    <t>27</t>
  </si>
  <si>
    <t>31</t>
  </si>
  <si>
    <t>11</t>
  </si>
  <si>
    <t>32</t>
  </si>
  <si>
    <t>22</t>
  </si>
  <si>
    <t>12</t>
  </si>
  <si>
    <t>14</t>
  </si>
  <si>
    <t>15</t>
  </si>
  <si>
    <t>17</t>
  </si>
  <si>
    <t>10</t>
  </si>
  <si>
    <t>13</t>
  </si>
  <si>
    <t>産業中分類コード</t>
    <rPh sb="0" eb="2">
      <t>サンギョウ</t>
    </rPh>
    <rPh sb="2" eb="5">
      <t>チュウブンルイ</t>
    </rPh>
    <phoneticPr fontId="2"/>
  </si>
  <si>
    <t>令和5年</t>
    <rPh sb="0" eb="2">
      <t>レイワ</t>
    </rPh>
    <phoneticPr fontId="4"/>
  </si>
  <si>
    <t>令和4年</t>
    <rPh sb="0" eb="2">
      <t>レイワ</t>
    </rPh>
    <rPh sb="3" eb="4">
      <t>ネン</t>
    </rPh>
    <phoneticPr fontId="3"/>
  </si>
  <si>
    <t>令和5年</t>
    <rPh sb="0" eb="2">
      <t>レイワ</t>
    </rPh>
    <rPh sb="3" eb="4">
      <t>ネン</t>
    </rPh>
    <phoneticPr fontId="3"/>
  </si>
  <si>
    <t>令和5年</t>
    <rPh sb="0" eb="2">
      <t>レイワ</t>
    </rPh>
    <rPh sb="3" eb="4">
      <t>ネン</t>
    </rPh>
    <phoneticPr fontId="2"/>
  </si>
  <si>
    <t>2021(令和3)年6月1日現在</t>
    <rPh sb="5" eb="7">
      <t>レイワ</t>
    </rPh>
    <phoneticPr fontId="4"/>
  </si>
  <si>
    <t>2021（令和3）年</t>
    <rPh sb="5" eb="7">
      <t>レイワ</t>
    </rPh>
    <rPh sb="9" eb="10">
      <t>ネン</t>
    </rPh>
    <phoneticPr fontId="4"/>
  </si>
  <si>
    <t>2021(令和3)年6月1日現在</t>
    <rPh sb="5" eb="7">
      <t>レイワ</t>
    </rPh>
    <phoneticPr fontId="2"/>
  </si>
  <si>
    <t>令和4年度</t>
    <rPh sb="0" eb="2">
      <t>レイワ</t>
    </rPh>
    <phoneticPr fontId="4"/>
  </si>
  <si>
    <t>令和4年度</t>
    <rPh sb="0" eb="2">
      <t>レイワ</t>
    </rPh>
    <rPh sb="3" eb="5">
      <t>ネンド</t>
    </rPh>
    <phoneticPr fontId="4"/>
  </si>
  <si>
    <t>2022(令和4)年</t>
    <rPh sb="5" eb="7">
      <t>レイワ</t>
    </rPh>
    <rPh sb="9" eb="10">
      <t>ネン</t>
    </rPh>
    <phoneticPr fontId="4"/>
  </si>
  <si>
    <t>2022(令和4)年度</t>
    <rPh sb="5" eb="7">
      <t>レイワ</t>
    </rPh>
    <phoneticPr fontId="4"/>
  </si>
  <si>
    <t>令和5年</t>
    <rPh sb="0" eb="2">
      <t>レイワ</t>
    </rPh>
    <rPh sb="3" eb="4">
      <t>ネン</t>
    </rPh>
    <phoneticPr fontId="4"/>
  </si>
  <si>
    <t>非農林漁業（公務を除く）</t>
    <rPh sb="0" eb="1">
      <t>ヒ</t>
    </rPh>
    <rPh sb="1" eb="3">
      <t>ノウリン</t>
    </rPh>
    <rPh sb="3" eb="5">
      <t>ギョギョウ</t>
    </rPh>
    <phoneticPr fontId="4"/>
  </si>
  <si>
    <t>100～199人</t>
    <rPh sb="7" eb="8">
      <t>ニン</t>
    </rPh>
    <phoneticPr fontId="4"/>
  </si>
  <si>
    <t>300人以上</t>
    <rPh sb="3" eb="4">
      <t>ニン</t>
    </rPh>
    <rPh sb="4" eb="6">
      <t>イジョウ</t>
    </rPh>
    <phoneticPr fontId="4"/>
  </si>
  <si>
    <t>200～299人</t>
    <rPh sb="7" eb="8">
      <t>ニン</t>
    </rPh>
    <phoneticPr fontId="4"/>
  </si>
  <si>
    <t>100～199人</t>
  </si>
  <si>
    <t>200～299人</t>
  </si>
  <si>
    <t>300人以上</t>
  </si>
  <si>
    <t>全産業</t>
  </si>
  <si>
    <t>全産業（S_公務を除く）</t>
  </si>
  <si>
    <t>農林漁業</t>
  </si>
  <si>
    <t>農業，林業</t>
  </si>
  <si>
    <t>農業</t>
  </si>
  <si>
    <t>林業</t>
  </si>
  <si>
    <t>漁業</t>
  </si>
  <si>
    <t>漁業（水産養殖業を除く）</t>
  </si>
  <si>
    <t>水産養殖業</t>
  </si>
  <si>
    <t>非農林漁業（S_公務を除く）</t>
  </si>
  <si>
    <t>総合工事業</t>
  </si>
  <si>
    <t>職別工事業（設備工事業を除く）</t>
  </si>
  <si>
    <t>設備工事業</t>
  </si>
  <si>
    <t>なめし革・同製品・毛皮製造業</t>
  </si>
  <si>
    <t>電気業</t>
  </si>
  <si>
    <t>ガス業</t>
  </si>
  <si>
    <t>熱供給業</t>
  </si>
  <si>
    <t>水道業</t>
  </si>
  <si>
    <t>情報通信業（通信業，放送業，映像・音声・文字情報制作業）</t>
  </si>
  <si>
    <t>情報通信業（情報サービス業，インターネット附随サービス業）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</si>
  <si>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</si>
  <si>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</si>
  <si>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</si>
  <si>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</si>
  <si>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</si>
  <si>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</si>
  <si>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</si>
  <si>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</si>
  <si>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</si>
  <si>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</si>
  <si>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</si>
  <si>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</si>
  <si>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</si>
  <si>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卸売業</t>
  </si>
  <si>
    <t>小売業</t>
  </si>
  <si>
    <t>繊維・衣服等卸売業</t>
  </si>
  <si>
    <t>飲食料品卸売業</t>
  </si>
  <si>
    <t>建築材料，鉱物・金属材料等卸売業</t>
  </si>
  <si>
    <t>機械器具卸売業</t>
  </si>
  <si>
    <t>その他の卸売業</t>
  </si>
  <si>
    <t>その他の小売業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</si>
  <si>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</si>
  <si>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</si>
  <si>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</si>
  <si>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</si>
  <si>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</si>
  <si>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</si>
  <si>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不動産業</t>
  </si>
  <si>
    <t>物品賃貸業</t>
  </si>
  <si>
    <t>不動産取引業</t>
  </si>
  <si>
    <t>不動産賃貸業・管理業</t>
  </si>
  <si>
    <t>学術・開発研究機関</t>
  </si>
  <si>
    <t>専門サービス業（他に分類されないもの）</t>
  </si>
  <si>
    <t>広告業</t>
  </si>
  <si>
    <t>技術サービス業（他に分類されないもの）</t>
  </si>
  <si>
    <t>宿泊業</t>
  </si>
  <si>
    <t>飲食店，持ち帰り・配達飲食サービス業</t>
  </si>
  <si>
    <t>飲食店</t>
  </si>
  <si>
    <t>持ち帰り・配達飲食サービス業</t>
  </si>
  <si>
    <t>洗濯・理容・美容・浴場業</t>
  </si>
  <si>
    <t>その他の生活関連サービス業</t>
  </si>
  <si>
    <t>娯楽業</t>
  </si>
  <si>
    <t>教育，学習支援業（学校教育）</t>
  </si>
  <si>
    <t>教育，学習支援業（その他の教育，学習支援業）</t>
  </si>
  <si>
    <t>学校教育</t>
  </si>
  <si>
    <t>その他の教育，学習支援業</t>
  </si>
  <si>
    <t>医療業</t>
  </si>
  <si>
    <t>保健衛生</t>
  </si>
  <si>
    <t>社会保険・社会福祉・介護事業</t>
  </si>
  <si>
    <t>複合サービス事業（郵便局）</t>
  </si>
  <si>
    <t>複合サービス事業（協同組合）</t>
  </si>
  <si>
    <t>郵便局</t>
  </si>
  <si>
    <t>協同組合（他に分類されないもの）</t>
  </si>
  <si>
    <t>サービス業（政治・経済・文化団体，宗教）</t>
  </si>
  <si>
    <t>サービス業（政治・経済・文化団体，宗教を除く）</t>
  </si>
  <si>
    <t>廃棄物処理業</t>
  </si>
  <si>
    <t>自動車整備業</t>
  </si>
  <si>
    <t>機械等修理業（別掲を除く）</t>
  </si>
  <si>
    <t>職業紹介・労働者派遣業</t>
  </si>
  <si>
    <t>その他の事業サービス業</t>
  </si>
  <si>
    <t>政治・経済・文化団体</t>
  </si>
  <si>
    <t>宗教</t>
  </si>
  <si>
    <t>その他のサービス業</t>
  </si>
  <si>
    <t>公務（他に分類されるものを除く）</t>
  </si>
  <si>
    <t>国家公務</t>
  </si>
  <si>
    <t>地方公務</t>
  </si>
  <si>
    <t>AS</t>
  </si>
  <si>
    <t>AR</t>
  </si>
  <si>
    <t>AB</t>
  </si>
  <si>
    <t>A</t>
  </si>
  <si>
    <t>B</t>
  </si>
  <si>
    <t>CR</t>
  </si>
  <si>
    <t>C</t>
  </si>
  <si>
    <t>D</t>
  </si>
  <si>
    <t>E</t>
  </si>
  <si>
    <t>F</t>
  </si>
  <si>
    <t>G</t>
  </si>
  <si>
    <t>G1</t>
  </si>
  <si>
    <t>G2</t>
  </si>
  <si>
    <t>H</t>
  </si>
  <si>
    <t>I</t>
  </si>
  <si>
    <t>I1</t>
  </si>
  <si>
    <t>I2</t>
  </si>
  <si>
    <t>J</t>
  </si>
  <si>
    <t>K</t>
  </si>
  <si>
    <t>K1</t>
  </si>
  <si>
    <t>K2</t>
  </si>
  <si>
    <t>L</t>
  </si>
  <si>
    <t>M</t>
  </si>
  <si>
    <t>M1</t>
  </si>
  <si>
    <t>M2</t>
  </si>
  <si>
    <t>N</t>
  </si>
  <si>
    <t>O</t>
  </si>
  <si>
    <t>O1</t>
  </si>
  <si>
    <t>O2</t>
  </si>
  <si>
    <t>P</t>
  </si>
  <si>
    <t>Q</t>
  </si>
  <si>
    <t>Q1</t>
  </si>
  <si>
    <t>Q2</t>
  </si>
  <si>
    <t>R</t>
  </si>
  <si>
    <t>R1</t>
  </si>
  <si>
    <t>R2</t>
  </si>
  <si>
    <t>S</t>
  </si>
  <si>
    <t>令和4年度</t>
    <rPh sb="0" eb="2">
      <t>レイワ</t>
    </rPh>
    <phoneticPr fontId="2"/>
  </si>
  <si>
    <t>令和4年度</t>
    <rPh sb="0" eb="2">
      <t>レイワ</t>
    </rPh>
    <rPh sb="3" eb="5">
      <t>ネンド</t>
    </rPh>
    <phoneticPr fontId="2"/>
  </si>
  <si>
    <t>令和4年度</t>
    <rPh sb="0" eb="2">
      <t>レイワ</t>
    </rPh>
    <rPh sb="3" eb="4">
      <t>ネン</t>
    </rPh>
    <rPh sb="4" eb="5">
      <t>ド</t>
    </rPh>
    <phoneticPr fontId="4"/>
  </si>
  <si>
    <t>2022(令和4)年度</t>
    <rPh sb="5" eb="7">
      <t>レイワ</t>
    </rPh>
    <rPh sb="9" eb="11">
      <t>ネンド</t>
    </rPh>
    <phoneticPr fontId="4"/>
  </si>
  <si>
    <t>令和4年</t>
    <rPh sb="0" eb="1">
      <t>レイ</t>
    </rPh>
    <rPh sb="1" eb="2">
      <t>カズ</t>
    </rPh>
    <rPh sb="3" eb="4">
      <t>ネン</t>
    </rPh>
    <phoneticPr fontId="4"/>
  </si>
  <si>
    <t>各年5月1日現在</t>
    <rPh sb="0" eb="1">
      <t>カク</t>
    </rPh>
    <rPh sb="1" eb="2">
      <t>ネン</t>
    </rPh>
    <rPh sb="3" eb="4">
      <t>ガツ</t>
    </rPh>
    <rPh sb="5" eb="6">
      <t>ニチ</t>
    </rPh>
    <rPh sb="6" eb="8">
      <t>ゲンザイ</t>
    </rPh>
    <phoneticPr fontId="4"/>
  </si>
  <si>
    <t>令和4年</t>
    <rPh sb="0" eb="1">
      <t>レイ</t>
    </rPh>
    <rPh sb="1" eb="2">
      <t>カズ</t>
    </rPh>
    <phoneticPr fontId="4"/>
  </si>
  <si>
    <t>令和4年度</t>
    <rPh sb="0" eb="1">
      <t>レイ</t>
    </rPh>
    <rPh sb="1" eb="2">
      <t>カズ</t>
    </rPh>
    <rPh sb="3" eb="5">
      <t>ネンド</t>
    </rPh>
    <phoneticPr fontId="4"/>
  </si>
  <si>
    <t>各年4月1日現在</t>
    <rPh sb="0" eb="2">
      <t>カクネン</t>
    </rPh>
    <rPh sb="3" eb="4">
      <t>ガツ</t>
    </rPh>
    <rPh sb="5" eb="6">
      <t>ニチ</t>
    </rPh>
    <rPh sb="6" eb="8">
      <t>ゲンザイ</t>
    </rPh>
    <phoneticPr fontId="4"/>
  </si>
  <si>
    <t>各年5月1日現在</t>
    <rPh sb="0" eb="2">
      <t>カクネン</t>
    </rPh>
    <rPh sb="3" eb="4">
      <t>ガツ</t>
    </rPh>
    <rPh sb="5" eb="6">
      <t>ニチ</t>
    </rPh>
    <rPh sb="6" eb="8">
      <t>ゲンザイ</t>
    </rPh>
    <phoneticPr fontId="4"/>
  </si>
  <si>
    <t>各年度3月31日現在</t>
    <rPh sb="0" eb="2">
      <t>カクネン</t>
    </rPh>
    <rPh sb="2" eb="3">
      <t>ド</t>
    </rPh>
    <rPh sb="4" eb="5">
      <t>ガツ</t>
    </rPh>
    <rPh sb="7" eb="8">
      <t>ニチ</t>
    </rPh>
    <rPh sb="8" eb="10">
      <t>ゲンザイ</t>
    </rPh>
    <phoneticPr fontId="2"/>
  </si>
  <si>
    <t>各年9月1日現在</t>
    <rPh sb="0" eb="2">
      <t>カクネン</t>
    </rPh>
    <rPh sb="3" eb="4">
      <t>ガツ</t>
    </rPh>
    <rPh sb="5" eb="6">
      <t>ニチ</t>
    </rPh>
    <rPh sb="6" eb="8">
      <t>ゲンザイ</t>
    </rPh>
    <phoneticPr fontId="4"/>
  </si>
  <si>
    <t>2023(令和5)</t>
    <rPh sb="5" eb="7">
      <t>レイワ</t>
    </rPh>
    <phoneticPr fontId="4"/>
  </si>
  <si>
    <t>１６．財　　政</t>
    <phoneticPr fontId="2"/>
  </si>
  <si>
    <t>2022(令和4)年度決算額</t>
    <rPh sb="5" eb="7">
      <t>レイワ</t>
    </rPh>
    <phoneticPr fontId="4"/>
  </si>
  <si>
    <t>（注）2022(令和4)年12月現在の市町村名で表示</t>
    <rPh sb="1" eb="2">
      <t>チュウ</t>
    </rPh>
    <rPh sb="8" eb="10">
      <t>レイワ</t>
    </rPh>
    <rPh sb="12" eb="13">
      <t>ネン</t>
    </rPh>
    <rPh sb="13" eb="14">
      <t>ヘイネン</t>
    </rPh>
    <rPh sb="15" eb="16">
      <t>ガツ</t>
    </rPh>
    <rPh sb="16" eb="18">
      <t>ゲンザイ</t>
    </rPh>
    <rPh sb="19" eb="22">
      <t>シチョウソン</t>
    </rPh>
    <rPh sb="22" eb="23">
      <t>メイ</t>
    </rPh>
    <rPh sb="24" eb="26">
      <t>ヒョウジ</t>
    </rPh>
    <phoneticPr fontId="4"/>
  </si>
  <si>
    <t xml:space="preserve">13-4 市民所得の推移 </t>
    <phoneticPr fontId="2"/>
  </si>
  <si>
    <t>下曲田公園</t>
    <rPh sb="0" eb="1">
      <t>シモ</t>
    </rPh>
    <rPh sb="1" eb="2">
      <t>マガ</t>
    </rPh>
    <rPh sb="2" eb="3">
      <t>タ</t>
    </rPh>
    <rPh sb="3" eb="5">
      <t>コウエン</t>
    </rPh>
    <phoneticPr fontId="1"/>
  </si>
  <si>
    <t>富田東五丁目99</t>
    <rPh sb="0" eb="2">
      <t>トミタ</t>
    </rPh>
    <rPh sb="2" eb="3">
      <t>ヒガシ</t>
    </rPh>
    <rPh sb="3" eb="6">
      <t>ゴチョウメ</t>
    </rPh>
    <phoneticPr fontId="1"/>
  </si>
  <si>
    <t>下双又公園</t>
    <rPh sb="0" eb="1">
      <t>シモ</t>
    </rPh>
    <rPh sb="1" eb="2">
      <t>フタ</t>
    </rPh>
    <rPh sb="2" eb="3">
      <t>マタ</t>
    </rPh>
    <rPh sb="3" eb="5">
      <t>コウエン</t>
    </rPh>
    <phoneticPr fontId="1"/>
  </si>
  <si>
    <t>富田東六丁目139</t>
    <rPh sb="0" eb="2">
      <t>トミタ</t>
    </rPh>
    <rPh sb="2" eb="3">
      <t>ヒガシ</t>
    </rPh>
    <rPh sb="3" eb="6">
      <t>ロクチョウメ</t>
    </rPh>
    <phoneticPr fontId="1"/>
  </si>
  <si>
    <t>細田公園</t>
    <rPh sb="0" eb="2">
      <t>ホソダ</t>
    </rPh>
    <rPh sb="2" eb="4">
      <t>コウエン</t>
    </rPh>
    <phoneticPr fontId="1"/>
  </si>
  <si>
    <t>富田東二丁目141</t>
    <rPh sb="0" eb="2">
      <t>トミタ</t>
    </rPh>
    <rPh sb="2" eb="3">
      <t>ヒガシ</t>
    </rPh>
    <rPh sb="3" eb="6">
      <t>ニチョウメ</t>
    </rPh>
    <phoneticPr fontId="1"/>
  </si>
  <si>
    <t>向屋敷公園</t>
    <rPh sb="0" eb="1">
      <t>ムカイ</t>
    </rPh>
    <rPh sb="1" eb="3">
      <t>ヤシキ</t>
    </rPh>
    <rPh sb="3" eb="5">
      <t>コウエン</t>
    </rPh>
    <phoneticPr fontId="1"/>
  </si>
  <si>
    <t>八山田西四丁目54</t>
    <rPh sb="0" eb="3">
      <t>ヤツヤマダ</t>
    </rPh>
    <rPh sb="3" eb="4">
      <t>ニシ</t>
    </rPh>
    <rPh sb="4" eb="7">
      <t>ヨンチョウメ</t>
    </rPh>
    <phoneticPr fontId="1"/>
  </si>
  <si>
    <t>三宝坦公園</t>
    <rPh sb="0" eb="2">
      <t>サンボウ</t>
    </rPh>
    <rPh sb="2" eb="3">
      <t>タン</t>
    </rPh>
    <rPh sb="3" eb="5">
      <t>コウエン</t>
    </rPh>
    <phoneticPr fontId="1"/>
  </si>
  <si>
    <t>八山田西五丁目284</t>
    <rPh sb="0" eb="3">
      <t>ヤツヤマダ</t>
    </rPh>
    <rPh sb="3" eb="4">
      <t>ニシ</t>
    </rPh>
    <rPh sb="4" eb="7">
      <t>ゴチョウメ</t>
    </rPh>
    <phoneticPr fontId="1"/>
  </si>
  <si>
    <t>追越公園</t>
    <rPh sb="0" eb="2">
      <t>オイコシ</t>
    </rPh>
    <rPh sb="2" eb="4">
      <t>コウエン</t>
    </rPh>
    <phoneticPr fontId="1"/>
  </si>
  <si>
    <t>八山田西三丁目385</t>
    <rPh sb="0" eb="3">
      <t>ヤツヤマダ</t>
    </rPh>
    <rPh sb="3" eb="4">
      <t>ニシ</t>
    </rPh>
    <rPh sb="4" eb="7">
      <t>サンチョウメ</t>
    </rPh>
    <phoneticPr fontId="1"/>
  </si>
  <si>
    <t>四十坦公園</t>
    <rPh sb="0" eb="2">
      <t>シジュウ</t>
    </rPh>
    <rPh sb="2" eb="3">
      <t>タン</t>
    </rPh>
    <rPh sb="3" eb="5">
      <t>コウエン</t>
    </rPh>
    <phoneticPr fontId="1"/>
  </si>
  <si>
    <t>八山田西一丁目280</t>
    <rPh sb="0" eb="3">
      <t>ヤツヤマダ</t>
    </rPh>
    <rPh sb="3" eb="4">
      <t>ニシ</t>
    </rPh>
    <rPh sb="4" eb="7">
      <t>イッチョウメ</t>
    </rPh>
    <phoneticPr fontId="1"/>
  </si>
  <si>
    <t>遠北公園</t>
    <rPh sb="0" eb="1">
      <t>オン</t>
    </rPh>
    <rPh sb="1" eb="2">
      <t>キタ</t>
    </rPh>
    <rPh sb="2" eb="4">
      <t>コウエン</t>
    </rPh>
    <phoneticPr fontId="1"/>
  </si>
  <si>
    <t>東原二丁目170</t>
    <rPh sb="0" eb="2">
      <t>ヒガシハラ</t>
    </rPh>
    <rPh sb="2" eb="3">
      <t>ニ</t>
    </rPh>
    <rPh sb="3" eb="5">
      <t>チョウメ</t>
    </rPh>
    <phoneticPr fontId="1"/>
  </si>
  <si>
    <t>入ノ内公園</t>
    <rPh sb="0" eb="1">
      <t>ハイ</t>
    </rPh>
    <rPh sb="2" eb="3">
      <t>ウチ</t>
    </rPh>
    <rPh sb="3" eb="5">
      <t>コウエン</t>
    </rPh>
    <phoneticPr fontId="1"/>
  </si>
  <si>
    <t>東原一丁目127</t>
    <rPh sb="0" eb="2">
      <t>ヒガシハラ</t>
    </rPh>
    <rPh sb="2" eb="3">
      <t>イッ</t>
    </rPh>
    <rPh sb="3" eb="5">
      <t>チョウメ</t>
    </rPh>
    <phoneticPr fontId="1"/>
  </si>
  <si>
    <t>前北原公園</t>
  </si>
  <si>
    <t>2023(R5).3.31</t>
    <phoneticPr fontId="2"/>
  </si>
  <si>
    <t>富田東中央公園</t>
    <rPh sb="0" eb="2">
      <t>トミタ</t>
    </rPh>
    <rPh sb="2" eb="3">
      <t>ヒガシ</t>
    </rPh>
    <rPh sb="3" eb="5">
      <t>チュウオウ</t>
    </rPh>
    <rPh sb="5" eb="7">
      <t>コウエン</t>
    </rPh>
    <phoneticPr fontId="1"/>
  </si>
  <si>
    <t>富田東四丁目85</t>
    <rPh sb="0" eb="2">
      <t>トミタ</t>
    </rPh>
    <rPh sb="2" eb="3">
      <t>ヒガシ</t>
    </rPh>
    <rPh sb="3" eb="6">
      <t>ヨンチョウメ</t>
    </rPh>
    <phoneticPr fontId="1"/>
  </si>
  <si>
    <t>令和4年度</t>
  </si>
  <si>
    <t>請願</t>
    <phoneticPr fontId="2"/>
  </si>
  <si>
    <t>簡易水道事業</t>
    <rPh sb="0" eb="2">
      <t>カンイ</t>
    </rPh>
    <rPh sb="2" eb="3">
      <t>ミズ</t>
    </rPh>
    <rPh sb="3" eb="4">
      <t>ミチ</t>
    </rPh>
    <rPh sb="4" eb="5">
      <t>ツトム</t>
    </rPh>
    <rPh sb="5" eb="6">
      <t>ワザ</t>
    </rPh>
    <phoneticPr fontId="4"/>
  </si>
  <si>
    <t>2022(令和４).7.10</t>
    <rPh sb="5" eb="7">
      <t>レイワ</t>
    </rPh>
    <phoneticPr fontId="2"/>
  </si>
  <si>
    <t>（政党数　15）</t>
    <rPh sb="1" eb="3">
      <t>セイトウ</t>
    </rPh>
    <rPh sb="3" eb="4">
      <t>スウ</t>
    </rPh>
    <phoneticPr fontId="4"/>
  </si>
  <si>
    <t>2022(令和４).10.30</t>
    <rPh sb="5" eb="7">
      <t>レイワ</t>
    </rPh>
    <phoneticPr fontId="4"/>
  </si>
  <si>
    <t>2023(令和5).  4.  1</t>
    <rPh sb="5" eb="7">
      <t>レイワ</t>
    </rPh>
    <phoneticPr fontId="2"/>
  </si>
  <si>
    <t>かぐいけ坂の保育園</t>
    <rPh sb="4" eb="5">
      <t>サカ</t>
    </rPh>
    <rPh sb="6" eb="9">
      <t>ホイクエン</t>
    </rPh>
    <phoneticPr fontId="2"/>
  </si>
  <si>
    <t>かたひらこども園</t>
    <rPh sb="7" eb="8">
      <t>エン</t>
    </rPh>
    <phoneticPr fontId="2"/>
  </si>
  <si>
    <t>特支</t>
    <rPh sb="0" eb="1">
      <t>トク</t>
    </rPh>
    <rPh sb="1" eb="2">
      <t>シ</t>
    </rPh>
    <phoneticPr fontId="4"/>
  </si>
  <si>
    <t>特　支</t>
    <rPh sb="0" eb="1">
      <t>トク</t>
    </rPh>
    <rPh sb="2" eb="3">
      <t>シ</t>
    </rPh>
    <phoneticPr fontId="4"/>
  </si>
  <si>
    <t>特支</t>
    <rPh sb="0" eb="1">
      <t>トク</t>
    </rPh>
    <rPh sb="1" eb="2">
      <t>シ</t>
    </rPh>
    <phoneticPr fontId="0"/>
  </si>
  <si>
    <t>熱海浄水場
(公称施設能力2,800㎥/日)</t>
  </si>
  <si>
    <t>深沢川取水場</t>
  </si>
  <si>
    <t>DIP</t>
  </si>
  <si>
    <t>φ250mm</t>
  </si>
  <si>
    <t>632ｍ</t>
  </si>
  <si>
    <t>沈でん池</t>
  </si>
  <si>
    <t>1池　3,000㎥/日</t>
  </si>
  <si>
    <t>4池(1池予備)</t>
  </si>
  <si>
    <t>540㎡</t>
  </si>
  <si>
    <t>2,800㎥/日</t>
  </si>
  <si>
    <t>1池・113㎥</t>
    <rPh sb="1" eb="2">
      <t>イケ</t>
    </rPh>
    <phoneticPr fontId="0"/>
  </si>
  <si>
    <t>φ300mm　252ｍ</t>
  </si>
  <si>
    <t>(送水ポンプ)</t>
    <rPh sb="1" eb="3">
      <t>ソウスイ</t>
    </rPh>
    <phoneticPr fontId="0"/>
  </si>
  <si>
    <t>3台(1台予備)</t>
    <rPh sb="1" eb="2">
      <t>ダイ</t>
    </rPh>
    <rPh sb="4" eb="5">
      <t>ダイ</t>
    </rPh>
    <rPh sb="5" eb="7">
      <t>ヨビ</t>
    </rPh>
    <phoneticPr fontId="0"/>
  </si>
  <si>
    <t>時間最大</t>
    <rPh sb="0" eb="2">
      <t>ジカン</t>
    </rPh>
    <rPh sb="2" eb="4">
      <t>サイダイ</t>
    </rPh>
    <phoneticPr fontId="0"/>
  </si>
  <si>
    <t>192㎥</t>
  </si>
  <si>
    <t>3池</t>
    <rPh sb="1" eb="2">
      <t>イケ</t>
    </rPh>
    <phoneticPr fontId="0"/>
  </si>
  <si>
    <t>3,269㎥</t>
  </si>
  <si>
    <t>柳橋浄水場
(公称施設能力200㎥/日)</t>
    <rPh sb="0" eb="5">
      <t>ヤナギハシジョウスイジョウ</t>
    </rPh>
    <phoneticPr fontId="0"/>
  </si>
  <si>
    <t>黒石山（湧水）</t>
    <rPh sb="0" eb="3">
      <t>クロイシヤマ</t>
    </rPh>
    <rPh sb="4" eb="6">
      <t>ユウスイ</t>
    </rPh>
    <phoneticPr fontId="0"/>
  </si>
  <si>
    <t>VP</t>
  </si>
  <si>
    <t>φ40mm</t>
  </si>
  <si>
    <t>φ50mm</t>
  </si>
  <si>
    <t>200㎥</t>
  </si>
  <si>
    <t>令和4.6.29</t>
  </si>
  <si>
    <t>景勝の桜</t>
    <rPh sb="0" eb="2">
      <t>カゲカツ</t>
    </rPh>
    <rPh sb="3" eb="4">
      <t>サクラ</t>
    </rPh>
    <phoneticPr fontId="2"/>
  </si>
  <si>
    <t>令和4.12.22</t>
    <phoneticPr fontId="2"/>
  </si>
  <si>
    <t>田村町山中字本郷</t>
    <rPh sb="0" eb="3">
      <t>タムラマチ</t>
    </rPh>
    <rPh sb="3" eb="4">
      <t>サン</t>
    </rPh>
    <rPh sb="4" eb="5">
      <t>モリヤマ</t>
    </rPh>
    <rPh sb="5" eb="6">
      <t>アザ</t>
    </rPh>
    <rPh sb="6" eb="8">
      <t>ホンゴウ</t>
    </rPh>
    <phoneticPr fontId="2"/>
  </si>
  <si>
    <t>田村神社</t>
    <rPh sb="0" eb="2">
      <t>タムラ</t>
    </rPh>
    <rPh sb="2" eb="4">
      <t>ジンジャ</t>
    </rPh>
    <phoneticPr fontId="2"/>
  </si>
  <si>
    <t>樹高21ｍ　幹周4.4ｍ　樹齢300年前後</t>
    <rPh sb="0" eb="2">
      <t>ジュコウ</t>
    </rPh>
    <rPh sb="6" eb="7">
      <t>ミキ</t>
    </rPh>
    <rPh sb="7" eb="8">
      <t>シュウ</t>
    </rPh>
    <rPh sb="13" eb="15">
      <t>ジュレイ</t>
    </rPh>
    <rPh sb="18" eb="19">
      <t>ネン</t>
    </rPh>
    <rPh sb="19" eb="21">
      <t>ゼンゴ</t>
    </rPh>
    <phoneticPr fontId="2"/>
  </si>
  <si>
    <t>モンゴル</t>
  </si>
  <si>
    <t>経済センサス-活動調査（政府統計ポータルサイト）（平成24年、平成28年、令和3年）</t>
    <rPh sb="0" eb="2">
      <t>ケイザイ</t>
    </rPh>
    <rPh sb="7" eb="9">
      <t>カツドウ</t>
    </rPh>
    <rPh sb="9" eb="11">
      <t>チョウサ</t>
    </rPh>
    <rPh sb="12" eb="14">
      <t>セイフ</t>
    </rPh>
    <rPh sb="14" eb="16">
      <t>トウケイ</t>
    </rPh>
    <rPh sb="25" eb="27">
      <t>ヘイセイ</t>
    </rPh>
    <rPh sb="29" eb="30">
      <t>ネン</t>
    </rPh>
    <rPh sb="31" eb="33">
      <t>ヘイセイ</t>
    </rPh>
    <rPh sb="35" eb="36">
      <t>ネン</t>
    </rPh>
    <rPh sb="37" eb="39">
      <t>レイワ</t>
    </rPh>
    <rPh sb="40" eb="41">
      <t>ネン</t>
    </rPh>
    <phoneticPr fontId="4"/>
  </si>
  <si>
    <t>出典：令和3年経済センサス-活動調査（政府統計ポータルサイト）</t>
    <rPh sb="0" eb="2">
      <t>シュッテン</t>
    </rPh>
    <rPh sb="3" eb="5">
      <t>レイワ</t>
    </rPh>
    <rPh sb="6" eb="7">
      <t>ネン</t>
    </rPh>
    <rPh sb="7" eb="8">
      <t>ヘイネン</t>
    </rPh>
    <rPh sb="14" eb="16">
      <t>カツドウ</t>
    </rPh>
    <rPh sb="16" eb="18">
      <t>チョウサ</t>
    </rPh>
    <rPh sb="19" eb="21">
      <t>セイフ</t>
    </rPh>
    <rPh sb="21" eb="23">
      <t>トウケイ</t>
    </rPh>
    <phoneticPr fontId="4"/>
  </si>
  <si>
    <t>出典：令和3年経済センサス-活動調査（政府統計ポータルサイト）</t>
    <rPh sb="0" eb="2">
      <t>シュッテン</t>
    </rPh>
    <rPh sb="3" eb="5">
      <t>レイワ</t>
    </rPh>
    <rPh sb="6" eb="7">
      <t>ネン</t>
    </rPh>
    <rPh sb="14" eb="16">
      <t>カツドウ</t>
    </rPh>
    <rPh sb="16" eb="18">
      <t>チョウサ</t>
    </rPh>
    <rPh sb="19" eb="21">
      <t>セイフ</t>
    </rPh>
    <rPh sb="21" eb="23">
      <t>トウケイ</t>
    </rPh>
    <phoneticPr fontId="4"/>
  </si>
  <si>
    <t>5-1 商業の概況</t>
    <phoneticPr fontId="2"/>
  </si>
  <si>
    <t>***</t>
  </si>
  <si>
    <t>繊維品卸売業(衣服，身の回り品を除く)</t>
  </si>
  <si>
    <t>x</t>
  </si>
  <si>
    <t>百貨店，総合スーパー</t>
  </si>
  <si>
    <t>その他の各種商品小売業(従業者が常時50人未満のもの)</t>
  </si>
  <si>
    <t>呉服・服地・寝具小売業</t>
  </si>
  <si>
    <t>男子服小売業</t>
  </si>
  <si>
    <t>婦人・子供服小売業</t>
  </si>
  <si>
    <t>靴・履物小売業</t>
  </si>
  <si>
    <t>その他の織物・衣服・身の回り品小売業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</si>
  <si>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</si>
  <si>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</si>
  <si>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</si>
  <si>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</si>
  <si>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</si>
  <si>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</si>
  <si>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</si>
  <si>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</si>
  <si>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</si>
  <si>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</si>
  <si>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</si>
  <si>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</si>
  <si>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</si>
  <si>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</si>
  <si>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</si>
  <si>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</si>
  <si>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</si>
  <si>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</si>
  <si>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</si>
  <si>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通信販売・訪問販売小売業</t>
  </si>
  <si>
    <t>自動販売機による小売業</t>
  </si>
  <si>
    <t>その他の無店舗小売業</t>
  </si>
  <si>
    <t>対象としたため、統計書内「3．事業所」に掲載されている数値とは異なる。</t>
  </si>
  <si>
    <t>（注1）上記集計については、卸売業又は小売業の年間販売額があり、産業細分類の格付に必要な事項の数値が得られた事業所を</t>
    <rPh sb="1" eb="2">
      <t>チュウ</t>
    </rPh>
    <rPh sb="4" eb="6">
      <t>ジョウキ</t>
    </rPh>
    <phoneticPr fontId="27"/>
  </si>
  <si>
    <t>（注2）管理，補助的経済活動を行う事業所、産業細分類が格付不能の事業所又は産業小分類が格付け不能の個人経営（法人でない団体を含む）の</t>
    <phoneticPr fontId="27"/>
  </si>
  <si>
    <t xml:space="preserve">事業所、卸売の商品販売額（仲立手数料を除く）、小売の商品販売額及び仲立手数料のいずれの金額も無い法人組織の事業所を含まない。
</t>
    <phoneticPr fontId="2"/>
  </si>
  <si>
    <t xml:space="preserve">（注3）従業者数とは「個人業主」、「無給家族従業者」、「有給役員」及び「常用雇用者」の計であり、「臨時雇用者」は含めていない。
</t>
    <rPh sb="1" eb="2">
      <t>チュウ</t>
    </rPh>
    <phoneticPr fontId="27"/>
  </si>
  <si>
    <t>（注4）個人経営の事業所は調査項目に年間商品販売額及び売場面積を含まない。</t>
    <rPh sb="1" eb="2">
      <t>チュウ</t>
    </rPh>
    <phoneticPr fontId="27"/>
  </si>
  <si>
    <t>出典：令和3年経済センサス-活動調査（政府統計ポータルサイト）</t>
    <rPh sb="0" eb="2">
      <t>シュッテン</t>
    </rPh>
    <rPh sb="3" eb="5">
      <t>レイワ</t>
    </rPh>
    <rPh sb="6" eb="7">
      <t>ネン</t>
    </rPh>
    <rPh sb="14" eb="16">
      <t>カツドウ</t>
    </rPh>
    <rPh sb="16" eb="18">
      <t>チョウサ</t>
    </rPh>
    <rPh sb="19" eb="21">
      <t>セイフ</t>
    </rPh>
    <rPh sb="21" eb="23">
      <t>トウケイ</t>
    </rPh>
    <phoneticPr fontId="40"/>
  </si>
  <si>
    <t>産業小分類</t>
    <phoneticPr fontId="2"/>
  </si>
  <si>
    <t>経済センサス-活動調査（政府統計ポータルサイト）(平成28年、令和3年)</t>
    <rPh sb="31" eb="33">
      <t>レイワ</t>
    </rPh>
    <rPh sb="34" eb="35">
      <t>ネン</t>
    </rPh>
    <phoneticPr fontId="2"/>
  </si>
  <si>
    <t>5-4 全国及び県内各市の推移</t>
    <phoneticPr fontId="2"/>
  </si>
  <si>
    <t>※年間販売額については、秘匿措置された市町村は計算していないため、「5-4 全国及び県内各市の推移」の福島県計とは一致しない。</t>
    <rPh sb="1" eb="3">
      <t>ネンカン</t>
    </rPh>
    <rPh sb="3" eb="6">
      <t>ハンバイガク</t>
    </rPh>
    <rPh sb="12" eb="14">
      <t>ヒトク</t>
    </rPh>
    <rPh sb="14" eb="16">
      <t>ソチ</t>
    </rPh>
    <rPh sb="19" eb="22">
      <t>シチョウソン</t>
    </rPh>
    <rPh sb="23" eb="25">
      <t>ケイサン</t>
    </rPh>
    <rPh sb="51" eb="54">
      <t>フクシマケン</t>
    </rPh>
    <rPh sb="54" eb="55">
      <t>ケイ</t>
    </rPh>
    <rPh sb="57" eb="59">
      <t>イッチ</t>
    </rPh>
    <phoneticPr fontId="2"/>
  </si>
  <si>
    <t>総額は水道事業、工業用水道事業、簡易水道事業、下水道事業及び農業集落排水事業を除く額である。</t>
    <rPh sb="16" eb="18">
      <t>カンイ</t>
    </rPh>
    <rPh sb="18" eb="20">
      <t>スイドウ</t>
    </rPh>
    <rPh sb="20" eb="22">
      <t>ジギョウ</t>
    </rPh>
    <phoneticPr fontId="2"/>
  </si>
  <si>
    <t>292,761㎡</t>
    <phoneticPr fontId="4"/>
  </si>
  <si>
    <t>1,410,000㎥</t>
    <phoneticPr fontId="4"/>
  </si>
  <si>
    <t>2007(平成19).  5.  1</t>
    <phoneticPr fontId="4"/>
  </si>
  <si>
    <t>配水管総延長　1,825㎞</t>
    <rPh sb="0" eb="3">
      <t>ハイスイカン</t>
    </rPh>
    <rPh sb="3" eb="4">
      <t>ソウ</t>
    </rPh>
    <rPh sb="4" eb="6">
      <t>エンチョウ</t>
    </rPh>
    <phoneticPr fontId="32"/>
  </si>
  <si>
    <t>郡山市大槻町字仁池向　地内</t>
    <rPh sb="0" eb="3">
      <t>コオリヤマシ</t>
    </rPh>
    <rPh sb="11" eb="13">
      <t>チナイ</t>
    </rPh>
    <phoneticPr fontId="2"/>
  </si>
  <si>
    <t>郡山市亀田二丁目　地内</t>
    <rPh sb="0" eb="3">
      <t>コオリヤマシ</t>
    </rPh>
    <rPh sb="3" eb="5">
      <t>カメダ</t>
    </rPh>
    <rPh sb="5" eb="8">
      <t>ニチョウメ</t>
    </rPh>
    <rPh sb="9" eb="11">
      <t>チナイ</t>
    </rPh>
    <phoneticPr fontId="2"/>
  </si>
  <si>
    <t>郡山市島二丁目　地内</t>
    <rPh sb="4" eb="5">
      <t>ニ</t>
    </rPh>
    <rPh sb="8" eb="10">
      <t>チナイ</t>
    </rPh>
    <phoneticPr fontId="2"/>
  </si>
  <si>
    <t>郡山市大槻町字原田　地内</t>
    <rPh sb="10" eb="12">
      <t>チナイ</t>
    </rPh>
    <phoneticPr fontId="2"/>
  </si>
  <si>
    <t>郡山市安積町荒井字柴宮山　地内</t>
    <rPh sb="13" eb="15">
      <t>チナイ</t>
    </rPh>
    <phoneticPr fontId="2"/>
  </si>
  <si>
    <t>郡山市安積町荒井字萬海　地内</t>
    <rPh sb="12" eb="14">
      <t>チナイ</t>
    </rPh>
    <phoneticPr fontId="2"/>
  </si>
  <si>
    <t>郡山市字五百渕山　地内</t>
    <rPh sb="9" eb="11">
      <t>チナイ</t>
    </rPh>
    <phoneticPr fontId="2"/>
  </si>
  <si>
    <t>郡山市安積町荒井字安倍　地内</t>
    <rPh sb="12" eb="14">
      <t>チナイ</t>
    </rPh>
    <phoneticPr fontId="2"/>
  </si>
  <si>
    <t>郡山市安積町笹川字西長久保　地内</t>
    <rPh sb="14" eb="16">
      <t>チナイ</t>
    </rPh>
    <phoneticPr fontId="2"/>
  </si>
  <si>
    <t>郡山市安積町荒井字鎗ｹ池　地内</t>
    <rPh sb="13" eb="15">
      <t>チナイ</t>
    </rPh>
    <phoneticPr fontId="2"/>
  </si>
  <si>
    <t>郡山市日和田町高倉字町裏　地内</t>
    <rPh sb="0" eb="3">
      <t>コオリヤマシ</t>
    </rPh>
    <rPh sb="3" eb="7">
      <t>ヒワダマチ</t>
    </rPh>
    <rPh sb="9" eb="10">
      <t>アザ</t>
    </rPh>
    <rPh sb="13" eb="15">
      <t>チナイ</t>
    </rPh>
    <phoneticPr fontId="2"/>
  </si>
  <si>
    <t>郡山市安積町荒井字雷神　地内</t>
    <rPh sb="12" eb="14">
      <t>チナイ</t>
    </rPh>
    <phoneticPr fontId="2"/>
  </si>
  <si>
    <t>郡山市緑ヶ丘東五丁目　地内</t>
    <rPh sb="0" eb="3">
      <t>コオリヤマシ</t>
    </rPh>
    <rPh sb="7" eb="8">
      <t>ゴ</t>
    </rPh>
    <rPh sb="11" eb="13">
      <t>チナイ</t>
    </rPh>
    <phoneticPr fontId="2"/>
  </si>
  <si>
    <t>郡山市東原一丁目　地内</t>
    <rPh sb="0" eb="3">
      <t>コオリヤマシ</t>
    </rPh>
    <rPh sb="3" eb="5">
      <t>ヒガシハラ</t>
    </rPh>
    <rPh sb="5" eb="8">
      <t>イッチョウメ</t>
    </rPh>
    <rPh sb="9" eb="11">
      <t>チナイ</t>
    </rPh>
    <phoneticPr fontId="2"/>
  </si>
  <si>
    <t>郡山市東原三丁目　地内</t>
    <rPh sb="0" eb="3">
      <t>コオリヤマシ</t>
    </rPh>
    <rPh sb="3" eb="5">
      <t>ヒガシハラ</t>
    </rPh>
    <rPh sb="5" eb="8">
      <t>サンチョウメ</t>
    </rPh>
    <rPh sb="9" eb="11">
      <t>チナイ</t>
    </rPh>
    <phoneticPr fontId="2"/>
  </si>
  <si>
    <t>8月5日</t>
    <rPh sb="1" eb="2">
      <t>ガツ</t>
    </rPh>
    <rPh sb="3" eb="4">
      <t>ニチ</t>
    </rPh>
    <phoneticPr fontId="0"/>
  </si>
  <si>
    <t>-8.7</t>
  </si>
  <si>
    <t>2月1日</t>
    <rPh sb="1" eb="2">
      <t>ガツ</t>
    </rPh>
    <rPh sb="3" eb="4">
      <t>ニチ</t>
    </rPh>
    <phoneticPr fontId="0"/>
  </si>
  <si>
    <t>6月28日</t>
    <rPh sb="1" eb="2">
      <t>ガツ</t>
    </rPh>
    <rPh sb="4" eb="5">
      <t>ニチ</t>
    </rPh>
    <phoneticPr fontId="0"/>
  </si>
  <si>
    <t>6月28日,11月7日</t>
    <rPh sb="8" eb="9">
      <t>ガツ</t>
    </rPh>
    <rPh sb="10" eb="11">
      <t>ニチ</t>
    </rPh>
    <phoneticPr fontId="0"/>
  </si>
  <si>
    <t>12月17日</t>
    <rPh sb="2" eb="3">
      <t>ガツ</t>
    </rPh>
    <rPh sb="5" eb="6">
      <t>ニチ</t>
    </rPh>
    <phoneticPr fontId="0"/>
  </si>
  <si>
    <t>2022年
（令和4）</t>
    <rPh sb="4" eb="5">
      <t>ネン</t>
    </rPh>
    <rPh sb="7" eb="9">
      <t>レイワ</t>
    </rPh>
    <phoneticPr fontId="7"/>
  </si>
  <si>
    <t>キッズ東都学園保育園</t>
    <rPh sb="3" eb="5">
      <t>トウト</t>
    </rPh>
    <rPh sb="5" eb="7">
      <t>ガクエン</t>
    </rPh>
    <rPh sb="7" eb="9">
      <t>ホイク</t>
    </rPh>
    <rPh sb="9" eb="10">
      <t>エン</t>
    </rPh>
    <phoneticPr fontId="2"/>
  </si>
  <si>
    <t>待池台1池(2槽式)</t>
    <rPh sb="0" eb="3">
      <t>マチイケダイ</t>
    </rPh>
    <rPh sb="4" eb="5">
      <t>イケ</t>
    </rPh>
    <rPh sb="7" eb="8">
      <t>ソウ</t>
    </rPh>
    <rPh sb="8" eb="9">
      <t>シキ</t>
    </rPh>
    <phoneticPr fontId="0"/>
  </si>
  <si>
    <t>2,000㎥</t>
    <phoneticPr fontId="2"/>
  </si>
  <si>
    <t>（内郡山処理区563 ）</t>
    <rPh sb="1" eb="2">
      <t>ウチ</t>
    </rPh>
    <rPh sb="2" eb="4">
      <t>コオリヤマ</t>
    </rPh>
    <rPh sb="4" eb="6">
      <t>ショリ</t>
    </rPh>
    <rPh sb="6" eb="7">
      <t>ク</t>
    </rPh>
    <phoneticPr fontId="2"/>
  </si>
  <si>
    <t>2024(令和6)年4月1日現在</t>
    <phoneticPr fontId="2"/>
  </si>
  <si>
    <t>令和6年</t>
    <rPh sb="0" eb="2">
      <t>レイワ</t>
    </rPh>
    <phoneticPr fontId="4"/>
  </si>
  <si>
    <t>令和6年</t>
    <rPh sb="0" eb="2">
      <t>レイワ</t>
    </rPh>
    <rPh sb="3" eb="4">
      <t>ネン</t>
    </rPh>
    <phoneticPr fontId="3"/>
  </si>
  <si>
    <t>令和6年</t>
    <rPh sb="0" eb="2">
      <t>レイワ</t>
    </rPh>
    <rPh sb="3" eb="4">
      <t>ネン</t>
    </rPh>
    <phoneticPr fontId="2"/>
  </si>
  <si>
    <t>令和4年</t>
  </si>
  <si>
    <t>令和5年</t>
    <phoneticPr fontId="2"/>
  </si>
  <si>
    <t>令和5年度</t>
    <rPh sb="0" eb="2">
      <t>レイワ</t>
    </rPh>
    <phoneticPr fontId="4"/>
  </si>
  <si>
    <t>令和5年度</t>
    <rPh sb="0" eb="2">
      <t>レイワ</t>
    </rPh>
    <rPh sb="3" eb="5">
      <t>ネンド</t>
    </rPh>
    <phoneticPr fontId="4"/>
  </si>
  <si>
    <t>2023(令和5)年</t>
    <rPh sb="5" eb="7">
      <t>レイワ</t>
    </rPh>
    <rPh sb="9" eb="10">
      <t>ネン</t>
    </rPh>
    <phoneticPr fontId="4"/>
  </si>
  <si>
    <t>2023(令和5)年度</t>
    <rPh sb="5" eb="7">
      <t>レイワ</t>
    </rPh>
    <phoneticPr fontId="4"/>
  </si>
  <si>
    <t>令和5年度</t>
    <rPh sb="0" eb="2">
      <t>レイワ</t>
    </rPh>
    <phoneticPr fontId="2"/>
  </si>
  <si>
    <t>令和5年度</t>
    <rPh sb="0" eb="2">
      <t>レイワ</t>
    </rPh>
    <rPh sb="3" eb="5">
      <t>ネンド</t>
    </rPh>
    <phoneticPr fontId="2"/>
  </si>
  <si>
    <t>令和6年</t>
    <rPh sb="0" eb="2">
      <t>レイワ</t>
    </rPh>
    <rPh sb="3" eb="4">
      <t>ネン</t>
    </rPh>
    <phoneticPr fontId="4"/>
  </si>
  <si>
    <t>令和5年度</t>
    <rPh sb="0" eb="2">
      <t>レイワ</t>
    </rPh>
    <rPh sb="3" eb="4">
      <t>ネン</t>
    </rPh>
    <rPh sb="4" eb="5">
      <t>ド</t>
    </rPh>
    <phoneticPr fontId="4"/>
  </si>
  <si>
    <t>2023(令和5)年度</t>
    <rPh sb="5" eb="7">
      <t>レイワ</t>
    </rPh>
    <rPh sb="9" eb="11">
      <t>ネンド</t>
    </rPh>
    <phoneticPr fontId="4"/>
  </si>
  <si>
    <t>2023年
（令和5）</t>
    <rPh sb="4" eb="5">
      <t>ネン</t>
    </rPh>
    <rPh sb="7" eb="9">
      <t>レイワ</t>
    </rPh>
    <phoneticPr fontId="7"/>
  </si>
  <si>
    <t>令和5年度</t>
    <phoneticPr fontId="2"/>
  </si>
  <si>
    <t>令和5年</t>
    <rPh sb="0" eb="1">
      <t>レイ</t>
    </rPh>
    <rPh sb="1" eb="2">
      <t>カズ</t>
    </rPh>
    <rPh sb="3" eb="4">
      <t>ネン</t>
    </rPh>
    <phoneticPr fontId="4"/>
  </si>
  <si>
    <t>令和5年</t>
    <rPh sb="0" eb="1">
      <t>レイ</t>
    </rPh>
    <rPh sb="1" eb="2">
      <t>カズ</t>
    </rPh>
    <phoneticPr fontId="4"/>
  </si>
  <si>
    <t>令和5年度</t>
    <rPh sb="0" eb="1">
      <t>レイ</t>
    </rPh>
    <rPh sb="1" eb="2">
      <t>カズ</t>
    </rPh>
    <rPh sb="3" eb="5">
      <t>ネンド</t>
    </rPh>
    <phoneticPr fontId="4"/>
  </si>
  <si>
    <t>2023年</t>
  </si>
  <si>
    <t>2024年</t>
    <phoneticPr fontId="4"/>
  </si>
  <si>
    <t>2024(令和6)</t>
    <rPh sb="5" eb="7">
      <t>レイワ</t>
    </rPh>
    <phoneticPr fontId="4"/>
  </si>
  <si>
    <t>2023(令和5)年度決算額</t>
    <rPh sb="5" eb="7">
      <t>レイワ</t>
    </rPh>
    <phoneticPr fontId="4"/>
  </si>
  <si>
    <t>郡山SIC総台数</t>
    <rPh sb="0" eb="2">
      <t>コオリヤマ</t>
    </rPh>
    <rPh sb="5" eb="6">
      <t>ソウ</t>
    </rPh>
    <rPh sb="6" eb="8">
      <t>ダイスウ</t>
    </rPh>
    <phoneticPr fontId="4"/>
  </si>
  <si>
    <t>-</t>
    <phoneticPr fontId="2"/>
  </si>
  <si>
    <t>東原一丁目145</t>
    <rPh sb="0" eb="2">
      <t>ヒガシハラ</t>
    </rPh>
    <rPh sb="2" eb="3">
      <t>イッ</t>
    </rPh>
    <rPh sb="3" eb="5">
      <t>チョウメ</t>
    </rPh>
    <phoneticPr fontId="1"/>
  </si>
  <si>
    <t>前北公園</t>
  </si>
  <si>
    <t>東原三丁目339</t>
    <rPh sb="0" eb="2">
      <t>ヒガシハラ</t>
    </rPh>
    <rPh sb="2" eb="3">
      <t>サン</t>
    </rPh>
    <rPh sb="3" eb="5">
      <t>チョウメ</t>
    </rPh>
    <phoneticPr fontId="1"/>
  </si>
  <si>
    <t>2024(R6).3.31</t>
    <phoneticPr fontId="2"/>
  </si>
  <si>
    <t>郡山市富田東六丁目 地内</t>
    <rPh sb="0" eb="3">
      <t>コオリヤマシ</t>
    </rPh>
    <rPh sb="3" eb="5">
      <t>トミタ</t>
    </rPh>
    <rPh sb="5" eb="6">
      <t>ヒガシ</t>
    </rPh>
    <rPh sb="6" eb="7">
      <t>6</t>
    </rPh>
    <rPh sb="7" eb="9">
      <t>チョウメ</t>
    </rPh>
    <rPh sb="10" eb="12">
      <t>チナイ</t>
    </rPh>
    <phoneticPr fontId="2"/>
  </si>
  <si>
    <t>郡山市富田東二丁目　地内</t>
    <rPh sb="0" eb="3">
      <t>コオリヤマシ</t>
    </rPh>
    <rPh sb="3" eb="5">
      <t>トミタ</t>
    </rPh>
    <rPh sb="5" eb="6">
      <t>ヒガシ</t>
    </rPh>
    <rPh sb="6" eb="7">
      <t>2</t>
    </rPh>
    <rPh sb="7" eb="9">
      <t>チョウメ</t>
    </rPh>
    <rPh sb="10" eb="12">
      <t>チナイ</t>
    </rPh>
    <phoneticPr fontId="2"/>
  </si>
  <si>
    <t>資料：資源循環課</t>
    <rPh sb="0" eb="2">
      <t>シリョウ</t>
    </rPh>
    <rPh sb="3" eb="8">
      <t>シゲンジュンカンカ</t>
    </rPh>
    <phoneticPr fontId="4"/>
  </si>
  <si>
    <t>資料：５Ｒ推進課</t>
    <rPh sb="4" eb="8">
      <t>アールスイシンカ</t>
    </rPh>
    <phoneticPr fontId="2"/>
  </si>
  <si>
    <t>2池・10,000㎥</t>
    <phoneticPr fontId="4"/>
  </si>
  <si>
    <t>（内郡山処理区 563）</t>
    <rPh sb="1" eb="2">
      <t>ウチ</t>
    </rPh>
    <rPh sb="2" eb="4">
      <t>コオリヤマ</t>
    </rPh>
    <rPh sb="4" eb="6">
      <t>ショリ</t>
    </rPh>
    <rPh sb="6" eb="7">
      <t>ク</t>
    </rPh>
    <phoneticPr fontId="2"/>
  </si>
  <si>
    <t>（内郡山処理区 540）</t>
    <rPh sb="1" eb="2">
      <t>ウチ</t>
    </rPh>
    <rPh sb="2" eb="4">
      <t>コオリヤマ</t>
    </rPh>
    <rPh sb="4" eb="6">
      <t>ショリ</t>
    </rPh>
    <rPh sb="6" eb="7">
      <t>ク</t>
    </rPh>
    <phoneticPr fontId="2"/>
  </si>
  <si>
    <t>田村神社御神刀（伊達吉村奉納）</t>
    <rPh sb="0" eb="2">
      <t>タムラ</t>
    </rPh>
    <rPh sb="2" eb="4">
      <t>ジンジャ</t>
    </rPh>
    <rPh sb="4" eb="5">
      <t>ゴ</t>
    </rPh>
    <rPh sb="5" eb="6">
      <t>カミ</t>
    </rPh>
    <rPh sb="6" eb="7">
      <t>カタナ</t>
    </rPh>
    <rPh sb="8" eb="10">
      <t>ダテ</t>
    </rPh>
    <rPh sb="10" eb="12">
      <t>ヨシムラ</t>
    </rPh>
    <rPh sb="12" eb="14">
      <t>ホウノウ</t>
    </rPh>
    <phoneticPr fontId="4"/>
  </si>
  <si>
    <t>令和6.5.13</t>
    <rPh sb="0" eb="2">
      <t>レイワ</t>
    </rPh>
    <phoneticPr fontId="2"/>
  </si>
  <si>
    <t>田村町山中字本郷</t>
    <rPh sb="0" eb="3">
      <t>タムラマチ</t>
    </rPh>
    <rPh sb="3" eb="4">
      <t>ヤマ</t>
    </rPh>
    <rPh sb="4" eb="5">
      <t>ナカ</t>
    </rPh>
    <rPh sb="5" eb="6">
      <t>アザ</t>
    </rPh>
    <rPh sb="6" eb="8">
      <t>ホンゴウ</t>
    </rPh>
    <phoneticPr fontId="4"/>
  </si>
  <si>
    <t>田村神社</t>
    <rPh sb="0" eb="2">
      <t>タムラ</t>
    </rPh>
    <rPh sb="2" eb="4">
      <t>ジンジャ</t>
    </rPh>
    <phoneticPr fontId="4"/>
  </si>
  <si>
    <t>江戸中期諸島　長さ91.3㎝</t>
    <rPh sb="0" eb="2">
      <t>エド</t>
    </rPh>
    <rPh sb="2" eb="4">
      <t>チュウキ</t>
    </rPh>
    <rPh sb="4" eb="6">
      <t>ショトウ</t>
    </rPh>
    <rPh sb="7" eb="8">
      <t>ナガ</t>
    </rPh>
    <phoneticPr fontId="4"/>
  </si>
  <si>
    <t>佐文山書　田村神社扁額二面</t>
    <rPh sb="0" eb="1">
      <t>サ</t>
    </rPh>
    <rPh sb="1" eb="2">
      <t>ブン</t>
    </rPh>
    <rPh sb="2" eb="3">
      <t>ヤマ</t>
    </rPh>
    <rPh sb="3" eb="4">
      <t>ショ</t>
    </rPh>
    <rPh sb="5" eb="7">
      <t>タムラ</t>
    </rPh>
    <rPh sb="7" eb="9">
      <t>ジンジャ</t>
    </rPh>
    <rPh sb="9" eb="11">
      <t>ヘンガク</t>
    </rPh>
    <rPh sb="11" eb="12">
      <t>ニ</t>
    </rPh>
    <rPh sb="12" eb="13">
      <t>メン</t>
    </rPh>
    <phoneticPr fontId="4"/>
  </si>
  <si>
    <t>２点</t>
    <rPh sb="1" eb="2">
      <t>テン</t>
    </rPh>
    <phoneticPr fontId="4"/>
  </si>
  <si>
    <t>田村町守山字弥明</t>
    <rPh sb="0" eb="3">
      <t>タムラマチ</t>
    </rPh>
    <rPh sb="3" eb="5">
      <t>モリヤマ</t>
    </rPh>
    <rPh sb="5" eb="6">
      <t>アザ</t>
    </rPh>
    <rPh sb="6" eb="7">
      <t>ヤ</t>
    </rPh>
    <rPh sb="7" eb="8">
      <t>アキラ</t>
    </rPh>
    <phoneticPr fontId="4"/>
  </si>
  <si>
    <t>江戸中期初頭以前　縦76㎝　横150㎝　縦82㎝　横145㎝</t>
    <rPh sb="0" eb="2">
      <t>エド</t>
    </rPh>
    <rPh sb="2" eb="4">
      <t>チュウキ</t>
    </rPh>
    <rPh sb="4" eb="6">
      <t>ショトウ</t>
    </rPh>
    <rPh sb="6" eb="8">
      <t>イゼン</t>
    </rPh>
    <rPh sb="9" eb="10">
      <t>タテ</t>
    </rPh>
    <rPh sb="14" eb="15">
      <t>ヨコ</t>
    </rPh>
    <rPh sb="20" eb="21">
      <t>タテ</t>
    </rPh>
    <rPh sb="25" eb="26">
      <t>ヨコ</t>
    </rPh>
    <phoneticPr fontId="4"/>
  </si>
  <si>
    <t>御代田B遺跡出土土器</t>
    <rPh sb="0" eb="3">
      <t>ミヨタ</t>
    </rPh>
    <rPh sb="4" eb="6">
      <t>イセキ</t>
    </rPh>
    <rPh sb="6" eb="8">
      <t>シュツド</t>
    </rPh>
    <rPh sb="8" eb="10">
      <t>ドキ</t>
    </rPh>
    <phoneticPr fontId="4"/>
  </si>
  <si>
    <t>令和6.7.25</t>
    <rPh sb="0" eb="2">
      <t>レイワ</t>
    </rPh>
    <phoneticPr fontId="2"/>
  </si>
  <si>
    <t>麓山一丁目</t>
    <rPh sb="0" eb="2">
      <t>ハヤマ</t>
    </rPh>
    <rPh sb="2" eb="5">
      <t>イッチョウメ</t>
    </rPh>
    <phoneticPr fontId="4"/>
  </si>
  <si>
    <t>弥生時代　御代田B遺跡出土　鉢型　高さ11㎝　壺型　高さ18.4㎝</t>
    <rPh sb="0" eb="2">
      <t>ヤヨイ</t>
    </rPh>
    <rPh sb="2" eb="4">
      <t>ジダイ</t>
    </rPh>
    <rPh sb="5" eb="8">
      <t>ミヨタ</t>
    </rPh>
    <rPh sb="9" eb="11">
      <t>イセキ</t>
    </rPh>
    <rPh sb="11" eb="13">
      <t>シュツド</t>
    </rPh>
    <rPh sb="14" eb="15">
      <t>ハチ</t>
    </rPh>
    <rPh sb="15" eb="16">
      <t>ガタ</t>
    </rPh>
    <rPh sb="17" eb="18">
      <t>タカ</t>
    </rPh>
    <rPh sb="23" eb="24">
      <t>ツボ</t>
    </rPh>
    <rPh sb="24" eb="25">
      <t>ガタ</t>
    </rPh>
    <rPh sb="26" eb="27">
      <t>タカ</t>
    </rPh>
    <phoneticPr fontId="4"/>
  </si>
  <si>
    <t>寛延4年5月17日製造、高さ112cm、口径83.5cm</t>
    <phoneticPr fontId="2"/>
  </si>
  <si>
    <t>2023(令和５).8.6</t>
    <rPh sb="5" eb="7">
      <t>レイワ</t>
    </rPh>
    <phoneticPr fontId="4"/>
  </si>
  <si>
    <t>2023(令和５).11.12</t>
    <rPh sb="5" eb="7">
      <t>レイワ</t>
    </rPh>
    <phoneticPr fontId="4"/>
  </si>
  <si>
    <t>2022（令和4）年までの大学及び短期大学については福島県教育委員会（学校統計要覧）</t>
    <rPh sb="5" eb="7">
      <t>レイワ</t>
    </rPh>
    <rPh sb="9" eb="10">
      <t>ネン</t>
    </rPh>
    <phoneticPr fontId="2"/>
  </si>
  <si>
    <t>（注）2023（令和5）年の大学及び短期大学については非公表のため掲載せず</t>
    <rPh sb="1" eb="2">
      <t>チュウ</t>
    </rPh>
    <rPh sb="8" eb="10">
      <t>レイワ</t>
    </rPh>
    <rPh sb="12" eb="13">
      <t>ネン</t>
    </rPh>
    <rPh sb="14" eb="16">
      <t>ダイガク</t>
    </rPh>
    <rPh sb="16" eb="17">
      <t>オヨ</t>
    </rPh>
    <rPh sb="18" eb="20">
      <t>タンキ</t>
    </rPh>
    <rPh sb="20" eb="22">
      <t>ダイガク</t>
    </rPh>
    <rPh sb="27" eb="28">
      <t>ヒ</t>
    </rPh>
    <rPh sb="28" eb="30">
      <t>コウヒョウ</t>
    </rPh>
    <rPh sb="33" eb="35">
      <t>ケイサイ</t>
    </rPh>
    <phoneticPr fontId="4"/>
  </si>
  <si>
    <t>（注）医師、歯科医師、薬剤師は、平成28年度までの結果につきましては、厚生労働省「医師・歯科医師・薬剤</t>
  </si>
  <si>
    <t>　師調査」における住所地別の結果を掲載しておりましたが、令和6年度版郡山市統計書より、従業地による医</t>
    <rPh sb="43" eb="45">
      <t>ジュウギョウ</t>
    </rPh>
    <phoneticPr fontId="2"/>
  </si>
  <si>
    <t>　療施設の従事者数を掲載しております。</t>
  </si>
  <si>
    <t>助産師、看護師、准看護師は、福島県「看護師等業務従事者届」における就業地別の集計結果です。</t>
  </si>
  <si>
    <t>カンボジア</t>
  </si>
  <si>
    <t>8月4日</t>
    <rPh sb="1" eb="2">
      <t>ガツ</t>
    </rPh>
    <rPh sb="3" eb="4">
      <t>ニチ</t>
    </rPh>
    <phoneticPr fontId="3"/>
  </si>
  <si>
    <t>2月7日</t>
    <rPh sb="1" eb="2">
      <t>ガツ</t>
    </rPh>
    <rPh sb="3" eb="4">
      <t>ニチ</t>
    </rPh>
    <phoneticPr fontId="3"/>
  </si>
  <si>
    <t>8月17日</t>
    <rPh sb="1" eb="2">
      <t>ガツ</t>
    </rPh>
    <rPh sb="4" eb="5">
      <t>ニチ</t>
    </rPh>
    <phoneticPr fontId="3"/>
  </si>
  <si>
    <t>8月7日</t>
    <rPh sb="1" eb="2">
      <t>ガツ</t>
    </rPh>
    <rPh sb="3" eb="4">
      <t>ニチ</t>
    </rPh>
    <phoneticPr fontId="3"/>
  </si>
  <si>
    <t>3月16日</t>
    <rPh sb="4" eb="5">
      <t>ニチ</t>
    </rPh>
    <phoneticPr fontId="3"/>
  </si>
  <si>
    <t>8月2日</t>
    <rPh sb="1" eb="2">
      <t>ガツ</t>
    </rPh>
    <rPh sb="3" eb="4">
      <t>ニチ</t>
    </rPh>
    <phoneticPr fontId="2"/>
  </si>
  <si>
    <t>1月21日</t>
    <rPh sb="1" eb="2">
      <t>ガツ</t>
    </rPh>
    <rPh sb="4" eb="5">
      <t>ニチ</t>
    </rPh>
    <phoneticPr fontId="2"/>
  </si>
  <si>
    <t>7月16日</t>
    <rPh sb="4" eb="5">
      <t>ニチ</t>
    </rPh>
    <phoneticPr fontId="2"/>
  </si>
  <si>
    <t>2月28日</t>
    <rPh sb="1" eb="2">
      <t>ガツ</t>
    </rPh>
    <rPh sb="4" eb="5">
      <t>ニチ</t>
    </rPh>
    <phoneticPr fontId="2"/>
  </si>
  <si>
    <t>WNW</t>
    <phoneticPr fontId="2"/>
  </si>
  <si>
    <t>1月28日</t>
    <rPh sb="1" eb="2">
      <t>ガツ</t>
    </rPh>
    <rPh sb="4" eb="5">
      <t>ニチ</t>
    </rPh>
    <phoneticPr fontId="2"/>
  </si>
  <si>
    <t>7月9日</t>
    <rPh sb="1" eb="2">
      <t>ツキ</t>
    </rPh>
    <rPh sb="3" eb="4">
      <t>ニチ</t>
    </rPh>
    <phoneticPr fontId="2"/>
  </si>
  <si>
    <t>8月22日</t>
    <rPh sb="4" eb="5">
      <t>ニチ</t>
    </rPh>
    <phoneticPr fontId="2"/>
  </si>
  <si>
    <t>12月18日</t>
    <rPh sb="2" eb="3">
      <t>ガツ</t>
    </rPh>
    <rPh sb="5" eb="6">
      <t>ニチ</t>
    </rPh>
    <phoneticPr fontId="2"/>
  </si>
  <si>
    <t>8月16日</t>
    <rPh sb="1" eb="2">
      <t>ガツ</t>
    </rPh>
    <rPh sb="4" eb="5">
      <t>ニチ</t>
    </rPh>
    <phoneticPr fontId="2"/>
  </si>
  <si>
    <t>2月1日</t>
    <rPh sb="1" eb="2">
      <t>ガツ</t>
    </rPh>
    <rPh sb="3" eb="4">
      <t>ニチ</t>
    </rPh>
    <phoneticPr fontId="2"/>
  </si>
  <si>
    <t>7月22日</t>
    <rPh sb="1" eb="2">
      <t>ガツ</t>
    </rPh>
    <rPh sb="4" eb="5">
      <t>ニチ</t>
    </rPh>
    <phoneticPr fontId="2"/>
  </si>
  <si>
    <t>7月23日</t>
    <rPh sb="1" eb="2">
      <t>ガツ</t>
    </rPh>
    <rPh sb="4" eb="5">
      <t>ニチ</t>
    </rPh>
    <phoneticPr fontId="2"/>
  </si>
  <si>
    <t>12月16日</t>
    <rPh sb="2" eb="3">
      <t>ガツ</t>
    </rPh>
    <rPh sb="5" eb="6">
      <t>ニチ</t>
    </rPh>
    <phoneticPr fontId="2"/>
  </si>
  <si>
    <t>W</t>
    <phoneticPr fontId="2"/>
  </si>
  <si>
    <t>8月3日</t>
    <rPh sb="1" eb="2">
      <t>ガツ</t>
    </rPh>
    <rPh sb="3" eb="4">
      <t>ニチ</t>
    </rPh>
    <phoneticPr fontId="2"/>
  </si>
  <si>
    <t>5月3日</t>
    <rPh sb="1" eb="2">
      <t>ガツ</t>
    </rPh>
    <rPh sb="3" eb="4">
      <t>ニチ</t>
    </rPh>
    <phoneticPr fontId="2"/>
  </si>
  <si>
    <t>9月12日</t>
    <rPh sb="1" eb="2">
      <t>ガツ</t>
    </rPh>
    <rPh sb="4" eb="5">
      <t>ニチ</t>
    </rPh>
    <phoneticPr fontId="2"/>
  </si>
  <si>
    <t>4月4日</t>
    <rPh sb="1" eb="2">
      <t>ガツ</t>
    </rPh>
    <rPh sb="3" eb="4">
      <t>ニチ</t>
    </rPh>
    <phoneticPr fontId="2"/>
  </si>
  <si>
    <t>7月17日</t>
    <rPh sb="1" eb="2">
      <t>ガツ</t>
    </rPh>
    <rPh sb="4" eb="5">
      <t>ニチ</t>
    </rPh>
    <phoneticPr fontId="2"/>
  </si>
  <si>
    <t>12月29日</t>
    <rPh sb="2" eb="3">
      <t>ガツ</t>
    </rPh>
    <rPh sb="5" eb="6">
      <t>ニチ</t>
    </rPh>
    <phoneticPr fontId="2"/>
  </si>
  <si>
    <t>9月21日</t>
    <rPh sb="1" eb="2">
      <t>ガツ</t>
    </rPh>
    <rPh sb="4" eb="5">
      <t>ニチ</t>
    </rPh>
    <phoneticPr fontId="2"/>
  </si>
  <si>
    <t>2月7日</t>
    <rPh sb="1" eb="2">
      <t>ガツ</t>
    </rPh>
    <rPh sb="3" eb="4">
      <t>ニチ</t>
    </rPh>
    <phoneticPr fontId="2"/>
  </si>
  <si>
    <t>8月23日</t>
    <rPh sb="1" eb="2">
      <t>ガツ</t>
    </rPh>
    <rPh sb="4" eb="5">
      <t>ニチ</t>
    </rPh>
    <phoneticPr fontId="2"/>
  </si>
  <si>
    <t>2月4日</t>
    <rPh sb="1" eb="2">
      <t>ガツ</t>
    </rPh>
    <rPh sb="3" eb="4">
      <t>ニチ</t>
    </rPh>
    <phoneticPr fontId="2"/>
  </si>
  <si>
    <t>7月6日</t>
    <rPh sb="1" eb="2">
      <t>ガツ</t>
    </rPh>
    <rPh sb="3" eb="4">
      <t>ニチ</t>
    </rPh>
    <phoneticPr fontId="2"/>
  </si>
  <si>
    <t>1月13日</t>
    <rPh sb="1" eb="2">
      <t>ガツ</t>
    </rPh>
    <rPh sb="4" eb="5">
      <t>ニチ</t>
    </rPh>
    <phoneticPr fontId="2"/>
  </si>
  <si>
    <t>2009(平成21)年7月1日現在</t>
    <phoneticPr fontId="4"/>
  </si>
  <si>
    <t>出典：経済センサス-基礎調査（政府統計ポータルサイト）（平成21年、平成26年）</t>
    <rPh sb="28" eb="30">
      <t>ヘイセイ</t>
    </rPh>
    <rPh sb="32" eb="33">
      <t>ネン</t>
    </rPh>
    <rPh sb="34" eb="36">
      <t>ヘイセイ</t>
    </rPh>
    <rPh sb="38" eb="39">
      <t>ネン</t>
    </rPh>
    <phoneticPr fontId="4"/>
  </si>
  <si>
    <t>2009（平成21）年</t>
    <rPh sb="5" eb="7">
      <t>ヘイセイ</t>
    </rPh>
    <rPh sb="10" eb="11">
      <t>ネン</t>
    </rPh>
    <phoneticPr fontId="4"/>
  </si>
  <si>
    <t>2009（平成21）年</t>
    <phoneticPr fontId="4"/>
  </si>
  <si>
    <t>出典：福島県「経済センサス-活動調査（卸売業,小売業）結果報告書」(平成28年、令和3年)</t>
    <phoneticPr fontId="4"/>
  </si>
  <si>
    <t>平成24年経済センサス-活動調査（政府統計ポータルサイト）</t>
    <rPh sb="0" eb="2">
      <t>ヘイセイ</t>
    </rPh>
    <phoneticPr fontId="2"/>
  </si>
  <si>
    <t>2017(平成19)年、2016(平成28)年、2021(令和3)年　各年6月1日現在</t>
    <rPh sb="29" eb="31">
      <t>レイワ</t>
    </rPh>
    <rPh sb="33" eb="34">
      <t>ネン</t>
    </rPh>
    <rPh sb="35" eb="37">
      <t>カクネン</t>
    </rPh>
    <rPh sb="38" eb="39">
      <t>７ガツ</t>
    </rPh>
    <rPh sb="39" eb="41">
      <t>１ニチ</t>
    </rPh>
    <rPh sb="41" eb="43">
      <t>ゲンザイ</t>
    </rPh>
    <phoneticPr fontId="4"/>
  </si>
  <si>
    <t>平成19年商業統計調査（政府統計ポータルサイト）</t>
    <rPh sb="0" eb="2">
      <t>ヘイセイ</t>
    </rPh>
    <rPh sb="5" eb="11">
      <t>ショウギョウトウケイチョウサ</t>
    </rPh>
    <phoneticPr fontId="2"/>
  </si>
  <si>
    <t>2007(平成19)年</t>
    <rPh sb="5" eb="7">
      <t>ヘイセイ</t>
    </rPh>
    <rPh sb="10" eb="11">
      <t>ネン</t>
    </rPh>
    <phoneticPr fontId="4"/>
  </si>
  <si>
    <t>2012(平成24)年</t>
    <phoneticPr fontId="4"/>
  </si>
  <si>
    <t>福島県「経済センサス-活動調査（卸売業,小売業）結果報告書」(平成24年、平成28年、令和3年)</t>
    <phoneticPr fontId="4"/>
  </si>
  <si>
    <t>2007(平成19)年、2016(平成28)年、2021(令和3)年6月1日現在</t>
    <rPh sb="29" eb="31">
      <t>レイワ</t>
    </rPh>
    <rPh sb="33" eb="34">
      <t>ネン</t>
    </rPh>
    <rPh sb="35" eb="36">
      <t>７ガツ</t>
    </rPh>
    <rPh sb="36" eb="38">
      <t>１ニチ</t>
    </rPh>
    <rPh sb="38" eb="40">
      <t>ゲンザイ</t>
    </rPh>
    <phoneticPr fontId="4"/>
  </si>
  <si>
    <t>福島県「商業統計調査結果報告」(平成19年)</t>
    <rPh sb="4" eb="12">
      <t>ショウギョウトウケイチョウサケッカ</t>
    </rPh>
    <rPh sb="12" eb="14">
      <t>ホウコク</t>
    </rPh>
    <phoneticPr fontId="4"/>
  </si>
  <si>
    <t>2007(平成19)年</t>
    <phoneticPr fontId="4"/>
  </si>
  <si>
    <t>2013年
（平成25）</t>
    <rPh sb="4" eb="5">
      <t>ネン</t>
    </rPh>
    <rPh sb="7" eb="9">
      <t>ヘイセイ</t>
    </rPh>
    <phoneticPr fontId="4"/>
  </si>
  <si>
    <t>2014年
（平成26）</t>
    <rPh sb="4" eb="5">
      <t>ネン</t>
    </rPh>
    <rPh sb="7" eb="9">
      <t>ヘイセイ</t>
    </rPh>
    <phoneticPr fontId="4"/>
  </si>
  <si>
    <t>2012年
（平成24）</t>
    <rPh sb="4" eb="5">
      <t>ネン</t>
    </rPh>
    <rPh sb="7" eb="9">
      <t>ヘイセイ</t>
    </rPh>
    <phoneticPr fontId="4"/>
  </si>
  <si>
    <t>2010（平成22）年、2012（平成24）年、2013（平成25）年、2014（平成26）年　各年12月1日現在</t>
    <rPh sb="5" eb="7">
      <t>ヘイセイ</t>
    </rPh>
    <rPh sb="10" eb="11">
      <t>ネン</t>
    </rPh>
    <rPh sb="41" eb="43">
      <t>ヘイセイ</t>
    </rPh>
    <rPh sb="46" eb="47">
      <t>ネン</t>
    </rPh>
    <phoneticPr fontId="4"/>
  </si>
  <si>
    <t>2018（平成30）年、2019（令和元）年、2020（令和2）年、2021（令和3）年　各年6月1日現在</t>
    <rPh sb="5" eb="7">
      <t>ヘイセイ</t>
    </rPh>
    <rPh sb="10" eb="11">
      <t>ネン</t>
    </rPh>
    <rPh sb="17" eb="19">
      <t>レイワ</t>
    </rPh>
    <rPh sb="19" eb="20">
      <t>モト</t>
    </rPh>
    <rPh sb="39" eb="41">
      <t>レイワ</t>
    </rPh>
    <rPh sb="43" eb="44">
      <t>ネン</t>
    </rPh>
    <phoneticPr fontId="4"/>
  </si>
  <si>
    <t>2010（平成22）年から2014（平成26）年は工業統計調査郡山市結果報告書</t>
    <rPh sb="18" eb="20">
      <t>ヘイセイ</t>
    </rPh>
    <rPh sb="23" eb="24">
      <t>ネン</t>
    </rPh>
    <phoneticPr fontId="2"/>
  </si>
  <si>
    <t>平成22年</t>
    <rPh sb="0" eb="2">
      <t>ヘイセイ</t>
    </rPh>
    <rPh sb="4" eb="5">
      <t>ネン</t>
    </rPh>
    <phoneticPr fontId="2"/>
  </si>
  <si>
    <t>2010年(平成22年)＝100.0</t>
    <rPh sb="4" eb="5">
      <t>ネン</t>
    </rPh>
    <rPh sb="6" eb="8">
      <t>ヘイセイ</t>
    </rPh>
    <rPh sb="10" eb="11">
      <t>ネン</t>
    </rPh>
    <phoneticPr fontId="4"/>
  </si>
  <si>
    <t>2010(平成22)、2012(平成24)、2013(平成25)、2014(平成26)年12月31日現在</t>
    <rPh sb="27" eb="29">
      <t>ヘイセイ</t>
    </rPh>
    <rPh sb="38" eb="40">
      <t>ヘイセイ</t>
    </rPh>
    <rPh sb="43" eb="44">
      <t>ネン</t>
    </rPh>
    <rPh sb="46" eb="47">
      <t>ガツ</t>
    </rPh>
    <rPh sb="49" eb="50">
      <t>ニチ</t>
    </rPh>
    <rPh sb="50" eb="52">
      <t>ゲンザイ</t>
    </rPh>
    <phoneticPr fontId="4"/>
  </si>
  <si>
    <t>出典：2010（平成22）年,2012（平成24）年,2013（平成25）年,2014（平成26）年工業統計調査郡山市結果報告書、平成28年経済センサス活動調査（政府統計ポータルサイト）、福島県統計課編「平成29,30年工業統計調査結果報告書、2019,2020年工業統計調査結果報告書」、令和３年経済センサス活動調査（政府統計ポータルサイト）</t>
    <rPh sb="0" eb="2">
      <t>シュッテン</t>
    </rPh>
    <rPh sb="25" eb="26">
      <t>ネン</t>
    </rPh>
    <rPh sb="44" eb="46">
      <t>ヘイセイ</t>
    </rPh>
    <rPh sb="65" eb="67">
      <t>ヘイセイ</t>
    </rPh>
    <phoneticPr fontId="4"/>
  </si>
  <si>
    <t>2010(平成22)年度</t>
    <rPh sb="10" eb="12">
      <t>ネンド</t>
    </rPh>
    <phoneticPr fontId="4"/>
  </si>
  <si>
    <t>2017年
（平成29）</t>
    <rPh sb="4" eb="5">
      <t>ネン</t>
    </rPh>
    <rPh sb="7" eb="9">
      <t>ヘイセイ</t>
    </rPh>
    <phoneticPr fontId="4"/>
  </si>
  <si>
    <t>2016年
（平成28）</t>
    <rPh sb="4" eb="5">
      <t>ネン</t>
    </rPh>
    <rPh sb="7" eb="9">
      <t>ヘイセイ</t>
    </rPh>
    <phoneticPr fontId="4"/>
  </si>
  <si>
    <t>2011年
（平成23）</t>
    <rPh sb="4" eb="5">
      <t>ネン</t>
    </rPh>
    <rPh sb="7" eb="9">
      <t>ヘイセイ</t>
    </rPh>
    <phoneticPr fontId="4"/>
  </si>
  <si>
    <t>平成30年</t>
    <rPh sb="0" eb="2">
      <t>ヘイセイ</t>
    </rPh>
    <rPh sb="4" eb="5">
      <t>ネン</t>
    </rPh>
    <phoneticPr fontId="2"/>
  </si>
  <si>
    <t>2010(平成22)年度</t>
    <rPh sb="5" eb="7">
      <t>ヘイセイ</t>
    </rPh>
    <rPh sb="10" eb="12">
      <t>ネンド</t>
    </rPh>
    <phoneticPr fontId="4"/>
  </si>
  <si>
    <r>
      <t>747.6</t>
    </r>
    <r>
      <rPr>
        <sz val="6"/>
        <rFont val="ＭＳ Ｐ明朝"/>
        <family val="1"/>
        <charset val="128"/>
      </rPr>
      <t>（全体計画）</t>
    </r>
    <r>
      <rPr>
        <sz val="11"/>
        <rFont val="ＭＳ Ｐ明朝"/>
        <family val="1"/>
        <charset val="128"/>
      </rPr>
      <t xml:space="preserve">
566.1（既設）</t>
    </r>
    <rPh sb="6" eb="8">
      <t>ゼンタイ</t>
    </rPh>
    <rPh sb="8" eb="10">
      <t>ケイカク</t>
    </rPh>
    <rPh sb="18" eb="20">
      <t>キセツ</t>
    </rPh>
    <phoneticPr fontId="2"/>
  </si>
  <si>
    <t>49.8（完成）</t>
    <rPh sb="5" eb="7">
      <t>カンセイ</t>
    </rPh>
    <phoneticPr fontId="2"/>
  </si>
  <si>
    <r>
      <t>96.6</t>
    </r>
    <r>
      <rPr>
        <sz val="6"/>
        <rFont val="ＭＳ Ｐ明朝"/>
        <family val="1"/>
        <charset val="128"/>
      </rPr>
      <t>（全体計画）</t>
    </r>
    <r>
      <rPr>
        <sz val="11"/>
        <rFont val="ＭＳ Ｐ明朝"/>
        <family val="1"/>
        <charset val="128"/>
      </rPr>
      <t xml:space="preserve">
40.0（既設）</t>
    </r>
    <rPh sb="5" eb="7">
      <t>ゼンタイ</t>
    </rPh>
    <rPh sb="7" eb="9">
      <t>ケイカク</t>
    </rPh>
    <rPh sb="16" eb="18">
      <t>キセツ</t>
    </rPh>
    <phoneticPr fontId="2"/>
  </si>
  <si>
    <t>市以外機関相談</t>
    <rPh sb="0" eb="1">
      <t>シ</t>
    </rPh>
    <rPh sb="1" eb="3">
      <t>イガイ</t>
    </rPh>
    <rPh sb="3" eb="5">
      <t>キカン</t>
    </rPh>
    <rPh sb="5" eb="7">
      <t>ソウダン</t>
    </rPh>
    <phoneticPr fontId="4"/>
  </si>
  <si>
    <t>2022（令和4）年度</t>
    <rPh sb="5" eb="7">
      <t>レイワ</t>
    </rPh>
    <rPh sb="9" eb="11">
      <t>ネンド</t>
    </rPh>
    <phoneticPr fontId="2"/>
  </si>
  <si>
    <t>出典：福島県市町村民経済計算年報(令和4(2022)年度版)（福島県ウェブサイト）</t>
    <rPh sb="0" eb="2">
      <t>シュッテン</t>
    </rPh>
    <phoneticPr fontId="2"/>
  </si>
  <si>
    <t>2022(令和4)年度</t>
    <rPh sb="5" eb="7">
      <t>レイワ</t>
    </rPh>
    <phoneticPr fontId="15"/>
  </si>
  <si>
    <t>2025(令和7)年4月1日現在</t>
    <phoneticPr fontId="2"/>
  </si>
  <si>
    <t>令和7年</t>
    <rPh sb="0" eb="2">
      <t>レイワ</t>
    </rPh>
    <phoneticPr fontId="4"/>
  </si>
  <si>
    <t>2025(令和7)年10月1日現在</t>
    <phoneticPr fontId="4"/>
  </si>
  <si>
    <t>令和7年</t>
    <rPh sb="0" eb="2">
      <t>レイワ</t>
    </rPh>
    <rPh sb="3" eb="4">
      <t>ネン</t>
    </rPh>
    <phoneticPr fontId="2"/>
  </si>
  <si>
    <t>令和6年</t>
    <rPh sb="0" eb="2">
      <t>レイワ</t>
    </rPh>
    <rPh sb="3" eb="4">
      <t>ネン</t>
    </rPh>
    <phoneticPr fontId="2"/>
  </si>
  <si>
    <t>令和6年</t>
    <phoneticPr fontId="2"/>
  </si>
  <si>
    <t>2025(令和7)年12月末現在</t>
    <rPh sb="5" eb="7">
      <t>レイワ</t>
    </rPh>
    <rPh sb="9" eb="10">
      <t>ネン</t>
    </rPh>
    <rPh sb="12" eb="13">
      <t>ガツ</t>
    </rPh>
    <rPh sb="13" eb="14">
      <t>マツ</t>
    </rPh>
    <rPh sb="14" eb="16">
      <t>ゲンザイ</t>
    </rPh>
    <phoneticPr fontId="22"/>
  </si>
  <si>
    <t>2024(令和6)年1～12月</t>
    <rPh sb="5" eb="7">
      <t>レイワ</t>
    </rPh>
    <rPh sb="9" eb="10">
      <t>ネン</t>
    </rPh>
    <rPh sb="14" eb="15">
      <t>ガツ</t>
    </rPh>
    <phoneticPr fontId="4"/>
  </si>
  <si>
    <t>2024(令和6)年4月1日現在</t>
    <rPh sb="11" eb="12">
      <t>ガツ</t>
    </rPh>
    <rPh sb="13" eb="14">
      <t>ニチ</t>
    </rPh>
    <rPh sb="14" eb="16">
      <t>ゲンザイ</t>
    </rPh>
    <phoneticPr fontId="4"/>
  </si>
  <si>
    <t>2025(令和7)年10月1日現在</t>
    <rPh sb="5" eb="7">
      <t>レイワ</t>
    </rPh>
    <phoneticPr fontId="4"/>
  </si>
  <si>
    <t>2025(令和7)年4月1日現在</t>
    <rPh sb="5" eb="7">
      <t>レイワ</t>
    </rPh>
    <rPh sb="9" eb="10">
      <t>ネン</t>
    </rPh>
    <rPh sb="11" eb="12">
      <t>ガツ</t>
    </rPh>
    <rPh sb="12" eb="14">
      <t>ツイタチ</t>
    </rPh>
    <rPh sb="14" eb="16">
      <t>ゲンザイ</t>
    </rPh>
    <phoneticPr fontId="4"/>
  </si>
  <si>
    <t>令和6年度</t>
    <rPh sb="0" eb="2">
      <t>レイワ</t>
    </rPh>
    <rPh sb="3" eb="4">
      <t>ネン</t>
    </rPh>
    <rPh sb="4" eb="5">
      <t>ド</t>
    </rPh>
    <phoneticPr fontId="2"/>
  </si>
  <si>
    <t>令和7年1月</t>
    <rPh sb="0" eb="2">
      <t>レイワ</t>
    </rPh>
    <rPh sb="3" eb="4">
      <t>ネン</t>
    </rPh>
    <rPh sb="5" eb="6">
      <t>ツキ</t>
    </rPh>
    <phoneticPr fontId="4"/>
  </si>
  <si>
    <t>令和7年2月</t>
    <rPh sb="3" eb="4">
      <t>ネン</t>
    </rPh>
    <rPh sb="5" eb="6">
      <t>ツキ</t>
    </rPh>
    <phoneticPr fontId="4"/>
  </si>
  <si>
    <t>令和7年3月</t>
    <rPh sb="5" eb="6">
      <t>ツキ</t>
    </rPh>
    <phoneticPr fontId="4"/>
  </si>
  <si>
    <t>令和6年度</t>
    <rPh sb="0" eb="2">
      <t>レイワ</t>
    </rPh>
    <rPh sb="3" eb="5">
      <t>ネンド</t>
    </rPh>
    <phoneticPr fontId="4"/>
  </si>
  <si>
    <t>2025(令和7)年4月1日現在</t>
    <rPh sb="5" eb="7">
      <t>レイワ</t>
    </rPh>
    <rPh sb="9" eb="10">
      <t>ネン</t>
    </rPh>
    <rPh sb="11" eb="12">
      <t>ガツ</t>
    </rPh>
    <rPh sb="13" eb="16">
      <t>ニチゲンザイ</t>
    </rPh>
    <phoneticPr fontId="4"/>
  </si>
  <si>
    <t>2024(令和6)年</t>
    <rPh sb="5" eb="7">
      <t>レイワ</t>
    </rPh>
    <rPh sb="9" eb="10">
      <t>ネン</t>
    </rPh>
    <phoneticPr fontId="4"/>
  </si>
  <si>
    <t>令和6年度</t>
    <rPh sb="0" eb="2">
      <t>レイワ</t>
    </rPh>
    <phoneticPr fontId="4"/>
  </si>
  <si>
    <t>2024(令和6)年度</t>
    <rPh sb="5" eb="7">
      <t>レイワ</t>
    </rPh>
    <phoneticPr fontId="4"/>
  </si>
  <si>
    <t>令和6年度</t>
    <rPh sb="0" eb="2">
      <t>レイワ</t>
    </rPh>
    <rPh sb="3" eb="5">
      <t>ネンド</t>
    </rPh>
    <phoneticPr fontId="2"/>
  </si>
  <si>
    <t>令和6年度</t>
    <rPh sb="0" eb="2">
      <t>レイワ</t>
    </rPh>
    <phoneticPr fontId="2"/>
  </si>
  <si>
    <t>2025(令和7)年4月1日現在</t>
    <rPh sb="5" eb="7">
      <t>レイワ</t>
    </rPh>
    <rPh sb="9" eb="10">
      <t>ネン</t>
    </rPh>
    <rPh sb="11" eb="12">
      <t>ガツ</t>
    </rPh>
    <rPh sb="13" eb="14">
      <t>ニチ</t>
    </rPh>
    <rPh sb="14" eb="16">
      <t>ゲンザイ</t>
    </rPh>
    <phoneticPr fontId="4"/>
  </si>
  <si>
    <t>令和6年度</t>
    <rPh sb="0" eb="2">
      <t>レイワ</t>
    </rPh>
    <rPh sb="3" eb="4">
      <t>ネン</t>
    </rPh>
    <rPh sb="4" eb="5">
      <t>ド</t>
    </rPh>
    <phoneticPr fontId="4"/>
  </si>
  <si>
    <t>2024(令和6)年度</t>
    <rPh sb="5" eb="7">
      <t>レイワ</t>
    </rPh>
    <rPh sb="9" eb="11">
      <t>ネンド</t>
    </rPh>
    <phoneticPr fontId="4"/>
  </si>
  <si>
    <t>2024年
（令和6）</t>
    <rPh sb="4" eb="5">
      <t>ネン</t>
    </rPh>
    <rPh sb="7" eb="9">
      <t>レイワ</t>
    </rPh>
    <phoneticPr fontId="7"/>
  </si>
  <si>
    <t>令和6年度</t>
    <phoneticPr fontId="2"/>
  </si>
  <si>
    <t>令和6年</t>
    <rPh sb="0" eb="1">
      <t>レイ</t>
    </rPh>
    <rPh sb="1" eb="2">
      <t>カズ</t>
    </rPh>
    <rPh sb="3" eb="4">
      <t>ネン</t>
    </rPh>
    <phoneticPr fontId="4"/>
  </si>
  <si>
    <t>令和6年</t>
    <rPh sb="0" eb="1">
      <t>レイ</t>
    </rPh>
    <rPh sb="1" eb="2">
      <t>カズ</t>
    </rPh>
    <phoneticPr fontId="4"/>
  </si>
  <si>
    <t>令和6年</t>
    <rPh sb="0" eb="2">
      <t>レイワ</t>
    </rPh>
    <rPh sb="3" eb="4">
      <t>ネン</t>
    </rPh>
    <phoneticPr fontId="2"/>
  </si>
  <si>
    <t>令和6年度</t>
    <rPh sb="0" eb="1">
      <t>レイ</t>
    </rPh>
    <rPh sb="1" eb="2">
      <t>カズ</t>
    </rPh>
    <rPh sb="3" eb="5">
      <t>ネンド</t>
    </rPh>
    <phoneticPr fontId="4"/>
  </si>
  <si>
    <t>2025(令和7)年10月1日現在</t>
    <rPh sb="5" eb="7">
      <t>レイワ</t>
    </rPh>
    <rPh sb="9" eb="10">
      <t>ネン</t>
    </rPh>
    <rPh sb="12" eb="13">
      <t>ガツ</t>
    </rPh>
    <rPh sb="14" eb="15">
      <t>ニチ</t>
    </rPh>
    <rPh sb="15" eb="17">
      <t>ゲンザイ</t>
    </rPh>
    <phoneticPr fontId="4"/>
  </si>
  <si>
    <t>2025年</t>
    <phoneticPr fontId="4"/>
  </si>
  <si>
    <t>令和7年</t>
    <rPh sb="0" eb="2">
      <t>レイワ</t>
    </rPh>
    <rPh sb="3" eb="4">
      <t>ネン</t>
    </rPh>
    <phoneticPr fontId="4"/>
  </si>
  <si>
    <t>2025(令和7)</t>
    <rPh sb="5" eb="7">
      <t>レイワ</t>
    </rPh>
    <phoneticPr fontId="4"/>
  </si>
  <si>
    <t>2024(令和6)年度決算額</t>
    <rPh sb="5" eb="7">
      <t>レイワ</t>
    </rPh>
    <phoneticPr fontId="4"/>
  </si>
  <si>
    <t>利用者数
（令和6年度）</t>
    <rPh sb="0" eb="3">
      <t>リヨウシャ</t>
    </rPh>
    <rPh sb="3" eb="4">
      <t>スウ</t>
    </rPh>
    <rPh sb="6" eb="8">
      <t>レイワ</t>
    </rPh>
    <rPh sb="9" eb="11">
      <t>ネンド</t>
    </rPh>
    <phoneticPr fontId="4"/>
  </si>
  <si>
    <t>市道の数値は2025年(令和7年)4月1日現在の数値</t>
    <rPh sb="0" eb="2">
      <t>シドウ</t>
    </rPh>
    <phoneticPr fontId="3"/>
  </si>
  <si>
    <t>資料：東日本高速道路(株)東北支社郡山管理事務所、郡山国道事務所、県中建設事務所、道路保全課</t>
    <rPh sb="41" eb="43">
      <t>ドウロ</t>
    </rPh>
    <rPh sb="43" eb="45">
      <t>ホゼン</t>
    </rPh>
    <rPh sb="45" eb="46">
      <t>カ</t>
    </rPh>
    <phoneticPr fontId="2"/>
  </si>
  <si>
    <t>資料：郡山国道事務所、県中建設事務所、道路保全課</t>
  </si>
  <si>
    <r>
      <t>市道の数値</t>
    </r>
    <r>
      <rPr>
        <sz val="11"/>
        <color theme="1"/>
        <rFont val="ＭＳ Ｐ明朝"/>
        <family val="1"/>
        <charset val="128"/>
      </rPr>
      <t>は2025年(令和7年)4月1日現在</t>
    </r>
    <r>
      <rPr>
        <sz val="11"/>
        <rFont val="ＭＳ Ｐ明朝"/>
        <family val="1"/>
        <charset val="128"/>
      </rPr>
      <t>の数値</t>
    </r>
    <rPh sb="0" eb="2">
      <t>シドウ</t>
    </rPh>
    <phoneticPr fontId="3"/>
  </si>
  <si>
    <t>2027(R９)</t>
  </si>
  <si>
    <t>2032(R14)</t>
  </si>
  <si>
    <t>2031(R13)</t>
  </si>
  <si>
    <t>2026(R８)</t>
  </si>
  <si>
    <t>2023(R５)</t>
  </si>
  <si>
    <t>事業完了</t>
    <rPh sb="0" eb="4">
      <t>ジギョウカンリョウ</t>
    </rPh>
    <phoneticPr fontId="2"/>
  </si>
  <si>
    <t>宝沢東公園</t>
    <rPh sb="0" eb="1">
      <t>タカラ</t>
    </rPh>
    <rPh sb="1" eb="2">
      <t>サワ</t>
    </rPh>
    <rPh sb="2" eb="3">
      <t>ヒガシ</t>
    </rPh>
    <rPh sb="3" eb="5">
      <t>コウエン</t>
    </rPh>
    <phoneticPr fontId="2"/>
  </si>
  <si>
    <t>富久山町八山田字牛ヶ池5番92</t>
    <rPh sb="0" eb="2">
      <t>トミヒサ</t>
    </rPh>
    <rPh sb="2" eb="3">
      <t>ヤマ</t>
    </rPh>
    <rPh sb="3" eb="4">
      <t>マチ</t>
    </rPh>
    <rPh sb="4" eb="7">
      <t>ヤツヤマダ</t>
    </rPh>
    <rPh sb="7" eb="8">
      <t>アザ</t>
    </rPh>
    <rPh sb="8" eb="9">
      <t>ウシ</t>
    </rPh>
    <rPh sb="10" eb="11">
      <t>イケ</t>
    </rPh>
    <rPh sb="12" eb="13">
      <t>バン</t>
    </rPh>
    <phoneticPr fontId="2"/>
  </si>
  <si>
    <t>2025(R7).3.31</t>
    <phoneticPr fontId="2"/>
  </si>
  <si>
    <t>富田西二丁目公園</t>
    <rPh sb="0" eb="3">
      <t>トミタニシ</t>
    </rPh>
    <rPh sb="3" eb="6">
      <t>ニチョウメ</t>
    </rPh>
    <rPh sb="6" eb="8">
      <t>コウエン</t>
    </rPh>
    <phoneticPr fontId="2"/>
  </si>
  <si>
    <t>富田西二丁目143番地</t>
    <rPh sb="0" eb="3">
      <t>トミタニシ</t>
    </rPh>
    <rPh sb="3" eb="6">
      <t>ニチョウメ</t>
    </rPh>
    <rPh sb="9" eb="11">
      <t>バンチ</t>
    </rPh>
    <phoneticPr fontId="2"/>
  </si>
  <si>
    <t>資料：開発建築法務課</t>
    <rPh sb="7" eb="9">
      <t>ホウム</t>
    </rPh>
    <phoneticPr fontId="2"/>
  </si>
  <si>
    <t>令和6年</t>
    <rPh sb="0" eb="2">
      <t>レイワ</t>
    </rPh>
    <rPh sb="3" eb="4">
      <t>ネン</t>
    </rPh>
    <phoneticPr fontId="6"/>
  </si>
  <si>
    <t>・寿楽荘はR5年度で廃止しました。</t>
    <rPh sb="1" eb="4">
      <t>ジュラクソウ</t>
    </rPh>
    <rPh sb="7" eb="9">
      <t>ネンド</t>
    </rPh>
    <rPh sb="10" eb="12">
      <t>ハイシ</t>
    </rPh>
    <phoneticPr fontId="2"/>
  </si>
  <si>
    <t xml:space="preserve">・中央老人福祉センターについては入浴施設利用者を計上していましたが
</t>
    <phoneticPr fontId="2"/>
  </si>
  <si>
    <t>入浴施設については令和５年度で終了しました。</t>
    <phoneticPr fontId="2"/>
  </si>
  <si>
    <t>特別養護老人ホーム</t>
    <rPh sb="0" eb="2">
      <t>トクベツ</t>
    </rPh>
    <rPh sb="2" eb="4">
      <t>ヨウゴ</t>
    </rPh>
    <rPh sb="4" eb="6">
      <t>ロウジン</t>
    </rPh>
    <phoneticPr fontId="7"/>
  </si>
  <si>
    <t>カーサ・ミッレ</t>
  </si>
  <si>
    <t>1978(昭和53).  5.  1</t>
    <rPh sb="5" eb="7">
      <t>ショウワ</t>
    </rPh>
    <phoneticPr fontId="7"/>
  </si>
  <si>
    <t>玉川ホーム</t>
    <rPh sb="0" eb="1">
      <t>タマ</t>
    </rPh>
    <rPh sb="1" eb="2">
      <t>カワ</t>
    </rPh>
    <phoneticPr fontId="7"/>
  </si>
  <si>
    <t>1978(昭和53). 11.  1</t>
  </si>
  <si>
    <t>あたみホーム</t>
  </si>
  <si>
    <t>1985(昭和60).  4.  1</t>
  </si>
  <si>
    <t>星ヶ丘ホーム</t>
    <rPh sb="0" eb="1">
      <t>ホシ</t>
    </rPh>
    <rPh sb="2" eb="3">
      <t>オカ</t>
    </rPh>
    <phoneticPr fontId="7"/>
  </si>
  <si>
    <t>1988(昭和63).  4.  1</t>
  </si>
  <si>
    <t>南東北ロイヤルライフ館</t>
    <rPh sb="0" eb="1">
      <t>ミナミ</t>
    </rPh>
    <rPh sb="1" eb="3">
      <t>トウホク</t>
    </rPh>
    <rPh sb="10" eb="11">
      <t>カン</t>
    </rPh>
    <phoneticPr fontId="7"/>
  </si>
  <si>
    <t>1999(平成11).  4.  1</t>
    <rPh sb="5" eb="6">
      <t>タイラ</t>
    </rPh>
    <rPh sb="6" eb="7">
      <t>シゲル</t>
    </rPh>
    <phoneticPr fontId="7"/>
  </si>
  <si>
    <t>おおつき</t>
  </si>
  <si>
    <t>1999(平成11). 10.  1</t>
    <rPh sb="5" eb="7">
      <t>ヘイセイ</t>
    </rPh>
    <phoneticPr fontId="7"/>
  </si>
  <si>
    <t>スプリングガーデンあさか</t>
  </si>
  <si>
    <t>2000(平成12).  4.  1</t>
    <rPh sb="5" eb="7">
      <t>ヘイセイ</t>
    </rPh>
    <phoneticPr fontId="7"/>
  </si>
  <si>
    <t>うねめの里</t>
    <rPh sb="4" eb="5">
      <t>サト</t>
    </rPh>
    <phoneticPr fontId="7"/>
  </si>
  <si>
    <t>2003(平成15).  6. 20</t>
  </si>
  <si>
    <t>みほた</t>
  </si>
  <si>
    <t>2004(平成16). 10.  1</t>
  </si>
  <si>
    <t>光の森の丘</t>
    <rPh sb="0" eb="1">
      <t>ヒカリ</t>
    </rPh>
    <rPh sb="2" eb="3">
      <t>モリ</t>
    </rPh>
    <rPh sb="4" eb="5">
      <t>オカ</t>
    </rPh>
    <phoneticPr fontId="7"/>
  </si>
  <si>
    <t>2005(平成17).  9.  2</t>
  </si>
  <si>
    <t>ハーモニーみどりヶ丘</t>
    <rPh sb="9" eb="10">
      <t>オカ</t>
    </rPh>
    <phoneticPr fontId="7"/>
  </si>
  <si>
    <t>2006(平成18). 10.  1</t>
  </si>
  <si>
    <t>笑風苑</t>
    <rPh sb="0" eb="1">
      <t>ワラ</t>
    </rPh>
    <rPh sb="1" eb="2">
      <t>カゼ</t>
    </rPh>
    <rPh sb="2" eb="3">
      <t>エン</t>
    </rPh>
    <phoneticPr fontId="7"/>
  </si>
  <si>
    <t>2007(平成19).  9.  1</t>
  </si>
  <si>
    <t>さくら</t>
  </si>
  <si>
    <t>2009(平成21).  1. 28</t>
  </si>
  <si>
    <t>下亀田紀行</t>
    <rPh sb="0" eb="1">
      <t>シモ</t>
    </rPh>
    <rPh sb="1" eb="3">
      <t>カメダ</t>
    </rPh>
    <rPh sb="3" eb="5">
      <t>キコウ</t>
    </rPh>
    <phoneticPr fontId="7"/>
  </si>
  <si>
    <t>2011(平成23). 10.  1</t>
  </si>
  <si>
    <t>南東北グランプラス八山田</t>
    <rPh sb="0" eb="1">
      <t>ミナミ</t>
    </rPh>
    <rPh sb="1" eb="3">
      <t>トウホク</t>
    </rPh>
    <rPh sb="9" eb="12">
      <t>ヤツヤマダ</t>
    </rPh>
    <phoneticPr fontId="7"/>
  </si>
  <si>
    <t>2014(平成26). 11.  1</t>
  </si>
  <si>
    <t>イル・ヴィラージュ</t>
  </si>
  <si>
    <t>2018(平成30).  3. 20</t>
  </si>
  <si>
    <t>小春日和</t>
    <rPh sb="0" eb="2">
      <t>コハル</t>
    </rPh>
    <rPh sb="2" eb="4">
      <t>ビヨリ</t>
    </rPh>
    <phoneticPr fontId="3"/>
  </si>
  <si>
    <t>2021(令和3). 7. 1</t>
    <rPh sb="5" eb="7">
      <t>レイワ</t>
    </rPh>
    <phoneticPr fontId="3"/>
  </si>
  <si>
    <t>第二笑風苑</t>
    <rPh sb="0" eb="2">
      <t>ダイニ</t>
    </rPh>
    <rPh sb="2" eb="3">
      <t>ワラ</t>
    </rPh>
    <rPh sb="3" eb="4">
      <t>カゼ</t>
    </rPh>
    <rPh sb="4" eb="5">
      <t>エン</t>
    </rPh>
    <phoneticPr fontId="7"/>
  </si>
  <si>
    <t>2011(平成23).  4.  1</t>
  </si>
  <si>
    <t>なりた</t>
  </si>
  <si>
    <t>2012(平成24).  9.  1</t>
  </si>
  <si>
    <t>ハーモニーみどりヶ丘ヴェール</t>
  </si>
  <si>
    <t>2013(平成25). 11.  1</t>
  </si>
  <si>
    <t>うねめの里はるひめ</t>
    <rPh sb="4" eb="5">
      <t>サト</t>
    </rPh>
    <phoneticPr fontId="7"/>
  </si>
  <si>
    <t>2015(平成27).  4.  1</t>
  </si>
  <si>
    <t>逢瀬町ただの紀行</t>
    <rPh sb="0" eb="1">
      <t>ア</t>
    </rPh>
    <rPh sb="1" eb="2">
      <t>セ</t>
    </rPh>
    <rPh sb="2" eb="3">
      <t>マチ</t>
    </rPh>
    <rPh sb="6" eb="8">
      <t>キコウ</t>
    </rPh>
    <phoneticPr fontId="7"/>
  </si>
  <si>
    <t>2018(平成30). 11. 15</t>
  </si>
  <si>
    <t>保育所</t>
    <rPh sb="0" eb="2">
      <t>ホイク</t>
    </rPh>
    <rPh sb="2" eb="3">
      <t>ショ</t>
    </rPh>
    <phoneticPr fontId="7"/>
  </si>
  <si>
    <t>民間認可</t>
    <rPh sb="0" eb="2">
      <t>ミンカン</t>
    </rPh>
    <rPh sb="2" eb="4">
      <t>ニンカ</t>
    </rPh>
    <phoneticPr fontId="7"/>
  </si>
  <si>
    <t>おおまちてらす保育園</t>
  </si>
  <si>
    <t>2025(令和 7).  4.  1</t>
    <rPh sb="5" eb="7">
      <t>レイワ</t>
    </rPh>
    <phoneticPr fontId="4"/>
  </si>
  <si>
    <t>83(20)</t>
  </si>
  <si>
    <t>27(7)</t>
  </si>
  <si>
    <t>30(15)</t>
  </si>
  <si>
    <t>※あさひがおか保育園あさひがおか乳児分園は令和7年3月31日廃園</t>
    <rPh sb="21" eb="23">
      <t>レイワ</t>
    </rPh>
    <rPh sb="24" eb="25">
      <t>ネン</t>
    </rPh>
    <rPh sb="26" eb="27">
      <t>ガツ</t>
    </rPh>
    <rPh sb="29" eb="30">
      <t>ニチ</t>
    </rPh>
    <rPh sb="30" eb="32">
      <t>ハイエン</t>
    </rPh>
    <phoneticPr fontId="2"/>
  </si>
  <si>
    <t>資料：生活支援課、障がい福祉課、健康長寿課、介護保険課</t>
    <phoneticPr fontId="2"/>
  </si>
  <si>
    <t>資料：こども家庭支援課</t>
    <rPh sb="6" eb="8">
      <t>カテイ</t>
    </rPh>
    <rPh sb="8" eb="10">
      <t>シエン</t>
    </rPh>
    <phoneticPr fontId="2"/>
  </si>
  <si>
    <t>母子生活支援施設のひまわり荘は令和6年8月に廃止</t>
    <rPh sb="0" eb="2">
      <t>ボシ</t>
    </rPh>
    <rPh sb="2" eb="4">
      <t>セイカツ</t>
    </rPh>
    <rPh sb="4" eb="6">
      <t>シエン</t>
    </rPh>
    <rPh sb="6" eb="8">
      <t>シセツ</t>
    </rPh>
    <rPh sb="13" eb="14">
      <t>ソウ</t>
    </rPh>
    <rPh sb="15" eb="17">
      <t>レイワ</t>
    </rPh>
    <rPh sb="18" eb="19">
      <t>ネン</t>
    </rPh>
    <rPh sb="20" eb="21">
      <t>ガツ</t>
    </rPh>
    <rPh sb="22" eb="24">
      <t>ハイシ</t>
    </rPh>
    <phoneticPr fontId="4"/>
  </si>
  <si>
    <t>※基礎控除後の総所得金額等が58万円以下の方は8.64％</t>
    <rPh sb="1" eb="5">
      <t>キソコウジョ</t>
    </rPh>
    <rPh sb="5" eb="6">
      <t>ウシロ</t>
    </rPh>
    <rPh sb="7" eb="8">
      <t>ソウ</t>
    </rPh>
    <rPh sb="8" eb="10">
      <t>ショトク</t>
    </rPh>
    <rPh sb="10" eb="12">
      <t>キンガク</t>
    </rPh>
    <rPh sb="12" eb="13">
      <t>ナド</t>
    </rPh>
    <rPh sb="16" eb="18">
      <t>マンエン</t>
    </rPh>
    <rPh sb="18" eb="20">
      <t>イカ</t>
    </rPh>
    <rPh sb="21" eb="22">
      <t>カタ</t>
    </rPh>
    <phoneticPr fontId="2"/>
  </si>
  <si>
    <t>※8.98%</t>
    <phoneticPr fontId="2"/>
  </si>
  <si>
    <t>資料：上下水道局経営戦略課</t>
    <rPh sb="10" eb="12">
      <t>センリャク</t>
    </rPh>
    <phoneticPr fontId="2"/>
  </si>
  <si>
    <t>資料：上下水道局経営戦略課、浄水課</t>
    <rPh sb="10" eb="12">
      <t>センリャク</t>
    </rPh>
    <phoneticPr fontId="2"/>
  </si>
  <si>
    <t>資料：上下水道局経営戦略課、浄水課</t>
    <rPh sb="3" eb="5">
      <t>ジョウゲ</t>
    </rPh>
    <rPh sb="5" eb="8">
      <t>スイドウキョク</t>
    </rPh>
    <rPh sb="8" eb="10">
      <t>ケイエイ</t>
    </rPh>
    <rPh sb="10" eb="12">
      <t>センリャク</t>
    </rPh>
    <rPh sb="12" eb="13">
      <t>カ</t>
    </rPh>
    <rPh sb="14" eb="17">
      <t>ジョウスイカ</t>
    </rPh>
    <phoneticPr fontId="2"/>
  </si>
  <si>
    <t>(導水トンネル内)</t>
  </si>
  <si>
    <t>SUS</t>
  </si>
  <si>
    <t>φ1,000mm</t>
  </si>
  <si>
    <t>364ｍ</t>
  </si>
  <si>
    <t>(導水管)</t>
  </si>
  <si>
    <t>SP・DIP・SUS</t>
  </si>
  <si>
    <t>4,071ｍ</t>
  </si>
  <si>
    <t>φ250mm～400mm　8,926ｍ</t>
  </si>
  <si>
    <t>資料：上下水道局経営戦略課、水道施設課、浄水課</t>
    <rPh sb="10" eb="12">
      <t>センリャク</t>
    </rPh>
    <phoneticPr fontId="2"/>
  </si>
  <si>
    <t>資料：上下水道局経営戦略課</t>
    <rPh sb="0" eb="2">
      <t>シリョウ</t>
    </rPh>
    <rPh sb="10" eb="12">
      <t>センリャク</t>
    </rPh>
    <rPh sb="12" eb="13">
      <t>カ</t>
    </rPh>
    <phoneticPr fontId="4"/>
  </si>
  <si>
    <t>（内郡山処理区 563）</t>
    <rPh sb="1" eb="2">
      <t>ウチ</t>
    </rPh>
    <rPh sb="2" eb="4">
      <t>コオリヤマ</t>
    </rPh>
    <rPh sb="4" eb="6">
      <t>ショリ</t>
    </rPh>
    <rPh sb="6" eb="7">
      <t>ク</t>
    </rPh>
    <phoneticPr fontId="4"/>
  </si>
  <si>
    <t>（内郡山処理区 540）</t>
    <rPh sb="1" eb="2">
      <t>ウチ</t>
    </rPh>
    <rPh sb="2" eb="4">
      <t>コオリヤマ</t>
    </rPh>
    <rPh sb="4" eb="6">
      <t>ショリ</t>
    </rPh>
    <rPh sb="6" eb="7">
      <t>ク</t>
    </rPh>
    <phoneticPr fontId="4"/>
  </si>
  <si>
    <t>資料：上下水道局経営戦略課</t>
    <rPh sb="0" eb="2">
      <t>シリョウ</t>
    </rPh>
    <rPh sb="10" eb="12">
      <t>センリャク</t>
    </rPh>
    <phoneticPr fontId="4"/>
  </si>
  <si>
    <t>6,390
4,110</t>
  </si>
  <si>
    <t>麓山一丁目ほか</t>
    <rPh sb="0" eb="2">
      <t>ハヤマ</t>
    </rPh>
    <rPh sb="2" eb="5">
      <t>イッチョウメ</t>
    </rPh>
    <phoneticPr fontId="2"/>
  </si>
  <si>
    <t>史跡</t>
    <rPh sb="0" eb="1">
      <t>フミ</t>
    </rPh>
    <rPh sb="1" eb="2">
      <t>アト</t>
    </rPh>
    <phoneticPr fontId="3"/>
  </si>
  <si>
    <t>白河・会津街道（太閤道・勢至堂峠）</t>
    <rPh sb="0" eb="2">
      <t>シラカワ</t>
    </rPh>
    <rPh sb="3" eb="5">
      <t>アイヅ</t>
    </rPh>
    <rPh sb="5" eb="7">
      <t>カイドウ</t>
    </rPh>
    <rPh sb="8" eb="10">
      <t>タイコウ</t>
    </rPh>
    <rPh sb="10" eb="11">
      <t>ミチ</t>
    </rPh>
    <rPh sb="12" eb="15">
      <t>セイシドウ</t>
    </rPh>
    <rPh sb="15" eb="16">
      <t>トウゲ</t>
    </rPh>
    <phoneticPr fontId="1"/>
  </si>
  <si>
    <t>令和7.3.21</t>
    <rPh sb="0" eb="2">
      <t>レイワ</t>
    </rPh>
    <phoneticPr fontId="2"/>
  </si>
  <si>
    <t>湖南町三代</t>
    <rPh sb="0" eb="3">
      <t>コナンマチ</t>
    </rPh>
    <phoneticPr fontId="1"/>
  </si>
  <si>
    <t>三代財産区</t>
    <rPh sb="0" eb="2">
      <t>ミヨ</t>
    </rPh>
    <rPh sb="2" eb="4">
      <t>ザイサン</t>
    </rPh>
    <rPh sb="4" eb="5">
      <t>ク</t>
    </rPh>
    <phoneticPr fontId="1"/>
  </si>
  <si>
    <t>体育施設</t>
    <rPh sb="0" eb="2">
      <t>タイイク</t>
    </rPh>
    <rPh sb="2" eb="4">
      <t>シセツ</t>
    </rPh>
    <phoneticPr fontId="5"/>
  </si>
  <si>
    <t>郡山総合体育館</t>
    <rPh sb="0" eb="2">
      <t>コオリヤマ</t>
    </rPh>
    <rPh sb="2" eb="4">
      <t>ソウゴウ</t>
    </rPh>
    <rPh sb="4" eb="7">
      <t>タイイクカン</t>
    </rPh>
    <phoneticPr fontId="5"/>
  </si>
  <si>
    <t>敷地32,097㎡</t>
    <rPh sb="0" eb="1">
      <t>シキ</t>
    </rPh>
    <rPh sb="1" eb="2">
      <t>チ</t>
    </rPh>
    <phoneticPr fontId="5"/>
  </si>
  <si>
    <t>5,013人</t>
    <rPh sb="5" eb="6">
      <t>ヒト</t>
    </rPh>
    <phoneticPr fontId="4"/>
  </si>
  <si>
    <t>豊田町3-10</t>
    <rPh sb="0" eb="3">
      <t>トヨタマチ</t>
    </rPh>
    <phoneticPr fontId="5"/>
  </si>
  <si>
    <t>延13,036㎡</t>
    <rPh sb="0" eb="1">
      <t>エン</t>
    </rPh>
    <phoneticPr fontId="5"/>
  </si>
  <si>
    <t>東部体育館</t>
    <rPh sb="0" eb="2">
      <t>トウブ</t>
    </rPh>
    <rPh sb="2" eb="5">
      <t>タイイクカン</t>
    </rPh>
    <phoneticPr fontId="5"/>
  </si>
  <si>
    <t>敷地13,000㎡</t>
    <rPh sb="0" eb="2">
      <t>シキチ</t>
    </rPh>
    <phoneticPr fontId="5"/>
  </si>
  <si>
    <t>2,180人</t>
    <rPh sb="5" eb="6">
      <t>ニン</t>
    </rPh>
    <phoneticPr fontId="5"/>
  </si>
  <si>
    <t>田村町金屋字下夕川原167-2</t>
    <rPh sb="0" eb="3">
      <t>タムラマチ</t>
    </rPh>
    <rPh sb="3" eb="5">
      <t>カナヤ</t>
    </rPh>
    <rPh sb="5" eb="6">
      <t>アザ</t>
    </rPh>
    <rPh sb="6" eb="7">
      <t>シタ</t>
    </rPh>
    <rPh sb="7" eb="8">
      <t>ユウ</t>
    </rPh>
    <rPh sb="8" eb="10">
      <t>カワラ</t>
    </rPh>
    <phoneticPr fontId="5"/>
  </si>
  <si>
    <t>延1,440㎡</t>
    <rPh sb="0" eb="1">
      <t>エン</t>
    </rPh>
    <phoneticPr fontId="5"/>
  </si>
  <si>
    <t>西部体育館</t>
    <rPh sb="0" eb="2">
      <t>セイブ</t>
    </rPh>
    <rPh sb="2" eb="5">
      <t>タイイクカン</t>
    </rPh>
    <phoneticPr fontId="5"/>
  </si>
  <si>
    <t>敷地15,658㎡</t>
    <rPh sb="0" eb="2">
      <t>シキチ</t>
    </rPh>
    <phoneticPr fontId="5"/>
  </si>
  <si>
    <t>2,610人</t>
    <rPh sb="5" eb="6">
      <t>ニン</t>
    </rPh>
    <phoneticPr fontId="5"/>
  </si>
  <si>
    <t>大槻町字漆棒48</t>
    <rPh sb="0" eb="3">
      <t>オオツキマチ</t>
    </rPh>
    <rPh sb="3" eb="4">
      <t>アザ</t>
    </rPh>
    <rPh sb="4" eb="5">
      <t>ウルシ</t>
    </rPh>
    <rPh sb="5" eb="6">
      <t>ボウ</t>
    </rPh>
    <phoneticPr fontId="5"/>
  </si>
  <si>
    <t>延3,733.94㎡</t>
    <rPh sb="0" eb="1">
      <t>エン</t>
    </rPh>
    <phoneticPr fontId="5"/>
  </si>
  <si>
    <t>郡山相撲場</t>
    <rPh sb="0" eb="2">
      <t>コオリヤマ</t>
    </rPh>
    <rPh sb="2" eb="4">
      <t>スモウ</t>
    </rPh>
    <rPh sb="4" eb="5">
      <t>ジョウ</t>
    </rPh>
    <phoneticPr fontId="5"/>
  </si>
  <si>
    <t>敷地3,955㎡</t>
    <rPh sb="0" eb="2">
      <t>シキチ</t>
    </rPh>
    <phoneticPr fontId="5"/>
  </si>
  <si>
    <t>延82.81㎡</t>
    <rPh sb="0" eb="1">
      <t>ノ</t>
    </rPh>
    <phoneticPr fontId="5"/>
  </si>
  <si>
    <t>西部第二体育館</t>
    <rPh sb="0" eb="2">
      <t>セイブ</t>
    </rPh>
    <rPh sb="2" eb="4">
      <t>ダイニ</t>
    </rPh>
    <rPh sb="4" eb="7">
      <t>タイイクカン</t>
    </rPh>
    <phoneticPr fontId="5"/>
  </si>
  <si>
    <t>敷地10,000㎡</t>
    <rPh sb="0" eb="2">
      <t>シキチ</t>
    </rPh>
    <phoneticPr fontId="5"/>
  </si>
  <si>
    <t>1,408人</t>
    <rPh sb="5" eb="6">
      <t>ニン</t>
    </rPh>
    <phoneticPr fontId="5"/>
  </si>
  <si>
    <t>待池台一丁目7</t>
    <rPh sb="0" eb="1">
      <t>マ</t>
    </rPh>
    <rPh sb="1" eb="2">
      <t>イケ</t>
    </rPh>
    <rPh sb="2" eb="3">
      <t>ダイ</t>
    </rPh>
    <rPh sb="3" eb="6">
      <t>イッチョウメ</t>
    </rPh>
    <phoneticPr fontId="5"/>
  </si>
  <si>
    <t>延4,559.55㎡</t>
    <rPh sb="0" eb="1">
      <t>エン</t>
    </rPh>
    <phoneticPr fontId="5"/>
  </si>
  <si>
    <t>ふるさとの森スポーツパーク</t>
    <rPh sb="5" eb="6">
      <t>モリ</t>
    </rPh>
    <phoneticPr fontId="5"/>
  </si>
  <si>
    <t>敷地214,959㎡</t>
    <rPh sb="0" eb="2">
      <t>シキチ</t>
    </rPh>
    <phoneticPr fontId="5"/>
  </si>
  <si>
    <t>田村町小川字石淵166</t>
    <rPh sb="0" eb="3">
      <t>タムラマチ</t>
    </rPh>
    <rPh sb="3" eb="5">
      <t>オガワ</t>
    </rPh>
    <rPh sb="5" eb="6">
      <t>アザ</t>
    </rPh>
    <rPh sb="6" eb="7">
      <t>イシ</t>
    </rPh>
    <rPh sb="7" eb="8">
      <t>フチ</t>
    </rPh>
    <phoneticPr fontId="5"/>
  </si>
  <si>
    <t>体育館</t>
    <rPh sb="0" eb="3">
      <t>タイイクカン</t>
    </rPh>
    <phoneticPr fontId="5"/>
  </si>
  <si>
    <t>延1,624㎡</t>
    <rPh sb="0" eb="1">
      <t>エン</t>
    </rPh>
    <phoneticPr fontId="5"/>
  </si>
  <si>
    <t>5,000人</t>
    <rPh sb="5" eb="6">
      <t>ニン</t>
    </rPh>
    <phoneticPr fontId="5"/>
  </si>
  <si>
    <t>野球場</t>
    <rPh sb="0" eb="3">
      <t>ヤキュウジョウ</t>
    </rPh>
    <phoneticPr fontId="5"/>
  </si>
  <si>
    <t>敷地15,017㎡</t>
    <rPh sb="0" eb="2">
      <t>シキチ</t>
    </rPh>
    <phoneticPr fontId="5"/>
  </si>
  <si>
    <t>ソフトボール場</t>
    <rPh sb="6" eb="7">
      <t>ジョウ</t>
    </rPh>
    <phoneticPr fontId="5"/>
  </si>
  <si>
    <t>敷地27,978㎡</t>
    <rPh sb="0" eb="2">
      <t>シキチ</t>
    </rPh>
    <phoneticPr fontId="5"/>
  </si>
  <si>
    <t>開成山陸上競技場</t>
    <rPh sb="0" eb="2">
      <t>カイセイ</t>
    </rPh>
    <rPh sb="2" eb="3">
      <t>ザン</t>
    </rPh>
    <rPh sb="3" eb="5">
      <t>リクジョウ</t>
    </rPh>
    <rPh sb="5" eb="8">
      <t>キョウギジョウ</t>
    </rPh>
    <phoneticPr fontId="5"/>
  </si>
  <si>
    <t>敷地24,000㎡ （全天候型）</t>
    <rPh sb="0" eb="2">
      <t>シキチ</t>
    </rPh>
    <rPh sb="11" eb="12">
      <t>ゼン</t>
    </rPh>
    <rPh sb="12" eb="14">
      <t>テンコウ</t>
    </rPh>
    <rPh sb="14" eb="15">
      <t>ガタ</t>
    </rPh>
    <phoneticPr fontId="5"/>
  </si>
  <si>
    <t>15,474人</t>
    <rPh sb="6" eb="7">
      <t>ニン</t>
    </rPh>
    <phoneticPr fontId="5"/>
  </si>
  <si>
    <t>開成一丁目5-12</t>
    <rPh sb="0" eb="2">
      <t>カイセイ</t>
    </rPh>
    <rPh sb="2" eb="5">
      <t>イッチョウメ</t>
    </rPh>
    <phoneticPr fontId="5"/>
  </si>
  <si>
    <t>スタンド鉄筋コンクリート造</t>
    <rPh sb="4" eb="6">
      <t>テッキン</t>
    </rPh>
    <rPh sb="12" eb="13">
      <t>ゾウ</t>
    </rPh>
    <phoneticPr fontId="5"/>
  </si>
  <si>
    <t>芝生観覧席</t>
    <rPh sb="0" eb="2">
      <t>シバフ</t>
    </rPh>
    <rPh sb="2" eb="5">
      <t>カンランセキ</t>
    </rPh>
    <phoneticPr fontId="5"/>
  </si>
  <si>
    <t>開成山補助競技場</t>
    <rPh sb="0" eb="2">
      <t>カイセイ</t>
    </rPh>
    <rPh sb="2" eb="3">
      <t>ザン</t>
    </rPh>
    <rPh sb="3" eb="5">
      <t>ホジョ</t>
    </rPh>
    <rPh sb="5" eb="8">
      <t>キョウギジョウ</t>
    </rPh>
    <phoneticPr fontId="5"/>
  </si>
  <si>
    <t>敷地12,000㎡</t>
    <rPh sb="0" eb="2">
      <t>シキチ</t>
    </rPh>
    <phoneticPr fontId="5"/>
  </si>
  <si>
    <t>830人</t>
    <rPh sb="3" eb="4">
      <t>ニン</t>
    </rPh>
    <phoneticPr fontId="5"/>
  </si>
  <si>
    <t>開成山野球場</t>
    <rPh sb="0" eb="2">
      <t>カイセイ</t>
    </rPh>
    <rPh sb="2" eb="3">
      <t>ザン</t>
    </rPh>
    <rPh sb="3" eb="6">
      <t>ヤキュウジョウ</t>
    </rPh>
    <phoneticPr fontId="5"/>
  </si>
  <si>
    <t>敷地19,710㎡</t>
    <rPh sb="0" eb="2">
      <t>シキチ</t>
    </rPh>
    <phoneticPr fontId="5"/>
  </si>
  <si>
    <t>15,139人</t>
    <rPh sb="6" eb="7">
      <t>ニン</t>
    </rPh>
    <phoneticPr fontId="5"/>
  </si>
  <si>
    <t>開成山屋内水泳場</t>
    <rPh sb="0" eb="2">
      <t>カイセイ</t>
    </rPh>
    <rPh sb="2" eb="3">
      <t>ザン</t>
    </rPh>
    <rPh sb="3" eb="5">
      <t>オクナイ</t>
    </rPh>
    <rPh sb="5" eb="7">
      <t>スイエイ</t>
    </rPh>
    <rPh sb="7" eb="8">
      <t>ジョウ</t>
    </rPh>
    <phoneticPr fontId="5"/>
  </si>
  <si>
    <t>敷地20,083.19㎡</t>
    <rPh sb="0" eb="2">
      <t>シキチ</t>
    </rPh>
    <phoneticPr fontId="5"/>
  </si>
  <si>
    <t>634人</t>
    <rPh sb="3" eb="4">
      <t>ニン</t>
    </rPh>
    <phoneticPr fontId="5"/>
  </si>
  <si>
    <t>延6,499.63㎡</t>
    <rPh sb="0" eb="1">
      <t>ノベ</t>
    </rPh>
    <phoneticPr fontId="5"/>
  </si>
  <si>
    <t>開成山弓道場</t>
    <rPh sb="0" eb="2">
      <t>カイセイ</t>
    </rPh>
    <rPh sb="2" eb="3">
      <t>ザン</t>
    </rPh>
    <rPh sb="3" eb="6">
      <t>キュウドウジョウ</t>
    </rPh>
    <phoneticPr fontId="5"/>
  </si>
  <si>
    <t>敷地6,389㎡</t>
    <rPh sb="0" eb="2">
      <t>シキチ</t>
    </rPh>
    <phoneticPr fontId="5"/>
  </si>
  <si>
    <t>400人</t>
    <rPh sb="3" eb="4">
      <t>ニン</t>
    </rPh>
    <phoneticPr fontId="5"/>
  </si>
  <si>
    <t>射場 延1,346.57㎡</t>
    <rPh sb="0" eb="1">
      <t>イ</t>
    </rPh>
    <rPh sb="1" eb="2">
      <t>ジョウ</t>
    </rPh>
    <rPh sb="3" eb="4">
      <t>エン</t>
    </rPh>
    <phoneticPr fontId="5"/>
  </si>
  <si>
    <t>日和田野球場</t>
    <rPh sb="0" eb="3">
      <t>ヒワダ</t>
    </rPh>
    <rPh sb="3" eb="6">
      <t>ヤキュウジョウ</t>
    </rPh>
    <phoneticPr fontId="5"/>
  </si>
  <si>
    <t>敷地19,300㎡</t>
    <rPh sb="0" eb="2">
      <t>シキチ</t>
    </rPh>
    <phoneticPr fontId="5"/>
  </si>
  <si>
    <t>日和田町字山ノ井72-2</t>
    <rPh sb="0" eb="3">
      <t>ヒワダ</t>
    </rPh>
    <rPh sb="3" eb="4">
      <t>マチ</t>
    </rPh>
    <rPh sb="4" eb="5">
      <t>アザ</t>
    </rPh>
    <rPh sb="5" eb="6">
      <t>ヤマ</t>
    </rPh>
    <rPh sb="7" eb="8">
      <t>イ</t>
    </rPh>
    <phoneticPr fontId="5"/>
  </si>
  <si>
    <t>郡山庭球場</t>
    <rPh sb="0" eb="2">
      <t>コオリヤマ</t>
    </rPh>
    <rPh sb="2" eb="4">
      <t>テイキュウ</t>
    </rPh>
    <rPh sb="4" eb="5">
      <t>ジョウ</t>
    </rPh>
    <phoneticPr fontId="5"/>
  </si>
  <si>
    <t>敷地33,710㎡</t>
    <rPh sb="0" eb="2">
      <t>シキチ</t>
    </rPh>
    <phoneticPr fontId="5"/>
  </si>
  <si>
    <t>町東一丁目245</t>
    <rPh sb="0" eb="1">
      <t>マチ</t>
    </rPh>
    <rPh sb="1" eb="2">
      <t>ヒガシ</t>
    </rPh>
    <rPh sb="2" eb="5">
      <t>イッチョウメ</t>
    </rPh>
    <phoneticPr fontId="5"/>
  </si>
  <si>
    <t>砂入り人工芝16面</t>
    <rPh sb="0" eb="2">
      <t>スナイリ</t>
    </rPh>
    <rPh sb="3" eb="5">
      <t>ジンコウ</t>
    </rPh>
    <rPh sb="5" eb="6">
      <t>シバ</t>
    </rPh>
    <rPh sb="8" eb="9">
      <t>メン</t>
    </rPh>
    <phoneticPr fontId="5"/>
  </si>
  <si>
    <t>西部庭球場</t>
    <rPh sb="0" eb="2">
      <t>セイブ</t>
    </rPh>
    <rPh sb="2" eb="4">
      <t>テイキュウ</t>
    </rPh>
    <rPh sb="4" eb="5">
      <t>ジョウ</t>
    </rPh>
    <phoneticPr fontId="5"/>
  </si>
  <si>
    <t>敷地4,006㎡,ハード4面</t>
    <rPh sb="0" eb="2">
      <t>シキチ</t>
    </rPh>
    <phoneticPr fontId="5"/>
  </si>
  <si>
    <t>待池台一丁目6</t>
    <rPh sb="0" eb="1">
      <t>マ</t>
    </rPh>
    <rPh sb="1" eb="2">
      <t>イケ</t>
    </rPh>
    <rPh sb="2" eb="3">
      <t>ダイ</t>
    </rPh>
    <rPh sb="3" eb="6">
      <t>イッチョウメ</t>
    </rPh>
    <phoneticPr fontId="5"/>
  </si>
  <si>
    <t>一周2,000ｍ</t>
    <rPh sb="0" eb="2">
      <t>イッシュウ</t>
    </rPh>
    <phoneticPr fontId="5"/>
  </si>
  <si>
    <t>西部サッカー場</t>
    <rPh sb="0" eb="2">
      <t>セイブ</t>
    </rPh>
    <rPh sb="6" eb="7">
      <t>ジョウ</t>
    </rPh>
    <phoneticPr fontId="5"/>
  </si>
  <si>
    <t>敷地42,338㎡</t>
    <rPh sb="0" eb="2">
      <t>シキチ</t>
    </rPh>
    <phoneticPr fontId="5"/>
  </si>
  <si>
    <t>3,722人</t>
    <rPh sb="5" eb="6">
      <t>ニン</t>
    </rPh>
    <phoneticPr fontId="5"/>
  </si>
  <si>
    <t>大槻町字横山26</t>
    <rPh sb="0" eb="3">
      <t>オオツキマチ</t>
    </rPh>
    <rPh sb="3" eb="4">
      <t>アザ</t>
    </rPh>
    <rPh sb="4" eb="6">
      <t>ヨコヤマ</t>
    </rPh>
    <phoneticPr fontId="5"/>
  </si>
  <si>
    <t>スポーツ広場</t>
    <rPh sb="4" eb="6">
      <t>ヒロバ</t>
    </rPh>
    <phoneticPr fontId="5"/>
  </si>
  <si>
    <t>丸守少年運動広場</t>
    <rPh sb="0" eb="1">
      <t>マル</t>
    </rPh>
    <rPh sb="1" eb="2">
      <t>モ</t>
    </rPh>
    <rPh sb="2" eb="4">
      <t>ショウネン</t>
    </rPh>
    <rPh sb="4" eb="6">
      <t>ウンドウ</t>
    </rPh>
    <rPh sb="6" eb="8">
      <t>ヒロバ</t>
    </rPh>
    <phoneticPr fontId="5"/>
  </si>
  <si>
    <t>敷地10,743㎡</t>
    <rPh sb="0" eb="2">
      <t>シキチ</t>
    </rPh>
    <phoneticPr fontId="5"/>
  </si>
  <si>
    <t>2,000人</t>
    <rPh sb="5" eb="6">
      <t>ニン</t>
    </rPh>
    <phoneticPr fontId="5"/>
  </si>
  <si>
    <t>熱海町安子島字輪ノ内1</t>
    <rPh sb="0" eb="3">
      <t>アタミマチ</t>
    </rPh>
    <rPh sb="3" eb="6">
      <t>アコガシマ</t>
    </rPh>
    <rPh sb="6" eb="7">
      <t>アザ</t>
    </rPh>
    <rPh sb="7" eb="8">
      <t>ワ</t>
    </rPh>
    <rPh sb="9" eb="10">
      <t>ナイ</t>
    </rPh>
    <phoneticPr fontId="5"/>
  </si>
  <si>
    <t>多田野運動広場</t>
    <rPh sb="0" eb="3">
      <t>タダノ</t>
    </rPh>
    <rPh sb="3" eb="5">
      <t>ウンドウ</t>
    </rPh>
    <rPh sb="5" eb="7">
      <t>ヒロバ</t>
    </rPh>
    <phoneticPr fontId="5"/>
  </si>
  <si>
    <t>敷地8,821㎡</t>
    <rPh sb="0" eb="2">
      <t>シキチ</t>
    </rPh>
    <phoneticPr fontId="5"/>
  </si>
  <si>
    <t>600人</t>
    <rPh sb="3" eb="4">
      <t>ニン</t>
    </rPh>
    <phoneticPr fontId="5"/>
  </si>
  <si>
    <t>逢瀬町多田野字柳河原100</t>
    <rPh sb="0" eb="3">
      <t>オウセマチ</t>
    </rPh>
    <rPh sb="3" eb="6">
      <t>タダノ</t>
    </rPh>
    <rPh sb="6" eb="7">
      <t>アザ</t>
    </rPh>
    <rPh sb="7" eb="8">
      <t>ヤナギ</t>
    </rPh>
    <rPh sb="8" eb="10">
      <t>カワラ</t>
    </rPh>
    <phoneticPr fontId="5"/>
  </si>
  <si>
    <t>白岩運動広場</t>
    <rPh sb="0" eb="2">
      <t>シライワ</t>
    </rPh>
    <rPh sb="2" eb="4">
      <t>ウンドウ</t>
    </rPh>
    <rPh sb="4" eb="6">
      <t>ヒロバ</t>
    </rPh>
    <phoneticPr fontId="5"/>
  </si>
  <si>
    <t>敷地4,611㎡</t>
    <rPh sb="0" eb="2">
      <t>シキチ</t>
    </rPh>
    <phoneticPr fontId="5"/>
  </si>
  <si>
    <t>白岩町字堺之内18</t>
    <rPh sb="0" eb="2">
      <t>シライワ</t>
    </rPh>
    <rPh sb="2" eb="3">
      <t>マチ</t>
    </rPh>
    <rPh sb="3" eb="4">
      <t>アザ</t>
    </rPh>
    <rPh sb="4" eb="5">
      <t>サカイ</t>
    </rPh>
    <rPh sb="5" eb="6">
      <t>ノ</t>
    </rPh>
    <rPh sb="6" eb="7">
      <t>ウチ</t>
    </rPh>
    <phoneticPr fontId="5"/>
  </si>
  <si>
    <t>安積スポーツ広場</t>
    <rPh sb="0" eb="1">
      <t>アン</t>
    </rPh>
    <rPh sb="1" eb="2">
      <t>セキ</t>
    </rPh>
    <rPh sb="6" eb="8">
      <t>ヒロバ</t>
    </rPh>
    <phoneticPr fontId="5"/>
  </si>
  <si>
    <t>敷地12,934㎡</t>
    <rPh sb="0" eb="2">
      <t>シキチ</t>
    </rPh>
    <phoneticPr fontId="5"/>
  </si>
  <si>
    <t>4,000人</t>
    <rPh sb="5" eb="6">
      <t>ニン</t>
    </rPh>
    <phoneticPr fontId="5"/>
  </si>
  <si>
    <t>安積町成田字北山崎25</t>
    <rPh sb="0" eb="3">
      <t>アサカマチ</t>
    </rPh>
    <rPh sb="3" eb="5">
      <t>ナリタ</t>
    </rPh>
    <rPh sb="5" eb="6">
      <t>アザ</t>
    </rPh>
    <rPh sb="6" eb="7">
      <t>キタ</t>
    </rPh>
    <rPh sb="7" eb="9">
      <t>ヤマザキ</t>
    </rPh>
    <phoneticPr fontId="5"/>
  </si>
  <si>
    <t>三穂田スポーツ広場</t>
    <rPh sb="0" eb="1">
      <t>サン</t>
    </rPh>
    <rPh sb="1" eb="2">
      <t>ホ</t>
    </rPh>
    <rPh sb="2" eb="3">
      <t>タ</t>
    </rPh>
    <rPh sb="7" eb="9">
      <t>ヒロバ</t>
    </rPh>
    <phoneticPr fontId="5"/>
  </si>
  <si>
    <t>敷地28,763㎡</t>
    <rPh sb="0" eb="2">
      <t>シキチ</t>
    </rPh>
    <phoneticPr fontId="5"/>
  </si>
  <si>
    <t>6,800人</t>
    <rPh sb="5" eb="6">
      <t>ニン</t>
    </rPh>
    <phoneticPr fontId="5"/>
  </si>
  <si>
    <t>三穂田町駒屋字赤場40</t>
    <rPh sb="0" eb="4">
      <t>ミホタマチ</t>
    </rPh>
    <rPh sb="4" eb="6">
      <t>コマヤ</t>
    </rPh>
    <rPh sb="6" eb="7">
      <t>アザ</t>
    </rPh>
    <rPh sb="7" eb="8">
      <t>アカ</t>
    </rPh>
    <rPh sb="8" eb="9">
      <t>バ</t>
    </rPh>
    <phoneticPr fontId="5"/>
  </si>
  <si>
    <t>逢瀬スポーツ広場</t>
    <rPh sb="0" eb="2">
      <t>オウセ</t>
    </rPh>
    <rPh sb="6" eb="8">
      <t>ヒロバ</t>
    </rPh>
    <phoneticPr fontId="5"/>
  </si>
  <si>
    <t>敷地31,445㎡</t>
    <rPh sb="0" eb="2">
      <t>シキチ</t>
    </rPh>
    <phoneticPr fontId="5"/>
  </si>
  <si>
    <t>6,000人</t>
    <rPh sb="5" eb="6">
      <t>ニン</t>
    </rPh>
    <phoneticPr fontId="5"/>
  </si>
  <si>
    <t>逢瀬町多田野字竹柄沢1-1</t>
    <rPh sb="0" eb="3">
      <t>オウセマチ</t>
    </rPh>
    <rPh sb="3" eb="6">
      <t>タダノ</t>
    </rPh>
    <rPh sb="6" eb="7">
      <t>アザ</t>
    </rPh>
    <rPh sb="7" eb="8">
      <t>タケ</t>
    </rPh>
    <rPh sb="8" eb="10">
      <t>カラサワ</t>
    </rPh>
    <phoneticPr fontId="5"/>
  </si>
  <si>
    <t>片平スポーツ広場</t>
    <rPh sb="0" eb="2">
      <t>カタヒラ</t>
    </rPh>
    <rPh sb="6" eb="8">
      <t>ヒロバ</t>
    </rPh>
    <phoneticPr fontId="5"/>
  </si>
  <si>
    <t>敷地19,955㎡</t>
    <rPh sb="0" eb="2">
      <t>シキチ</t>
    </rPh>
    <phoneticPr fontId="5"/>
  </si>
  <si>
    <t>片平町字小林1</t>
    <rPh sb="0" eb="3">
      <t>カタヒラマチ</t>
    </rPh>
    <rPh sb="3" eb="4">
      <t>アザ</t>
    </rPh>
    <rPh sb="4" eb="6">
      <t>コバヤシ</t>
    </rPh>
    <phoneticPr fontId="5"/>
  </si>
  <si>
    <t>西部スポーツ広場</t>
    <rPh sb="0" eb="2">
      <t>セイブ</t>
    </rPh>
    <rPh sb="6" eb="8">
      <t>ヒロバ</t>
    </rPh>
    <phoneticPr fontId="5"/>
  </si>
  <si>
    <t>敷地22,694㎡</t>
    <rPh sb="0" eb="2">
      <t>シキチ</t>
    </rPh>
    <phoneticPr fontId="5"/>
  </si>
  <si>
    <t>待池台一丁目7</t>
    <rPh sb="0" eb="1">
      <t>マチ</t>
    </rPh>
    <rPh sb="1" eb="2">
      <t>イケ</t>
    </rPh>
    <rPh sb="2" eb="3">
      <t>ダイ</t>
    </rPh>
    <rPh sb="3" eb="6">
      <t>１チョウメ</t>
    </rPh>
    <phoneticPr fontId="5"/>
  </si>
  <si>
    <t>喜久田スポーツ広場</t>
    <rPh sb="0" eb="3">
      <t>キクタ</t>
    </rPh>
    <rPh sb="7" eb="9">
      <t>ヒロバ</t>
    </rPh>
    <phoneticPr fontId="5"/>
  </si>
  <si>
    <t>敷地28,747㎡</t>
    <rPh sb="0" eb="2">
      <t>シキチ</t>
    </rPh>
    <phoneticPr fontId="5"/>
  </si>
  <si>
    <t>喜久田町堀之内字下河原22-3</t>
    <rPh sb="0" eb="4">
      <t>キクタマチ</t>
    </rPh>
    <rPh sb="4" eb="7">
      <t>ホリノウチ</t>
    </rPh>
    <rPh sb="7" eb="8">
      <t>アザ</t>
    </rPh>
    <rPh sb="8" eb="9">
      <t>シモ</t>
    </rPh>
    <rPh sb="9" eb="10">
      <t>カワ</t>
    </rPh>
    <rPh sb="10" eb="11">
      <t>ハラ</t>
    </rPh>
    <phoneticPr fontId="5"/>
  </si>
  <si>
    <t>日和田スポーツ広場</t>
    <rPh sb="0" eb="3">
      <t>ヒワダ</t>
    </rPh>
    <rPh sb="7" eb="9">
      <t>ヒロバ</t>
    </rPh>
    <phoneticPr fontId="5"/>
  </si>
  <si>
    <t>敷地26,445㎡</t>
    <rPh sb="0" eb="2">
      <t>シキチ</t>
    </rPh>
    <phoneticPr fontId="5"/>
  </si>
  <si>
    <t>日和田町字菖蒲池52-13</t>
    <rPh sb="0" eb="4">
      <t>ヒワダマチ</t>
    </rPh>
    <rPh sb="4" eb="5">
      <t>アザ</t>
    </rPh>
    <rPh sb="5" eb="8">
      <t>ショウブイケ</t>
    </rPh>
    <phoneticPr fontId="5"/>
  </si>
  <si>
    <t>富久山スポーツ広場</t>
    <rPh sb="0" eb="1">
      <t>トミ</t>
    </rPh>
    <rPh sb="1" eb="2">
      <t>ヒサ</t>
    </rPh>
    <rPh sb="2" eb="3">
      <t>ヤマ</t>
    </rPh>
    <rPh sb="7" eb="9">
      <t>ヒロバ</t>
    </rPh>
    <phoneticPr fontId="5"/>
  </si>
  <si>
    <t>敷地28,906㎡</t>
    <rPh sb="0" eb="2">
      <t>シキチ</t>
    </rPh>
    <phoneticPr fontId="5"/>
  </si>
  <si>
    <t>富久山町福原字古舘6-1</t>
    <rPh sb="0" eb="1">
      <t>トミ</t>
    </rPh>
    <rPh sb="1" eb="2">
      <t>ヒサ</t>
    </rPh>
    <rPh sb="2" eb="3">
      <t>ヤマ</t>
    </rPh>
    <rPh sb="3" eb="4">
      <t>マチ</t>
    </rPh>
    <rPh sb="4" eb="6">
      <t>フクハラ</t>
    </rPh>
    <rPh sb="6" eb="7">
      <t>アザ</t>
    </rPh>
    <rPh sb="7" eb="8">
      <t>フル</t>
    </rPh>
    <rPh sb="8" eb="9">
      <t>タテ</t>
    </rPh>
    <phoneticPr fontId="5"/>
  </si>
  <si>
    <t>湖南スポーツ広場</t>
    <rPh sb="0" eb="2">
      <t>コナン</t>
    </rPh>
    <rPh sb="6" eb="8">
      <t>ヒロバ</t>
    </rPh>
    <phoneticPr fontId="5"/>
  </si>
  <si>
    <t>敷地15,641㎡</t>
    <rPh sb="0" eb="2">
      <t>シキチ</t>
    </rPh>
    <phoneticPr fontId="5"/>
  </si>
  <si>
    <t>湖南町三代字西ノ内200-1</t>
    <rPh sb="0" eb="2">
      <t>コナン</t>
    </rPh>
    <rPh sb="2" eb="3">
      <t>マチ</t>
    </rPh>
    <rPh sb="3" eb="5">
      <t>ミヨ</t>
    </rPh>
    <rPh sb="5" eb="6">
      <t>アザ</t>
    </rPh>
    <rPh sb="6" eb="7">
      <t>ニシ</t>
    </rPh>
    <rPh sb="8" eb="9">
      <t>ウチ</t>
    </rPh>
    <phoneticPr fontId="5"/>
  </si>
  <si>
    <t>田村スポーツ広場</t>
    <rPh sb="0" eb="2">
      <t>タムラ</t>
    </rPh>
    <rPh sb="6" eb="8">
      <t>ヒロバ</t>
    </rPh>
    <phoneticPr fontId="5"/>
  </si>
  <si>
    <t>敷地26,353㎡</t>
    <rPh sb="0" eb="2">
      <t>シキチ</t>
    </rPh>
    <phoneticPr fontId="5"/>
  </si>
  <si>
    <t>田村町守山字権現坦内1-5</t>
    <rPh sb="0" eb="3">
      <t>タムラマチ</t>
    </rPh>
    <rPh sb="3" eb="5">
      <t>モリヤマ</t>
    </rPh>
    <rPh sb="5" eb="6">
      <t>アザ</t>
    </rPh>
    <rPh sb="6" eb="8">
      <t>ゴンゲン</t>
    </rPh>
    <rPh sb="8" eb="9">
      <t>タン</t>
    </rPh>
    <rPh sb="9" eb="10">
      <t>ウチ</t>
    </rPh>
    <phoneticPr fontId="5"/>
  </si>
  <si>
    <t>東部スポーツ広場</t>
    <rPh sb="0" eb="2">
      <t>トウブ</t>
    </rPh>
    <rPh sb="6" eb="8">
      <t>ヒロバ</t>
    </rPh>
    <phoneticPr fontId="5"/>
  </si>
  <si>
    <t>敷地7,710㎡</t>
    <rPh sb="0" eb="2">
      <t>シキチ</t>
    </rPh>
    <phoneticPr fontId="5"/>
  </si>
  <si>
    <t>3,000人</t>
    <rPh sb="5" eb="6">
      <t>ニン</t>
    </rPh>
    <phoneticPr fontId="5"/>
  </si>
  <si>
    <t>田村町金屋字下夕川原167-2</t>
    <rPh sb="0" eb="3">
      <t>タムラマチ</t>
    </rPh>
    <rPh sb="3" eb="5">
      <t>カナヤ</t>
    </rPh>
    <rPh sb="5" eb="6">
      <t>アザ</t>
    </rPh>
    <rPh sb="6" eb="7">
      <t>シモ</t>
    </rPh>
    <rPh sb="7" eb="8">
      <t>ユウ</t>
    </rPh>
    <rPh sb="8" eb="10">
      <t>カワラ</t>
    </rPh>
    <phoneticPr fontId="5"/>
  </si>
  <si>
    <t>中田スポーツ広場</t>
    <rPh sb="0" eb="2">
      <t>ナカタ</t>
    </rPh>
    <rPh sb="6" eb="8">
      <t>ヒロバ</t>
    </rPh>
    <phoneticPr fontId="5"/>
  </si>
  <si>
    <t>敷地43,301㎡</t>
    <rPh sb="0" eb="2">
      <t>シキチ</t>
    </rPh>
    <phoneticPr fontId="5"/>
  </si>
  <si>
    <t>8,000人</t>
    <rPh sb="5" eb="6">
      <t>ニン</t>
    </rPh>
    <phoneticPr fontId="5"/>
  </si>
  <si>
    <t>中田町下枝字沢目木227</t>
    <rPh sb="0" eb="3">
      <t>ナカダマチ</t>
    </rPh>
    <rPh sb="3" eb="5">
      <t>シモエダ</t>
    </rPh>
    <rPh sb="5" eb="6">
      <t>アザ</t>
    </rPh>
    <rPh sb="6" eb="7">
      <t>サワ</t>
    </rPh>
    <rPh sb="7" eb="8">
      <t>メ</t>
    </rPh>
    <rPh sb="8" eb="9">
      <t>キ</t>
    </rPh>
    <phoneticPr fontId="5"/>
  </si>
  <si>
    <t>ふるさとの森スポーツ
パークスポーツ広場</t>
    <rPh sb="5" eb="6">
      <t>モリ</t>
    </rPh>
    <rPh sb="18" eb="20">
      <t>ヒロバ</t>
    </rPh>
    <phoneticPr fontId="5"/>
  </si>
  <si>
    <t>敷地14,256㎡</t>
    <rPh sb="0" eb="2">
      <t>シキチ</t>
    </rPh>
    <phoneticPr fontId="5"/>
  </si>
  <si>
    <t>田村町小川字石淵166</t>
    <rPh sb="0" eb="3">
      <t>タムラマチ</t>
    </rPh>
    <rPh sb="3" eb="5">
      <t>オガワ</t>
    </rPh>
    <rPh sb="5" eb="6">
      <t>アザ</t>
    </rPh>
    <rPh sb="6" eb="8">
      <t>イシブチ</t>
    </rPh>
    <phoneticPr fontId="5"/>
  </si>
  <si>
    <t>磐梯熱海スポーツパーク</t>
    <rPh sb="0" eb="2">
      <t>バンダイ</t>
    </rPh>
    <rPh sb="2" eb="4">
      <t>アタミ</t>
    </rPh>
    <phoneticPr fontId="5"/>
  </si>
  <si>
    <t>熱海町高玉字南泥布沢2-7</t>
    <rPh sb="0" eb="2">
      <t>アタミ</t>
    </rPh>
    <rPh sb="2" eb="3">
      <t>マチ</t>
    </rPh>
    <rPh sb="3" eb="5">
      <t>タカタマ</t>
    </rPh>
    <rPh sb="5" eb="6">
      <t>ジ</t>
    </rPh>
    <rPh sb="6" eb="7">
      <t>ミナミ</t>
    </rPh>
    <rPh sb="7" eb="8">
      <t>ドロ</t>
    </rPh>
    <rPh sb="8" eb="10">
      <t>ヌノザワ</t>
    </rPh>
    <phoneticPr fontId="5"/>
  </si>
  <si>
    <t>敷地20,592㎡</t>
    <rPh sb="0" eb="2">
      <t>シキチ</t>
    </rPh>
    <phoneticPr fontId="5"/>
  </si>
  <si>
    <t>2,100人</t>
    <rPh sb="5" eb="6">
      <t>ニン</t>
    </rPh>
    <phoneticPr fontId="5"/>
  </si>
  <si>
    <t>延2,553㎡</t>
    <rPh sb="0" eb="1">
      <t>エン</t>
    </rPh>
    <phoneticPr fontId="5"/>
  </si>
  <si>
    <t>多目的グラウンド</t>
    <rPh sb="0" eb="3">
      <t>タモクテキ</t>
    </rPh>
    <phoneticPr fontId="5"/>
  </si>
  <si>
    <t>敷地9,310㎡</t>
    <rPh sb="0" eb="2">
      <t>シキチ</t>
    </rPh>
    <phoneticPr fontId="5"/>
  </si>
  <si>
    <t>郡山サッカー・ラグビー場</t>
    <rPh sb="0" eb="2">
      <t>コオリヤマ</t>
    </rPh>
    <rPh sb="11" eb="12">
      <t>ジョウ</t>
    </rPh>
    <phoneticPr fontId="5"/>
  </si>
  <si>
    <t>敷地26,350㎡</t>
    <rPh sb="0" eb="2">
      <t>シキチ</t>
    </rPh>
    <phoneticPr fontId="5"/>
  </si>
  <si>
    <t>郡山スケート場</t>
    <rPh sb="0" eb="2">
      <t>コオリヤマ</t>
    </rPh>
    <rPh sb="6" eb="7">
      <t>ジョウ</t>
    </rPh>
    <phoneticPr fontId="5"/>
  </si>
  <si>
    <t>敷地39,000㎡</t>
    <rPh sb="0" eb="2">
      <t>シキチ</t>
    </rPh>
    <phoneticPr fontId="5"/>
  </si>
  <si>
    <t>1,115人</t>
    <rPh sb="5" eb="6">
      <t>ニン</t>
    </rPh>
    <phoneticPr fontId="5"/>
  </si>
  <si>
    <t>延2,179.66㎡</t>
    <rPh sb="0" eb="1">
      <t>エン</t>
    </rPh>
    <phoneticPr fontId="5"/>
  </si>
  <si>
    <t>磐梯熱海アイスアリーナ</t>
    <rPh sb="0" eb="2">
      <t>バンダイ</t>
    </rPh>
    <rPh sb="2" eb="4">
      <t>アタミ</t>
    </rPh>
    <phoneticPr fontId="5"/>
  </si>
  <si>
    <t>敷地8,561.40㎡</t>
    <rPh sb="0" eb="2">
      <t>シキチ</t>
    </rPh>
    <phoneticPr fontId="5"/>
  </si>
  <si>
    <t>216人</t>
    <rPh sb="3" eb="4">
      <t>ニン</t>
    </rPh>
    <phoneticPr fontId="5"/>
  </si>
  <si>
    <t>熱海町玉川字反田1-1</t>
    <rPh sb="0" eb="2">
      <t>アタミ</t>
    </rPh>
    <rPh sb="2" eb="3">
      <t>マチ</t>
    </rPh>
    <rPh sb="3" eb="5">
      <t>タマカワ</t>
    </rPh>
    <rPh sb="5" eb="6">
      <t>アザ</t>
    </rPh>
    <rPh sb="6" eb="8">
      <t>ソリタ</t>
    </rPh>
    <phoneticPr fontId="5"/>
  </si>
  <si>
    <t>延4,431.13㎡</t>
    <rPh sb="0" eb="1">
      <t>ノ</t>
    </rPh>
    <phoneticPr fontId="5"/>
  </si>
  <si>
    <t>郡山市熱海フットボールセンター</t>
    <rPh sb="0" eb="3">
      <t>コオリヤマシ</t>
    </rPh>
    <rPh sb="3" eb="5">
      <t>アタミ</t>
    </rPh>
    <phoneticPr fontId="10"/>
  </si>
  <si>
    <t>敷地14,307.07㎡</t>
    <rPh sb="0" eb="2">
      <t>シキチ</t>
    </rPh>
    <phoneticPr fontId="5"/>
  </si>
  <si>
    <t>1,620人</t>
    <rPh sb="5" eb="6">
      <t>ニン</t>
    </rPh>
    <phoneticPr fontId="5"/>
  </si>
  <si>
    <t>熱海町熱海二丁目15-3</t>
    <rPh sb="0" eb="2">
      <t>アタミ</t>
    </rPh>
    <rPh sb="2" eb="3">
      <t>マチ</t>
    </rPh>
    <rPh sb="3" eb="5">
      <t>アタミ</t>
    </rPh>
    <rPh sb="5" eb="8">
      <t>ニチョウメ</t>
    </rPh>
    <phoneticPr fontId="5"/>
  </si>
  <si>
    <t>延20,593㎡</t>
    <rPh sb="0" eb="1">
      <t>ノ</t>
    </rPh>
    <phoneticPr fontId="10"/>
  </si>
  <si>
    <t>公民館</t>
    <rPh sb="0" eb="3">
      <t>コウミンカン</t>
    </rPh>
    <phoneticPr fontId="5"/>
  </si>
  <si>
    <t>中央</t>
    <rPh sb="0" eb="2">
      <t>チュウオウ</t>
    </rPh>
    <phoneticPr fontId="5"/>
  </si>
  <si>
    <t>講義室 等</t>
    <rPh sb="0" eb="3">
      <t>コウギシツ</t>
    </rPh>
    <rPh sb="4" eb="5">
      <t>トウ</t>
    </rPh>
    <phoneticPr fontId="5"/>
  </si>
  <si>
    <t>426人</t>
    <rPh sb="3" eb="4">
      <t>ニン</t>
    </rPh>
    <phoneticPr fontId="5"/>
  </si>
  <si>
    <t>麓山一丁目8-4</t>
    <rPh sb="0" eb="1">
      <t>ロク</t>
    </rPh>
    <rPh sb="1" eb="2">
      <t>ヤマ</t>
    </rPh>
    <rPh sb="2" eb="5">
      <t>イッチョウメ</t>
    </rPh>
    <phoneticPr fontId="5"/>
  </si>
  <si>
    <t>延2,091.80㎡ （勤労青少年ホームを除く）</t>
    <rPh sb="0" eb="1">
      <t>ノベ</t>
    </rPh>
    <rPh sb="12" eb="14">
      <t>キンロウ</t>
    </rPh>
    <rPh sb="14" eb="17">
      <t>セイショウネン</t>
    </rPh>
    <phoneticPr fontId="5"/>
  </si>
  <si>
    <t>設置年月 平成27年4月</t>
    <rPh sb="0" eb="2">
      <t>セッチ</t>
    </rPh>
    <rPh sb="2" eb="4">
      <t>ネンゲツ</t>
    </rPh>
    <rPh sb="9" eb="10">
      <t>ネン</t>
    </rPh>
    <rPh sb="11" eb="12">
      <t>ガツ</t>
    </rPh>
    <phoneticPr fontId="5"/>
  </si>
  <si>
    <t>68,924人</t>
    <rPh sb="6" eb="7">
      <t>ニン</t>
    </rPh>
    <phoneticPr fontId="2"/>
  </si>
  <si>
    <t>54,864人</t>
    <rPh sb="6" eb="7">
      <t>ニン</t>
    </rPh>
    <phoneticPr fontId="2"/>
  </si>
  <si>
    <t>10,076人</t>
    <rPh sb="6" eb="7">
      <t>ニン</t>
    </rPh>
    <phoneticPr fontId="2"/>
  </si>
  <si>
    <t>151,628人</t>
    <rPh sb="7" eb="8">
      <t>ニン</t>
    </rPh>
    <phoneticPr fontId="5"/>
  </si>
  <si>
    <t>9,961人</t>
    <rPh sb="5" eb="6">
      <t>ヒト</t>
    </rPh>
    <phoneticPr fontId="3"/>
  </si>
  <si>
    <t>46,842人</t>
    <rPh sb="6" eb="7">
      <t>ニン</t>
    </rPh>
    <phoneticPr fontId="5"/>
  </si>
  <si>
    <t>45,079人</t>
    <rPh sb="6" eb="7">
      <t>ニン</t>
    </rPh>
    <phoneticPr fontId="5"/>
  </si>
  <si>
    <t>42,199人</t>
    <rPh sb="6" eb="7">
      <t>ニン</t>
    </rPh>
    <phoneticPr fontId="5"/>
  </si>
  <si>
    <t>47,511人</t>
    <rPh sb="6" eb="7">
      <t>ニン</t>
    </rPh>
    <phoneticPr fontId="5"/>
  </si>
  <si>
    <t>148,060人</t>
    <rPh sb="7" eb="8">
      <t>ニン</t>
    </rPh>
    <phoneticPr fontId="2"/>
  </si>
  <si>
    <t>(※地区・地域に分室、別館、体育館の利用者数含む)</t>
    <rPh sb="11" eb="13">
      <t>ベッカン</t>
    </rPh>
    <rPh sb="14" eb="17">
      <t>タイイクカン</t>
    </rPh>
    <rPh sb="18" eb="20">
      <t>リヨウ</t>
    </rPh>
    <rPh sb="20" eb="21">
      <t>シャ</t>
    </rPh>
    <rPh sb="21" eb="22">
      <t>スウ</t>
    </rPh>
    <rPh sb="22" eb="23">
      <t>フク</t>
    </rPh>
    <phoneticPr fontId="9"/>
  </si>
  <si>
    <t>761,355人</t>
    <rPh sb="7" eb="8">
      <t>ニン</t>
    </rPh>
    <phoneticPr fontId="9"/>
  </si>
  <si>
    <t>38,069人</t>
    <rPh sb="6" eb="7">
      <t>ニン</t>
    </rPh>
    <phoneticPr fontId="9"/>
  </si>
  <si>
    <t>33,139人</t>
    <rPh sb="6" eb="7">
      <t>ニン</t>
    </rPh>
    <phoneticPr fontId="5"/>
  </si>
  <si>
    <t>3,662人</t>
    <rPh sb="5" eb="6">
      <t>ニン</t>
    </rPh>
    <phoneticPr fontId="5"/>
  </si>
  <si>
    <t>31,347人</t>
    <rPh sb="6" eb="7">
      <t>ニン</t>
    </rPh>
    <phoneticPr fontId="2"/>
  </si>
  <si>
    <t>歴史情報博物館</t>
    <rPh sb="2" eb="4">
      <t>ジョウホウ</t>
    </rPh>
    <rPh sb="4" eb="7">
      <t>ハクブツカン</t>
    </rPh>
    <phoneticPr fontId="4"/>
  </si>
  <si>
    <t>鉄筋コンクリート造一部鉄骨造地上１階、地下１階</t>
    <rPh sb="9" eb="11">
      <t>イチブ</t>
    </rPh>
    <rPh sb="11" eb="13">
      <t>テッコツ</t>
    </rPh>
    <rPh sb="13" eb="14">
      <t>ゾウ</t>
    </rPh>
    <rPh sb="14" eb="16">
      <t>チジョウ</t>
    </rPh>
    <rPh sb="17" eb="18">
      <t>カイ</t>
    </rPh>
    <rPh sb="19" eb="21">
      <t>チカ</t>
    </rPh>
    <rPh sb="22" eb="23">
      <t>カイ</t>
    </rPh>
    <phoneticPr fontId="4"/>
  </si>
  <si>
    <t>5,903人</t>
    <rPh sb="5" eb="6">
      <t>ニン</t>
    </rPh>
    <phoneticPr fontId="4"/>
  </si>
  <si>
    <t>麓山一丁目5-30</t>
    <rPh sb="0" eb="2">
      <t>ハヤマ</t>
    </rPh>
    <rPh sb="2" eb="5">
      <t>イッチョウメ</t>
    </rPh>
    <phoneticPr fontId="4"/>
  </si>
  <si>
    <t>延3,534.72㎡</t>
    <rPh sb="0" eb="1">
      <t>ノ</t>
    </rPh>
    <phoneticPr fontId="4"/>
  </si>
  <si>
    <t>設置年月 令和7年3月</t>
    <rPh sb="0" eb="2">
      <t>セッチ</t>
    </rPh>
    <rPh sb="2" eb="4">
      <t>ネンゲツ</t>
    </rPh>
    <rPh sb="5" eb="7">
      <t>レイワ</t>
    </rPh>
    <rPh sb="8" eb="9">
      <t>ネン</t>
    </rPh>
    <rPh sb="10" eb="11">
      <t>ガツ</t>
    </rPh>
    <phoneticPr fontId="4"/>
  </si>
  <si>
    <t>資料：(公財)郡山市文化・学び振興公社、教育委員会事務局生涯学習課、歴史情報博物館、中央図書館、中央公民館、福島県郡山自然の家、美術館、開成館、文化振興課、スポーツ振興課</t>
    <rPh sb="0" eb="2">
      <t>シリョウ</t>
    </rPh>
    <phoneticPr fontId="4"/>
  </si>
  <si>
    <t>2024(令和6).10.27</t>
    <rPh sb="5" eb="7">
      <t>レイワ</t>
    </rPh>
    <phoneticPr fontId="2"/>
  </si>
  <si>
    <t>-</t>
    <phoneticPr fontId="2"/>
  </si>
  <si>
    <t>700,000（合計）</t>
    <phoneticPr fontId="4"/>
  </si>
  <si>
    <t>-</t>
    <phoneticPr fontId="2"/>
  </si>
  <si>
    <t xml:space="preserve">  　　令和６年から統計システムの変更により市内免許者数は掲載不可。</t>
    <rPh sb="4" eb="6">
      <t>レイワ</t>
    </rPh>
    <rPh sb="7" eb="8">
      <t>ネン</t>
    </rPh>
    <rPh sb="10" eb="12">
      <t>トウケイ</t>
    </rPh>
    <rPh sb="17" eb="19">
      <t>ヘンコウ</t>
    </rPh>
    <rPh sb="22" eb="24">
      <t>シナイ</t>
    </rPh>
    <rPh sb="24" eb="27">
      <t>メンキョシャ</t>
    </rPh>
    <rPh sb="27" eb="28">
      <t>スウ</t>
    </rPh>
    <rPh sb="29" eb="31">
      <t>ケイサイ</t>
    </rPh>
    <rPh sb="31" eb="33">
      <t>フカ</t>
    </rPh>
    <phoneticPr fontId="3"/>
  </si>
  <si>
    <t>-</t>
    <phoneticPr fontId="2"/>
  </si>
  <si>
    <t>-</t>
    <phoneticPr fontId="2"/>
  </si>
  <si>
    <t>7月26日</t>
    <rPh sb="1" eb="2">
      <t>ガツ</t>
    </rPh>
    <rPh sb="4" eb="5">
      <t>ニチ</t>
    </rPh>
    <phoneticPr fontId="2"/>
  </si>
  <si>
    <t>2月8日</t>
    <rPh sb="1" eb="2">
      <t>ガツ</t>
    </rPh>
    <rPh sb="3" eb="4">
      <t>ニチ</t>
    </rPh>
    <phoneticPr fontId="2"/>
  </si>
  <si>
    <t>5月2日</t>
    <rPh sb="3" eb="4">
      <t>ニチ</t>
    </rPh>
    <phoneticPr fontId="2"/>
  </si>
  <si>
    <t>3月26日</t>
    <rPh sb="4" eb="5">
      <t>ニチ</t>
    </rPh>
    <phoneticPr fontId="2"/>
  </si>
  <si>
    <t>1月23日</t>
    <rPh sb="1" eb="2">
      <t>ガツ</t>
    </rPh>
    <rPh sb="4" eb="5">
      <t>ニチ</t>
    </rPh>
    <phoneticPr fontId="2"/>
  </si>
  <si>
    <t>NW</t>
    <phoneticPr fontId="2"/>
  </si>
  <si>
    <t>1月31日</t>
    <rPh sb="1" eb="2">
      <t>ガツ</t>
    </rPh>
    <rPh sb="4" eb="5">
      <t>ニチ</t>
    </rPh>
    <phoneticPr fontId="2"/>
  </si>
  <si>
    <t>2月6日</t>
    <rPh sb="1" eb="2">
      <t>ガツ</t>
    </rPh>
    <rPh sb="3" eb="4">
      <t>ニチ</t>
    </rPh>
    <phoneticPr fontId="2"/>
  </si>
  <si>
    <t>2月13日</t>
    <rPh sb="1" eb="2">
      <t>ガツ</t>
    </rPh>
    <rPh sb="4" eb="5">
      <t>ニチ</t>
    </rPh>
    <phoneticPr fontId="2"/>
  </si>
  <si>
    <t>3月25日</t>
    <rPh sb="1" eb="2">
      <t>ガツ</t>
    </rPh>
    <rPh sb="4" eb="5">
      <t>ニチ</t>
    </rPh>
    <phoneticPr fontId="2"/>
  </si>
  <si>
    <t>3月4日</t>
    <rPh sb="1" eb="2">
      <t>ガツ</t>
    </rPh>
    <rPh sb="3" eb="4">
      <t>ニチ</t>
    </rPh>
    <phoneticPr fontId="2"/>
  </si>
  <si>
    <t>3月4日</t>
    <rPh sb="3" eb="4">
      <t>ニチ</t>
    </rPh>
    <phoneticPr fontId="2"/>
  </si>
  <si>
    <t>4月19日</t>
    <rPh sb="1" eb="2">
      <t>ガツ</t>
    </rPh>
    <rPh sb="4" eb="5">
      <t>ニチ</t>
    </rPh>
    <phoneticPr fontId="2"/>
  </si>
  <si>
    <t>4月1日</t>
    <rPh sb="3" eb="4">
      <t>ニチ</t>
    </rPh>
    <phoneticPr fontId="2"/>
  </si>
  <si>
    <t>4月1日</t>
    <rPh sb="1" eb="2">
      <t>ガツ</t>
    </rPh>
    <rPh sb="3" eb="4">
      <t>ニチ</t>
    </rPh>
    <phoneticPr fontId="2"/>
  </si>
  <si>
    <t>4月15日</t>
    <rPh sb="1" eb="2">
      <t>ガツ</t>
    </rPh>
    <rPh sb="4" eb="5">
      <t>ニチ</t>
    </rPh>
    <phoneticPr fontId="2"/>
  </si>
  <si>
    <t>4月21日</t>
    <rPh sb="1" eb="2">
      <t>ガツ</t>
    </rPh>
    <rPh sb="4" eb="5">
      <t>ニチ</t>
    </rPh>
    <phoneticPr fontId="2"/>
  </si>
  <si>
    <t>5月21日</t>
    <rPh sb="1" eb="2">
      <t>ガツ</t>
    </rPh>
    <rPh sb="4" eb="5">
      <t>ニチ</t>
    </rPh>
    <phoneticPr fontId="2"/>
  </si>
  <si>
    <t>5月1日</t>
    <rPh sb="1" eb="2">
      <t>ガツ</t>
    </rPh>
    <rPh sb="3" eb="4">
      <t>ニチ</t>
    </rPh>
    <phoneticPr fontId="2"/>
  </si>
  <si>
    <t>5月7日</t>
    <rPh sb="3" eb="4">
      <t>ニチ</t>
    </rPh>
    <phoneticPr fontId="2"/>
  </si>
  <si>
    <t>6月18日</t>
    <rPh sb="1" eb="2">
      <t>ガツ</t>
    </rPh>
    <rPh sb="4" eb="5">
      <t>ニチ</t>
    </rPh>
    <phoneticPr fontId="2"/>
  </si>
  <si>
    <t>6月1日</t>
    <rPh sb="1" eb="2">
      <t>ガツ</t>
    </rPh>
    <rPh sb="3" eb="4">
      <t>ニチ</t>
    </rPh>
    <phoneticPr fontId="2"/>
  </si>
  <si>
    <t>6月14日</t>
    <rPh sb="1" eb="2">
      <t>ガツ</t>
    </rPh>
    <rPh sb="4" eb="5">
      <t>ニチ</t>
    </rPh>
    <phoneticPr fontId="2"/>
  </si>
  <si>
    <t>6月14日
.26日</t>
    <rPh sb="1" eb="2">
      <t>ガツ</t>
    </rPh>
    <rPh sb="4" eb="5">
      <t>ニチ</t>
    </rPh>
    <rPh sb="9" eb="10">
      <t>ニチ</t>
    </rPh>
    <phoneticPr fontId="2"/>
  </si>
  <si>
    <t>6月17日</t>
    <rPh sb="1" eb="2">
      <t>ガツ</t>
    </rPh>
    <rPh sb="4" eb="5">
      <t>ニチ</t>
    </rPh>
    <phoneticPr fontId="2"/>
  </si>
  <si>
    <t>7月9日</t>
    <phoneticPr fontId="2"/>
  </si>
  <si>
    <t>7月9日</t>
    <rPh sb="1" eb="2">
      <t>ガツ</t>
    </rPh>
    <rPh sb="3" eb="4">
      <t>ニチ</t>
    </rPh>
    <phoneticPr fontId="2"/>
  </si>
  <si>
    <t>S</t>
    <phoneticPr fontId="2"/>
  </si>
  <si>
    <t>7月15日</t>
    <rPh sb="1" eb="2">
      <t>ガツ</t>
    </rPh>
    <rPh sb="4" eb="5">
      <t>ニチ</t>
    </rPh>
    <phoneticPr fontId="2"/>
  </si>
  <si>
    <t>8月24日</t>
    <rPh sb="1" eb="2">
      <t>ガツ</t>
    </rPh>
    <rPh sb="4" eb="5">
      <t>ニチ</t>
    </rPh>
    <phoneticPr fontId="2"/>
  </si>
  <si>
    <t>8月9日</t>
    <rPh sb="1" eb="2">
      <t>ガツ</t>
    </rPh>
    <rPh sb="3" eb="4">
      <t>ニチ</t>
    </rPh>
    <phoneticPr fontId="2"/>
  </si>
  <si>
    <t>9月22日
.２３日</t>
    <rPh sb="1" eb="2">
      <t>ガツ</t>
    </rPh>
    <rPh sb="4" eb="5">
      <t>ニチ</t>
    </rPh>
    <rPh sb="9" eb="10">
      <t>ニチ</t>
    </rPh>
    <phoneticPr fontId="2"/>
  </si>
  <si>
    <t>9月10日</t>
    <rPh sb="1" eb="2">
      <t>ガツ</t>
    </rPh>
    <rPh sb="4" eb="5">
      <t>ニチ</t>
    </rPh>
    <phoneticPr fontId="2"/>
  </si>
  <si>
    <t>10月5日</t>
    <rPh sb="2" eb="3">
      <t>ガツ</t>
    </rPh>
    <rPh sb="4" eb="5">
      <t>ニチ</t>
    </rPh>
    <phoneticPr fontId="2"/>
  </si>
  <si>
    <t>10月30日</t>
    <rPh sb="2" eb="3">
      <t>ガツ</t>
    </rPh>
    <rPh sb="5" eb="6">
      <t>ニチ</t>
    </rPh>
    <phoneticPr fontId="2"/>
  </si>
  <si>
    <t>10月31日</t>
    <rPh sb="2" eb="3">
      <t>ガツ</t>
    </rPh>
    <rPh sb="5" eb="6">
      <t>ニチ</t>
    </rPh>
    <phoneticPr fontId="2"/>
  </si>
  <si>
    <t>10月20日</t>
    <rPh sb="5" eb="6">
      <t>ニチ</t>
    </rPh>
    <phoneticPr fontId="2"/>
  </si>
  <si>
    <t>11月17日</t>
    <rPh sb="2" eb="3">
      <t>ガツ</t>
    </rPh>
    <rPh sb="5" eb="6">
      <t>ニチ</t>
    </rPh>
    <phoneticPr fontId="2"/>
  </si>
  <si>
    <t>11月30日</t>
    <rPh sb="2" eb="3">
      <t>ガツ</t>
    </rPh>
    <rPh sb="5" eb="6">
      <t>ニチ</t>
    </rPh>
    <phoneticPr fontId="2"/>
  </si>
  <si>
    <t>11月1日</t>
    <rPh sb="2" eb="3">
      <t>ガツ</t>
    </rPh>
    <rPh sb="4" eb="5">
      <t>ニチ</t>
    </rPh>
    <phoneticPr fontId="2"/>
  </si>
  <si>
    <t>12月1日</t>
    <rPh sb="2" eb="3">
      <t>ガツ</t>
    </rPh>
    <rPh sb="4" eb="5">
      <t>ニチ</t>
    </rPh>
    <phoneticPr fontId="2"/>
  </si>
  <si>
    <t>12月23日</t>
    <rPh sb="2" eb="3">
      <t>ガツ</t>
    </rPh>
    <rPh sb="5" eb="6">
      <t>ニチ</t>
    </rPh>
    <phoneticPr fontId="2"/>
  </si>
  <si>
    <t>12月14日</t>
    <rPh sb="2" eb="3">
      <t>ガツ</t>
    </rPh>
    <rPh sb="5" eb="6">
      <t>ニチ</t>
    </rPh>
    <phoneticPr fontId="2"/>
  </si>
  <si>
    <t>12月14日
.24日.25日</t>
    <rPh sb="2" eb="3">
      <t>ガツ</t>
    </rPh>
    <rPh sb="5" eb="6">
      <t>ニチ</t>
    </rPh>
    <rPh sb="10" eb="11">
      <t>ニチ</t>
    </rPh>
    <rPh sb="14" eb="15">
      <t>ニチ</t>
    </rPh>
    <phoneticPr fontId="2"/>
  </si>
  <si>
    <t>12月26日</t>
    <rPh sb="2" eb="3">
      <t>ガツ</t>
    </rPh>
    <rPh sb="5" eb="6">
      <t>ニチ</t>
    </rPh>
    <phoneticPr fontId="2"/>
  </si>
  <si>
    <t>（注）2021(令和3)年度及び2022(令和4)年度の数値は、すべて2022(令和4)年度版資料から抜粋。</t>
    <rPh sb="21" eb="23">
      <t>レイワ</t>
    </rPh>
    <phoneticPr fontId="15"/>
  </si>
  <si>
    <t>2021（令和3）年度</t>
    <rPh sb="5" eb="7">
      <t>レイワ</t>
    </rPh>
    <rPh sb="9" eb="11">
      <t>ネンド</t>
    </rPh>
    <phoneticPr fontId="2"/>
  </si>
  <si>
    <t>（注）2021(令和3)年度及び2022(令和4)年度の数値は、すべて2022(令和4)年度版資料から抜粋。</t>
    <rPh sb="1" eb="2">
      <t>チュウ</t>
    </rPh>
    <phoneticPr fontId="2"/>
  </si>
  <si>
    <t>出典：福島県市町村民経済計算年報(令和4(2022)年度版)（福島県ウェブサイト）</t>
    <phoneticPr fontId="2"/>
  </si>
  <si>
    <t>（注）2021(令和3)年度及び2022(令和4)年度の数値は、すべて2022(令和4)年度版資料から抜粋。</t>
    <phoneticPr fontId="2"/>
  </si>
  <si>
    <t>7月11日
.12日</t>
    <rPh sb="1" eb="2">
      <t>ガツ</t>
    </rPh>
    <rPh sb="4" eb="5">
      <t>ニチ</t>
    </rPh>
    <rPh sb="9" eb="10">
      <t>ニチ</t>
    </rPh>
    <phoneticPr fontId="2"/>
  </si>
  <si>
    <t>8月27日</t>
    <rPh sb="1" eb="2">
      <t>ガツ</t>
    </rPh>
    <rPh sb="4" eb="5">
      <t>ニチ</t>
    </rPh>
    <phoneticPr fontId="2"/>
  </si>
  <si>
    <t>9月1日
.２日</t>
    <rPh sb="1" eb="2">
      <t>ガツ</t>
    </rPh>
    <rPh sb="3" eb="4">
      <t>ニチ</t>
    </rPh>
    <rPh sb="7" eb="8">
      <t>ニチ</t>
    </rPh>
    <phoneticPr fontId="2"/>
  </si>
  <si>
    <t>緑ケ丘西一丁目14番地の1</t>
  </si>
  <si>
    <t>緑ケ丘東五丁目1番地の1</t>
  </si>
  <si>
    <t>小山田第二</t>
    <rPh sb="4" eb="5">
      <t>２</t>
    </rPh>
    <phoneticPr fontId="9"/>
  </si>
  <si>
    <t>安積町笹川字西長久保地内</t>
    <rPh sb="10" eb="11">
      <t>チ</t>
    </rPh>
    <rPh sb="11" eb="12">
      <t>ナイ</t>
    </rPh>
    <phoneticPr fontId="4"/>
  </si>
  <si>
    <t>安積町笹川字荒池淵3番地</t>
  </si>
  <si>
    <t>大洲河原第二</t>
    <rPh sb="1" eb="2">
      <t>ス</t>
    </rPh>
    <rPh sb="4" eb="6">
      <t>ダイニ</t>
    </rPh>
    <phoneticPr fontId="9"/>
  </si>
  <si>
    <t>安積町日出山字大洲河原76番地の1</t>
  </si>
  <si>
    <t>喜久田町堀之内字千杯田地内</t>
    <rPh sb="11" eb="12">
      <t>チ</t>
    </rPh>
    <rPh sb="12" eb="13">
      <t>ナイ</t>
    </rPh>
    <phoneticPr fontId="4"/>
  </si>
  <si>
    <t>大原ふれあい</t>
    <rPh sb="0" eb="2">
      <t>オオハラ</t>
    </rPh>
    <phoneticPr fontId="9"/>
  </si>
  <si>
    <t>道ノ窪第一</t>
    <rPh sb="3" eb="4">
      <t>ダイ</t>
    </rPh>
    <rPh sb="4" eb="5">
      <t>イチ</t>
    </rPh>
    <phoneticPr fontId="9"/>
  </si>
  <si>
    <t>熱海六丁目</t>
    <rPh sb="2" eb="3">
      <t>６</t>
    </rPh>
    <phoneticPr fontId="9"/>
  </si>
  <si>
    <t>-</t>
    <phoneticPr fontId="2"/>
  </si>
  <si>
    <t>（残容量 594,191㎥）</t>
    <phoneticPr fontId="4"/>
  </si>
  <si>
    <t>希望ヶ丘</t>
    <rPh sb="0" eb="4">
      <t>キボウガオカ</t>
    </rPh>
    <phoneticPr fontId="4"/>
  </si>
  <si>
    <t>希望ヶ丘地内</t>
    <rPh sb="0" eb="4">
      <t>キボウガオカ</t>
    </rPh>
    <phoneticPr fontId="4"/>
  </si>
  <si>
    <t>長沼藩と会津藩の境である藩界表石から北14.8m、南6.6m、西5m、東10mの範囲</t>
    <rPh sb="0" eb="3">
      <t>ナガヌマハン</t>
    </rPh>
    <rPh sb="4" eb="7">
      <t>アイヅハン</t>
    </rPh>
    <rPh sb="8" eb="9">
      <t>サカイ</t>
    </rPh>
    <rPh sb="12" eb="13">
      <t>ハン</t>
    </rPh>
    <rPh sb="13" eb="14">
      <t>カイ</t>
    </rPh>
    <rPh sb="14" eb="15">
      <t>オモテ</t>
    </rPh>
    <rPh sb="15" eb="16">
      <t>イシ</t>
    </rPh>
    <rPh sb="18" eb="19">
      <t>キタ</t>
    </rPh>
    <rPh sb="25" eb="26">
      <t>ミナミ</t>
    </rPh>
    <rPh sb="31" eb="32">
      <t>ニシ</t>
    </rPh>
    <rPh sb="35" eb="36">
      <t>ヒガシ</t>
    </rPh>
    <rPh sb="40" eb="42">
      <t>ハンイ</t>
    </rPh>
    <phoneticPr fontId="4"/>
  </si>
  <si>
    <t>延1,893.08㎡</t>
    <rPh sb="0" eb="1">
      <t>ノベ</t>
    </rPh>
    <phoneticPr fontId="10"/>
  </si>
  <si>
    <t>施設改修のため利用実績なし</t>
    <rPh sb="0" eb="4">
      <t>シセツカイシュウ</t>
    </rPh>
    <rPh sb="7" eb="11">
      <t>リヨウジッセキ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</si>
</sst>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76" formatCode="#,##0.00;&quot;△ &quot;#,##0.00"/>
    <numFmt numFmtId="177" formatCode="#,##0;&quot;△ &quot;#,##0"/>
    <numFmt numFmtId="178" formatCode="&quot;平成&quot;####&quot;年&quot;"/>
    <numFmt numFmtId="179" formatCode="\(#,###\)"/>
    <numFmt numFmtId="180" formatCode="#,##0.0_ "/>
    <numFmt numFmtId="181" formatCode="#,##0.0;&quot;△ &quot;#,##0.0"/>
    <numFmt numFmtId="182" formatCode="0.0%"/>
    <numFmt numFmtId="183" formatCode="#,##0_);[Red]\(#,##0\)"/>
    <numFmt numFmtId="184" formatCode="0;&quot;△ &quot;0"/>
    <numFmt numFmtId="185" formatCode="\ ###,###,##0;&quot;-&quot;###,###,##0"/>
    <numFmt numFmtId="186" formatCode="#,##0.0;[Red]\-#,##0.0"/>
    <numFmt numFmtId="187" formatCode="&quot;(&quot;#,##0.0&quot;)&quot;"/>
    <numFmt numFmtId="188" formatCode="0.0;&quot;△ &quot;0.0"/>
    <numFmt numFmtId="189" formatCode="0.0"/>
    <numFmt numFmtId="190" formatCode="0.00;&quot;△ &quot;0.00"/>
    <numFmt numFmtId="191" formatCode="0;[Red]0"/>
    <numFmt numFmtId="192" formatCode="0.0_);[Red]\(0.0\)"/>
    <numFmt numFmtId="193" formatCode="#,##0.0_);[Red]\(#,##0.0\)"/>
    <numFmt numFmtId="194" formatCode="##,###,###,##0;&quot;-&quot;#,###,###,##0"/>
    <numFmt numFmtId="195" formatCode="0_ "/>
    <numFmt numFmtId="196" formatCode="#,##0_ "/>
    <numFmt numFmtId="197" formatCode="0.00_);[Red]\(0.00\)"/>
    <numFmt numFmtId="198" formatCode="####&quot;年&quot;"/>
    <numFmt numFmtId="199" formatCode="###,###,###,##0;&quot;-&quot;##,###,###,##0"/>
    <numFmt numFmtId="200" formatCode="&quot;平成&quot;####&quot;年度&quot;"/>
    <numFmt numFmtId="201" formatCode="####&quot;年度&quot;"/>
    <numFmt numFmtId="202" formatCode="#,###&quot;円&quot;"/>
    <numFmt numFmtId="203" formatCode="\(@\)"/>
    <numFmt numFmtId="204" formatCode="\(0\)"/>
    <numFmt numFmtId="205" formatCode="&quot;(内郡山処理区 &quot;####&quot;)&quot;"/>
    <numFmt numFmtId="206" formatCode="#,##0&quot;人&quot;"/>
    <numFmt numFmtId="207" formatCode="#,##0&quot;ｍ&quot;"/>
    <numFmt numFmtId="208" formatCode="#,##0.00_ "/>
  </numFmts>
  <fonts count="45">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11"/>
      <color theme="1"/>
      <name val="ＭＳ Ｐ明朝"/>
      <family val="1"/>
      <charset val="128"/>
    </font>
    <font>
      <sz val="6"/>
      <name val="ＭＳ Ｐゴシック"/>
      <family val="3"/>
      <charset val="128"/>
    </font>
    <font>
      <b/>
      <sz val="18"/>
      <name val="ＭＳ Ｐ明朝"/>
      <family val="1"/>
      <charset val="128"/>
    </font>
    <font>
      <sz val="11"/>
      <color theme="1"/>
      <name val="ＭＳ Ｐゴシック"/>
      <family val="3"/>
      <charset val="128"/>
      <scheme val="minor"/>
    </font>
    <font>
      <b/>
      <sz val="11"/>
      <color theme="1"/>
      <name val="ＭＳ Ｐ明朝"/>
      <family val="1"/>
      <charset val="128"/>
    </font>
    <font>
      <sz val="12"/>
      <color theme="1"/>
      <name val="ＭＳ Ｐ明朝"/>
      <family val="1"/>
      <charset val="128"/>
    </font>
    <font>
      <b/>
      <sz val="12"/>
      <color theme="1"/>
      <name val="ＭＳ Ｐ明朝"/>
      <family val="1"/>
      <charset val="128"/>
    </font>
    <font>
      <sz val="12"/>
      <color indexed="8"/>
      <name val="ＭＳ Ｐ明朝"/>
      <family val="1"/>
      <charset val="128"/>
    </font>
    <font>
      <sz val="11"/>
      <color indexed="8"/>
      <name val="ＭＳ Ｐ明朝"/>
      <family val="1"/>
      <charset val="128"/>
    </font>
    <font>
      <sz val="11"/>
      <name val="ＭＳ Ｐゴシック"/>
      <family val="3"/>
      <charset val="128"/>
    </font>
    <font>
      <u/>
      <sz val="11"/>
      <color theme="10"/>
      <name val="ＭＳ Ｐゴシック"/>
      <family val="2"/>
      <charset val="128"/>
      <scheme val="minor"/>
    </font>
    <font>
      <sz val="14"/>
      <name val="ＭＳ Ｐ明朝"/>
      <family val="1"/>
      <charset val="128"/>
    </font>
    <font>
      <sz val="14"/>
      <color theme="1"/>
      <name val="ＭＳ Ｐ明朝"/>
      <family val="1"/>
      <charset val="128"/>
    </font>
    <font>
      <u/>
      <sz val="14"/>
      <color theme="10"/>
      <name val="ＭＳ Ｐ明朝"/>
      <family val="1"/>
      <charset val="128"/>
    </font>
    <font>
      <sz val="11"/>
      <color theme="1"/>
      <name val="ＭＳ Ｐゴシック"/>
      <family val="2"/>
      <charset val="128"/>
      <scheme val="minor"/>
    </font>
    <font>
      <sz val="9"/>
      <color theme="1"/>
      <name val="ＭＳ Ｐ明朝"/>
      <family val="1"/>
      <charset val="128"/>
    </font>
    <font>
      <sz val="9"/>
      <color indexed="8"/>
      <name val="ＭＳ Ｐ明朝"/>
      <family val="1"/>
      <charset val="128"/>
    </font>
    <font>
      <b/>
      <sz val="11"/>
      <color indexed="8"/>
      <name val="ＭＳ Ｐ明朝"/>
      <family val="1"/>
      <charset val="128"/>
    </font>
    <font>
      <sz val="10"/>
      <name val="ＭＳ Ｐゴシック"/>
      <family val="3"/>
      <charset val="128"/>
    </font>
    <font>
      <b/>
      <sz val="11"/>
      <name val="ＭＳ Ｐ明朝"/>
      <family val="1"/>
      <charset val="128"/>
    </font>
    <font>
      <sz val="16"/>
      <color theme="1"/>
      <name val="ＭＳ Ｐ明朝"/>
      <family val="1"/>
      <charset val="128"/>
    </font>
    <font>
      <b/>
      <sz val="14"/>
      <name val="ＭＳ Ｐゴシック"/>
      <family val="3"/>
      <charset val="128"/>
    </font>
    <font>
      <sz val="10"/>
      <name val="みんなの文字ゴTTp-R"/>
      <family val="3"/>
      <charset val="128"/>
    </font>
    <font>
      <sz val="6"/>
      <name val="ＭＳ Ｐゴシック"/>
      <family val="3"/>
      <charset val="128"/>
      <scheme val="minor"/>
    </font>
    <font>
      <sz val="10"/>
      <color theme="1"/>
      <name val="ＭＳ 明朝"/>
      <family val="1"/>
      <charset val="128"/>
    </font>
    <font>
      <b/>
      <sz val="11"/>
      <name val="ＭＳ Ｐゴシック"/>
      <family val="3"/>
      <charset val="128"/>
    </font>
    <font>
      <sz val="11"/>
      <color indexed="8"/>
      <name val="みんなの文字ゴTTh-R"/>
      <family val="3"/>
      <charset val="128"/>
    </font>
    <font>
      <sz val="8.5"/>
      <color indexed="8"/>
      <name val="みんなの文字ゴTTh-R"/>
      <family val="3"/>
      <charset val="128"/>
    </font>
    <font>
      <sz val="11"/>
      <color indexed="8"/>
      <name val="ＭＳ Ｐゴシック"/>
      <family val="3"/>
      <charset val="128"/>
    </font>
    <font>
      <sz val="11"/>
      <color rgb="FFFF0000"/>
      <name val="ＭＳ Ｐ明朝"/>
      <family val="1"/>
      <charset val="128"/>
    </font>
    <font>
      <sz val="11"/>
      <color indexed="10"/>
      <name val="ＭＳ Ｐ明朝"/>
      <family val="1"/>
      <charset val="128"/>
    </font>
    <font>
      <sz val="11"/>
      <name val="ＭＳ Ｐゴシック"/>
      <family val="2"/>
      <charset val="128"/>
      <scheme val="minor"/>
    </font>
    <font>
      <strike/>
      <sz val="11"/>
      <name val="ＭＳ Ｐ明朝"/>
      <family val="1"/>
      <charset val="128"/>
    </font>
    <font>
      <sz val="9"/>
      <name val="ＭＳ 明朝"/>
      <family val="1"/>
      <charset val="128"/>
    </font>
    <font>
      <b/>
      <sz val="11"/>
      <color theme="1"/>
      <name val="ＭＳ Ｐゴシック"/>
      <family val="3"/>
      <charset val="128"/>
      <scheme val="minor"/>
    </font>
    <font>
      <sz val="10"/>
      <name val="細明朝体"/>
      <family val="3"/>
      <charset val="128"/>
    </font>
    <font>
      <b/>
      <sz val="9"/>
      <color indexed="81"/>
      <name val="MS P ゴシック"/>
      <family val="3"/>
      <charset val="128"/>
    </font>
    <font>
      <b/>
      <sz val="13"/>
      <color theme="3"/>
      <name val="ＭＳ Ｐゴシック"/>
      <family val="2"/>
      <charset val="128"/>
      <scheme val="minor"/>
    </font>
    <font>
      <sz val="12"/>
      <name val="みんなの文字ゴTTp-R"/>
      <family val="3"/>
      <charset val="128"/>
    </font>
    <font>
      <sz val="6"/>
      <name val="ＭＳ Ｐ明朝"/>
      <family val="1"/>
      <charset val="128"/>
    </font>
    <font>
      <u/>
      <sz val="11"/>
      <color theme="1"/>
      <name val="ＭＳ Ｐゴシック"/>
      <family val="2"/>
      <charset val="128"/>
      <scheme val="minor"/>
    </font>
    <font>
      <sz val="8"/>
      <color theme="1"/>
      <name val="ＭＳ Ｐ明朝"/>
      <family val="1"/>
      <charset val="128"/>
    </font>
  </fonts>
  <fills count="3">
    <fill>
      <patternFill patternType="none"/>
    </fill>
    <fill>
      <patternFill patternType="gray125"/>
    </fill>
    <fill>
      <patternFill patternType="solid">
        <fgColor theme="0"/>
        <bgColor indexed="64"/>
      </patternFill>
    </fill>
  </fills>
  <borders count="4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dotted">
        <color rgb="FFFF0000"/>
      </right>
      <top/>
      <bottom style="thin">
        <color indexed="64"/>
      </bottom>
      <diagonal/>
    </border>
    <border>
      <left style="dotted">
        <color rgb="FFFF0000"/>
      </left>
      <right style="dotted">
        <color rgb="FFFF0000"/>
      </right>
      <top/>
      <bottom style="thin">
        <color indexed="64"/>
      </bottom>
      <diagonal/>
    </border>
    <border>
      <left style="thin">
        <color indexed="64"/>
      </left>
      <right style="dotted">
        <color rgb="FFFF0000"/>
      </right>
      <top style="thin">
        <color indexed="64"/>
      </top>
      <bottom style="thin">
        <color indexed="64"/>
      </bottom>
      <diagonal/>
    </border>
    <border>
      <left style="dotted">
        <color rgb="FFFF0000"/>
      </left>
      <right/>
      <top style="thin">
        <color indexed="64"/>
      </top>
      <bottom style="thin">
        <color indexed="64"/>
      </bottom>
      <diagonal/>
    </border>
    <border>
      <left style="thin">
        <color theme="1"/>
      </left>
      <right/>
      <top/>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Down="1">
      <left/>
      <right/>
      <top/>
      <bottom style="thin">
        <color indexed="64"/>
      </bottom>
      <diagonal style="thin">
        <color indexed="64"/>
      </diagonal>
    </border>
    <border diagonalDown="1">
      <left/>
      <right/>
      <top/>
      <bottom/>
      <diagonal style="thin">
        <color indexed="64"/>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right style="thin">
        <color theme="1"/>
      </right>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diagonal/>
    </border>
  </borders>
  <cellStyleXfs count="18">
    <xf numFmtId="0" fontId="0" fillId="0" borderId="0">
      <alignment vertical="center"/>
    </xf>
    <xf numFmtId="0" fontId="6" fillId="0" borderId="0">
      <alignment vertical="center"/>
    </xf>
    <xf numFmtId="0" fontId="12" fillId="0" borderId="0"/>
    <xf numFmtId="0" fontId="13"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1" fillId="0" borderId="0">
      <alignment vertical="center"/>
    </xf>
    <xf numFmtId="38" fontId="6" fillId="0" borderId="0" applyFont="0" applyFill="0" applyBorder="0" applyAlignment="0" applyProtection="0">
      <alignment vertical="center"/>
    </xf>
    <xf numFmtId="38" fontId="12" fillId="0" borderId="0" applyFont="0" applyFill="0" applyBorder="0" applyAlignment="0" applyProtection="0"/>
    <xf numFmtId="0" fontId="12" fillId="0" borderId="0"/>
    <xf numFmtId="0" fontId="12" fillId="0" borderId="0"/>
    <xf numFmtId="38" fontId="12" fillId="0" borderId="0" applyFont="0" applyFill="0" applyBorder="0" applyAlignment="0" applyProtection="0"/>
    <xf numFmtId="0" fontId="6" fillId="0" borderId="0">
      <alignment vertical="center"/>
    </xf>
    <xf numFmtId="0" fontId="27" fillId="0" borderId="0">
      <alignment vertical="center"/>
    </xf>
    <xf numFmtId="0" fontId="12" fillId="0" borderId="0">
      <alignment vertical="center"/>
    </xf>
    <xf numFmtId="0" fontId="6" fillId="0" borderId="0">
      <alignment vertical="center"/>
    </xf>
    <xf numFmtId="38" fontId="12" fillId="0" borderId="0" applyFont="0" applyFill="0" applyBorder="0" applyAlignment="0" applyProtection="0">
      <alignment vertical="center"/>
    </xf>
    <xf numFmtId="0" fontId="12" fillId="0" borderId="0"/>
    <xf numFmtId="0" fontId="38" fillId="0" borderId="0"/>
  </cellStyleXfs>
  <cellXfs count="2346">
    <xf numFmtId="0" fontId="0" fillId="0" borderId="0" xfId="0">
      <alignment vertical="center"/>
    </xf>
    <xf numFmtId="49" fontId="1" fillId="0" borderId="0" xfId="0" applyNumberFormat="1" applyFont="1" applyAlignment="1">
      <alignment horizontal="left" shrinkToFit="1"/>
    </xf>
    <xf numFmtId="0" fontId="1" fillId="0" borderId="0" xfId="0" applyFont="1" applyAlignment="1"/>
    <xf numFmtId="0" fontId="3" fillId="0" borderId="0" xfId="0" applyFont="1">
      <alignment vertical="center"/>
    </xf>
    <xf numFmtId="49" fontId="1" fillId="0" borderId="0" xfId="0" applyNumberFormat="1" applyFont="1" applyFill="1" applyBorder="1" applyAlignment="1">
      <alignment horizontal="left" shrinkToFit="1"/>
    </xf>
    <xf numFmtId="0" fontId="3" fillId="0" borderId="0" xfId="1" applyFont="1" applyAlignment="1">
      <alignment horizontal="right" vertical="center"/>
    </xf>
    <xf numFmtId="0" fontId="3" fillId="0" borderId="0" xfId="1" applyFont="1">
      <alignment vertical="center"/>
    </xf>
    <xf numFmtId="0" fontId="7" fillId="0" borderId="0" xfId="1" applyFont="1" applyBorder="1">
      <alignment vertical="center"/>
    </xf>
    <xf numFmtId="49" fontId="3" fillId="0" borderId="0" xfId="1" applyNumberFormat="1" applyFont="1" applyBorder="1" applyAlignment="1">
      <alignment vertical="center"/>
    </xf>
    <xf numFmtId="0" fontId="3" fillId="0" borderId="0" xfId="1" applyFont="1" applyBorder="1">
      <alignment vertical="center"/>
    </xf>
    <xf numFmtId="49" fontId="3" fillId="0" borderId="0" xfId="1" applyNumberFormat="1" applyFont="1" applyBorder="1" applyAlignment="1">
      <alignment horizontal="center" vertical="center"/>
    </xf>
    <xf numFmtId="0" fontId="3" fillId="0" borderId="0" xfId="1" applyFont="1" applyAlignment="1">
      <alignment vertical="top" wrapText="1"/>
    </xf>
    <xf numFmtId="0" fontId="3" fillId="0" borderId="0" xfId="1" applyFont="1" applyAlignment="1">
      <alignment vertical="center"/>
    </xf>
    <xf numFmtId="0" fontId="8" fillId="0" borderId="0" xfId="1" applyFont="1" applyAlignment="1">
      <alignment horizontal="right" vertical="center"/>
    </xf>
    <xf numFmtId="0" fontId="8" fillId="0" borderId="0" xfId="1" applyFont="1">
      <alignment vertical="center"/>
    </xf>
    <xf numFmtId="0" fontId="9" fillId="0" borderId="0" xfId="1" applyFont="1">
      <alignment vertical="center"/>
    </xf>
    <xf numFmtId="0" fontId="8" fillId="0" borderId="0" xfId="1" applyFont="1" applyBorder="1">
      <alignment vertical="center"/>
    </xf>
    <xf numFmtId="49" fontId="8" fillId="0" borderId="0" xfId="1" applyNumberFormat="1" applyFont="1" applyBorder="1" applyAlignment="1">
      <alignment vertical="center"/>
    </xf>
    <xf numFmtId="0" fontId="8" fillId="0" borderId="0" xfId="1" applyFont="1" applyAlignment="1">
      <alignment vertical="top" wrapText="1"/>
    </xf>
    <xf numFmtId="0" fontId="3" fillId="0" borderId="0" xfId="1" applyFont="1" applyFill="1" applyAlignment="1">
      <alignment horizontal="right" vertical="center"/>
    </xf>
    <xf numFmtId="0" fontId="3" fillId="0" borderId="0" xfId="1" applyFont="1" applyFill="1">
      <alignment vertical="center"/>
    </xf>
    <xf numFmtId="0" fontId="7" fillId="0" borderId="0" xfId="1" applyFont="1">
      <alignment vertical="center"/>
    </xf>
    <xf numFmtId="0" fontId="7" fillId="0" borderId="0" xfId="1" applyFont="1" applyFill="1">
      <alignment vertical="center"/>
    </xf>
    <xf numFmtId="0" fontId="3" fillId="0" borderId="0" xfId="1" applyFont="1" applyFill="1" applyBorder="1">
      <alignmen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2" xfId="1" applyFont="1" applyFill="1" applyBorder="1" applyAlignment="1">
      <alignment horizontal="center" vertical="center" wrapText="1" shrinkToFit="1"/>
    </xf>
    <xf numFmtId="0" fontId="3" fillId="0" borderId="3" xfId="1" applyFont="1" applyFill="1" applyBorder="1" applyAlignment="1">
      <alignment horizontal="center" vertical="center" wrapText="1"/>
    </xf>
    <xf numFmtId="0" fontId="3" fillId="0" borderId="0" xfId="1" applyFont="1" applyFill="1" applyBorder="1" applyAlignment="1">
      <alignment horizontal="left" vertical="center"/>
    </xf>
    <xf numFmtId="0" fontId="3" fillId="0" borderId="4" xfId="1" applyFont="1" applyFill="1" applyBorder="1" applyAlignment="1">
      <alignment vertical="center"/>
    </xf>
    <xf numFmtId="176" fontId="3" fillId="0" borderId="0" xfId="1" applyNumberFormat="1" applyFont="1" applyFill="1" applyBorder="1" applyAlignment="1">
      <alignment horizontal="right" vertical="center"/>
    </xf>
    <xf numFmtId="177" fontId="3" fillId="0" borderId="0" xfId="1" applyNumberFormat="1" applyFont="1" applyFill="1" applyBorder="1" applyAlignment="1">
      <alignment horizontal="right" vertical="center"/>
    </xf>
    <xf numFmtId="0" fontId="3" fillId="0" borderId="4" xfId="1" applyFont="1" applyFill="1" applyBorder="1" applyAlignment="1">
      <alignment vertical="center" wrapText="1"/>
    </xf>
    <xf numFmtId="0" fontId="3" fillId="0" borderId="5" xfId="1" applyFont="1" applyFill="1" applyBorder="1" applyAlignment="1">
      <alignment horizontal="left" vertical="center"/>
    </xf>
    <xf numFmtId="0" fontId="3" fillId="0" borderId="6" xfId="1" applyFont="1" applyFill="1" applyBorder="1" applyAlignment="1">
      <alignment vertical="center"/>
    </xf>
    <xf numFmtId="176" fontId="3" fillId="0" borderId="5" xfId="1" applyNumberFormat="1" applyFont="1" applyFill="1" applyBorder="1" applyAlignment="1">
      <alignment horizontal="right" vertical="center"/>
    </xf>
    <xf numFmtId="177" fontId="3" fillId="0" borderId="5" xfId="1" applyNumberFormat="1" applyFont="1" applyFill="1" applyBorder="1" applyAlignment="1">
      <alignment horizontal="right" vertical="center"/>
    </xf>
    <xf numFmtId="0" fontId="3" fillId="0" borderId="0" xfId="0" applyFont="1" applyFill="1">
      <alignment vertical="center"/>
    </xf>
    <xf numFmtId="0" fontId="3" fillId="0" borderId="0" xfId="1" applyFont="1" applyBorder="1" applyAlignment="1">
      <alignment horizontal="right" vertical="center"/>
    </xf>
    <xf numFmtId="0" fontId="7" fillId="0" borderId="0" xfId="1" applyNumberFormat="1" applyFont="1" applyFill="1" applyBorder="1" applyAlignment="1">
      <alignment vertical="center"/>
    </xf>
    <xf numFmtId="0" fontId="3" fillId="0" borderId="0" xfId="1" applyFont="1" applyFill="1" applyBorder="1" applyAlignment="1">
      <alignment horizontal="right"/>
    </xf>
    <xf numFmtId="0" fontId="3" fillId="0" borderId="0" xfId="1" applyFont="1" applyFill="1" applyBorder="1" applyAlignment="1">
      <alignment horizontal="left"/>
    </xf>
    <xf numFmtId="0" fontId="3" fillId="0" borderId="3" xfId="1" applyFont="1" applyFill="1" applyBorder="1" applyAlignment="1">
      <alignment horizontal="center" vertical="center"/>
    </xf>
    <xf numFmtId="0" fontId="3" fillId="0" borderId="0" xfId="1" applyFont="1" applyFill="1" applyBorder="1" applyAlignment="1">
      <alignment horizontal="distributed" vertical="center" indent="3"/>
    </xf>
    <xf numFmtId="177" fontId="3" fillId="0" borderId="4" xfId="1" applyNumberFormat="1" applyFont="1" applyFill="1" applyBorder="1" applyAlignment="1">
      <alignment horizontal="right" vertical="center" indent="1"/>
    </xf>
    <xf numFmtId="0" fontId="3" fillId="0" borderId="5" xfId="1" applyFont="1" applyFill="1" applyBorder="1" applyAlignment="1">
      <alignment horizontal="distributed" vertical="center" indent="3"/>
    </xf>
    <xf numFmtId="177" fontId="3" fillId="0" borderId="6" xfId="1" applyNumberFormat="1" applyFont="1" applyFill="1" applyBorder="1" applyAlignment="1">
      <alignment horizontal="right" vertical="center" indent="1"/>
    </xf>
    <xf numFmtId="0" fontId="3" fillId="0" borderId="0" xfId="1" applyFont="1" applyFill="1" applyAlignment="1">
      <alignment horizontal="left"/>
    </xf>
    <xf numFmtId="0" fontId="3" fillId="0" borderId="0" xfId="1" applyFont="1" applyFill="1" applyAlignment="1">
      <alignment horizontal="right"/>
    </xf>
    <xf numFmtId="176" fontId="3" fillId="0" borderId="0" xfId="1" applyNumberFormat="1" applyFont="1" applyFill="1" applyBorder="1" applyAlignment="1">
      <alignment horizontal="right" vertical="center" indent="1"/>
    </xf>
    <xf numFmtId="0" fontId="3" fillId="0" borderId="0" xfId="1" applyFont="1" applyFill="1" applyBorder="1" applyAlignment="1">
      <alignment horizontal="left" vertical="center" indent="1"/>
    </xf>
    <xf numFmtId="0" fontId="3" fillId="0" borderId="4" xfId="1" applyFont="1" applyFill="1" applyBorder="1">
      <alignment vertical="center"/>
    </xf>
    <xf numFmtId="0" fontId="3" fillId="0" borderId="6" xfId="1" applyFont="1" applyFill="1" applyBorder="1">
      <alignment vertical="center"/>
    </xf>
    <xf numFmtId="176" fontId="3" fillId="0" borderId="5" xfId="1" applyNumberFormat="1" applyFont="1" applyFill="1" applyBorder="1" applyAlignment="1">
      <alignment horizontal="right" vertical="center" indent="1"/>
    </xf>
    <xf numFmtId="0" fontId="3" fillId="0" borderId="5" xfId="1" applyFont="1" applyFill="1" applyBorder="1" applyAlignment="1">
      <alignment horizontal="left" vertical="center" indent="1"/>
    </xf>
    <xf numFmtId="0" fontId="3" fillId="0" borderId="0" xfId="1" applyFont="1" applyFill="1" applyBorder="1" applyAlignment="1">
      <alignment vertical="center"/>
    </xf>
    <xf numFmtId="0" fontId="3" fillId="0" borderId="11" xfId="1" applyFont="1" applyFill="1" applyBorder="1" applyAlignment="1">
      <alignment horizontal="center" vertical="center"/>
    </xf>
    <xf numFmtId="176" fontId="7" fillId="0" borderId="0" xfId="1" applyNumberFormat="1" applyFont="1" applyFill="1" applyBorder="1" applyAlignment="1">
      <alignment horizontal="right" vertical="center" inden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8" fontId="3" fillId="0" borderId="9" xfId="0" applyNumberFormat="1" applyFont="1" applyFill="1" applyBorder="1" applyAlignment="1">
      <alignment horizontal="center" vertical="center" wrapText="1"/>
    </xf>
    <xf numFmtId="177" fontId="3" fillId="0" borderId="4" xfId="0" applyNumberFormat="1" applyFont="1" applyFill="1" applyBorder="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177" fontId="1" fillId="0" borderId="0" xfId="1" applyNumberFormat="1" applyFont="1" applyFill="1" applyBorder="1" applyAlignment="1">
      <alignment vertical="center"/>
    </xf>
    <xf numFmtId="0" fontId="1" fillId="0" borderId="0" xfId="0" applyFont="1" applyFill="1">
      <alignment vertical="center"/>
    </xf>
    <xf numFmtId="0" fontId="7" fillId="0" borderId="5" xfId="0" applyFont="1" applyFill="1" applyBorder="1" applyAlignment="1">
      <alignment horizontal="center" vertical="center" wrapText="1"/>
    </xf>
    <xf numFmtId="177" fontId="3" fillId="0" borderId="4" xfId="1" applyNumberFormat="1" applyFont="1" applyFill="1" applyBorder="1" applyAlignment="1">
      <alignment vertical="center"/>
    </xf>
    <xf numFmtId="177" fontId="3" fillId="0" borderId="0" xfId="1" applyNumberFormat="1" applyFont="1" applyFill="1" applyBorder="1" applyAlignment="1">
      <alignment vertical="center"/>
    </xf>
    <xf numFmtId="179" fontId="3" fillId="0" borderId="4" xfId="1" applyNumberFormat="1" applyFont="1" applyFill="1" applyBorder="1" applyAlignment="1">
      <alignment vertical="center"/>
    </xf>
    <xf numFmtId="179" fontId="3" fillId="0" borderId="0" xfId="1" applyNumberFormat="1" applyFont="1" applyFill="1" applyBorder="1" applyAlignment="1">
      <alignment vertical="center"/>
    </xf>
    <xf numFmtId="177" fontId="1" fillId="0" borderId="0" xfId="2" applyNumberFormat="1" applyFont="1" applyFill="1" applyBorder="1" applyAlignment="1">
      <alignment vertical="center"/>
    </xf>
    <xf numFmtId="179" fontId="1" fillId="0" borderId="0" xfId="2" applyNumberFormat="1" applyFont="1" applyFill="1" applyBorder="1" applyAlignment="1">
      <alignment vertical="center"/>
    </xf>
    <xf numFmtId="179" fontId="1" fillId="0" borderId="0" xfId="1"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177" fontId="3" fillId="0" borderId="4" xfId="2" applyNumberFormat="1" applyFont="1" applyFill="1" applyBorder="1" applyAlignment="1">
      <alignment vertical="center"/>
    </xf>
    <xf numFmtId="177" fontId="3" fillId="0" borderId="0" xfId="2" applyNumberFormat="1" applyFont="1" applyFill="1" applyBorder="1" applyAlignment="1">
      <alignment vertical="center"/>
    </xf>
    <xf numFmtId="0" fontId="3" fillId="0" borderId="11" xfId="1" applyFont="1" applyFill="1" applyBorder="1" applyAlignment="1">
      <alignment horizontal="center" vertical="center" wrapText="1"/>
    </xf>
    <xf numFmtId="180" fontId="3" fillId="0" borderId="4" xfId="1" applyNumberFormat="1" applyFont="1" applyFill="1" applyBorder="1" applyAlignment="1">
      <alignment horizontal="right" vertical="center"/>
    </xf>
    <xf numFmtId="180" fontId="3" fillId="0" borderId="0" xfId="1" applyNumberFormat="1" applyFont="1" applyFill="1" applyBorder="1" applyAlignment="1">
      <alignment horizontal="right" vertical="center"/>
    </xf>
    <xf numFmtId="0" fontId="3" fillId="0" borderId="0" xfId="1" applyNumberFormat="1" applyFont="1" applyFill="1" applyBorder="1" applyAlignment="1">
      <alignment horizontal="right" vertical="center"/>
    </xf>
    <xf numFmtId="49"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right" vertical="center"/>
    </xf>
    <xf numFmtId="49" fontId="7"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right" vertical="center" wrapText="1"/>
    </xf>
    <xf numFmtId="0" fontId="3" fillId="0" borderId="0" xfId="1" applyFont="1" applyFill="1" applyAlignment="1">
      <alignment vertical="center"/>
    </xf>
    <xf numFmtId="0" fontId="14" fillId="0" borderId="0" xfId="0" applyFont="1" applyAlignment="1"/>
    <xf numFmtId="0" fontId="15" fillId="0" borderId="0" xfId="0" applyFont="1">
      <alignment vertical="center"/>
    </xf>
    <xf numFmtId="0" fontId="14" fillId="0" borderId="0" xfId="0" applyFont="1" applyAlignment="1">
      <alignment horizontal="left"/>
    </xf>
    <xf numFmtId="0" fontId="13" fillId="0" borderId="0" xfId="3">
      <alignment vertical="center"/>
    </xf>
    <xf numFmtId="179" fontId="3" fillId="0" borderId="4" xfId="2" applyNumberFormat="1" applyFont="1" applyFill="1" applyBorder="1" applyAlignment="1">
      <alignment horizontal="right" vertical="center"/>
    </xf>
    <xf numFmtId="179" fontId="3" fillId="0" borderId="0" xfId="2" applyNumberFormat="1" applyFont="1" applyFill="1" applyBorder="1" applyAlignment="1">
      <alignment horizontal="right" vertical="center"/>
    </xf>
    <xf numFmtId="179" fontId="3" fillId="0" borderId="0" xfId="2" applyNumberFormat="1" applyFont="1" applyFill="1" applyBorder="1" applyAlignment="1">
      <alignment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180" fontId="7" fillId="0" borderId="0" xfId="1" applyNumberFormat="1" applyFont="1" applyFill="1" applyBorder="1" applyAlignment="1">
      <alignment horizontal="right" vertical="center"/>
    </xf>
    <xf numFmtId="49" fontId="7" fillId="0" borderId="0" xfId="1" applyNumberFormat="1" applyFont="1" applyFill="1" applyBorder="1" applyAlignment="1">
      <alignment horizontal="right" vertical="center"/>
    </xf>
    <xf numFmtId="181" fontId="7" fillId="0" borderId="0" xfId="1" applyNumberFormat="1" applyFont="1" applyFill="1" applyBorder="1" applyAlignment="1">
      <alignment horizontal="right" vertical="center"/>
    </xf>
    <xf numFmtId="0" fontId="7" fillId="0" borderId="0" xfId="1" applyFont="1" applyFill="1" applyBorder="1" applyAlignment="1">
      <alignment horizontal="right" vertical="center"/>
    </xf>
    <xf numFmtId="180" fontId="3" fillId="0" borderId="6" xfId="1" applyNumberFormat="1" applyFont="1" applyFill="1" applyBorder="1" applyAlignment="1">
      <alignment horizontal="right" vertical="center"/>
    </xf>
    <xf numFmtId="180" fontId="3" fillId="0" borderId="5" xfId="1" applyNumberFormat="1" applyFont="1" applyFill="1" applyBorder="1" applyAlignment="1">
      <alignment horizontal="right" vertical="center"/>
    </xf>
    <xf numFmtId="49" fontId="3" fillId="0" borderId="5" xfId="1" applyNumberFormat="1" applyFont="1" applyFill="1" applyBorder="1" applyAlignment="1">
      <alignment horizontal="right" vertical="center"/>
    </xf>
    <xf numFmtId="181" fontId="3" fillId="0" borderId="5" xfId="1" applyNumberFormat="1" applyFont="1" applyFill="1" applyBorder="1" applyAlignment="1">
      <alignment horizontal="right" vertical="center"/>
    </xf>
    <xf numFmtId="0" fontId="3" fillId="0" borderId="5" xfId="1" applyFont="1" applyFill="1" applyBorder="1" applyAlignment="1">
      <alignment horizontal="right" vertical="center"/>
    </xf>
    <xf numFmtId="0" fontId="3" fillId="0" borderId="9" xfId="1" applyNumberFormat="1" applyFont="1" applyFill="1" applyBorder="1" applyAlignment="1">
      <alignment horizontal="right" vertical="center"/>
    </xf>
    <xf numFmtId="0" fontId="3" fillId="0" borderId="5" xfId="1" applyNumberFormat="1" applyFont="1" applyFill="1" applyBorder="1" applyAlignment="1">
      <alignment horizontal="right" vertical="center"/>
    </xf>
    <xf numFmtId="0" fontId="3" fillId="0" borderId="10" xfId="1" applyNumberFormat="1" applyFont="1" applyFill="1" applyBorder="1" applyAlignment="1">
      <alignment horizontal="right" vertical="center"/>
    </xf>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0" xfId="1" applyFont="1" applyAlignment="1">
      <alignment horizontal="right"/>
    </xf>
    <xf numFmtId="177" fontId="3" fillId="0" borderId="4" xfId="1" applyNumberFormat="1" applyFont="1" applyBorder="1" applyAlignment="1">
      <alignment horizontal="right" vertical="center"/>
    </xf>
    <xf numFmtId="177" fontId="3" fillId="0" borderId="0" xfId="1" applyNumberFormat="1" applyFont="1" applyBorder="1" applyAlignment="1">
      <alignment horizontal="right" vertical="center"/>
    </xf>
    <xf numFmtId="181" fontId="3" fillId="0" borderId="0" xfId="1" applyNumberFormat="1" applyFont="1" applyBorder="1" applyAlignment="1">
      <alignment horizontal="right" vertical="center"/>
    </xf>
    <xf numFmtId="0" fontId="3" fillId="0" borderId="0" xfId="1" applyFont="1" applyBorder="1" applyAlignment="1">
      <alignment horizontal="left" vertical="center"/>
    </xf>
    <xf numFmtId="0" fontId="18" fillId="0" borderId="0" xfId="1" applyFont="1" applyBorder="1" applyAlignment="1">
      <alignment vertical="center"/>
    </xf>
    <xf numFmtId="0" fontId="7" fillId="0" borderId="0" xfId="1" applyFont="1" applyBorder="1" applyAlignment="1">
      <alignment horizontal="right" vertical="center"/>
    </xf>
    <xf numFmtId="177" fontId="7" fillId="0" borderId="4" xfId="1" applyNumberFormat="1" applyFont="1" applyBorder="1" applyAlignment="1">
      <alignment horizontal="right" vertical="center"/>
    </xf>
    <xf numFmtId="177" fontId="7" fillId="0" borderId="0" xfId="1" applyNumberFormat="1" applyFont="1" applyBorder="1" applyAlignment="1">
      <alignment horizontal="right" vertical="center"/>
    </xf>
    <xf numFmtId="181" fontId="7" fillId="0" borderId="0" xfId="1" applyNumberFormat="1" applyFont="1" applyBorder="1" applyAlignment="1">
      <alignment horizontal="right" vertical="center"/>
    </xf>
    <xf numFmtId="0" fontId="7" fillId="0" borderId="0" xfId="1" applyFont="1" applyBorder="1" applyAlignment="1">
      <alignment horizontal="left" vertical="center"/>
    </xf>
    <xf numFmtId="0" fontId="18" fillId="0" borderId="0" xfId="1" applyFont="1" applyBorder="1" applyAlignment="1">
      <alignment horizontal="left" vertical="center"/>
    </xf>
    <xf numFmtId="0" fontId="18" fillId="0" borderId="0" xfId="1" applyFont="1" applyBorder="1" applyAlignment="1">
      <alignment vertical="top"/>
    </xf>
    <xf numFmtId="0" fontId="18" fillId="0" borderId="0" xfId="1" applyFont="1" applyBorder="1" applyAlignment="1">
      <alignment vertical="top" wrapText="1"/>
    </xf>
    <xf numFmtId="0" fontId="18" fillId="0" borderId="0" xfId="1" applyFont="1" applyBorder="1" applyAlignment="1">
      <alignment horizontal="center" vertical="center"/>
    </xf>
    <xf numFmtId="0" fontId="20" fillId="0" borderId="0" xfId="1" applyFont="1" applyFill="1">
      <alignment vertical="center"/>
    </xf>
    <xf numFmtId="0" fontId="3" fillId="0" borderId="2" xfId="1" applyFont="1" applyFill="1" applyBorder="1" applyAlignment="1">
      <alignment horizontal="center" vertical="center" shrinkToFit="1"/>
    </xf>
    <xf numFmtId="178" fontId="3" fillId="0" borderId="0" xfId="1" applyNumberFormat="1" applyFont="1" applyFill="1" applyBorder="1" applyAlignment="1">
      <alignment horizontal="center" vertical="center" wrapText="1"/>
    </xf>
    <xf numFmtId="177" fontId="3" fillId="0" borderId="4" xfId="1" applyNumberFormat="1" applyFont="1" applyFill="1" applyBorder="1" applyAlignment="1">
      <alignment horizontal="right" vertical="center" shrinkToFit="1"/>
    </xf>
    <xf numFmtId="177" fontId="3" fillId="0" borderId="0" xfId="1" applyNumberFormat="1" applyFont="1" applyFill="1" applyBorder="1" applyAlignment="1">
      <alignment horizontal="right" vertical="center" shrinkToFit="1"/>
    </xf>
    <xf numFmtId="177" fontId="3" fillId="0" borderId="0" xfId="5" applyNumberFormat="1" applyFont="1" applyFill="1" applyBorder="1" applyAlignment="1">
      <alignment horizontal="right" vertical="center" shrinkToFit="1"/>
    </xf>
    <xf numFmtId="177" fontId="1" fillId="0" borderId="0" xfId="5" applyNumberFormat="1" applyFont="1" applyFill="1" applyBorder="1" applyAlignment="1">
      <alignment horizontal="right" vertical="center" shrinkToFit="1"/>
    </xf>
    <xf numFmtId="38" fontId="3" fillId="0" borderId="0" xfId="4" applyFont="1" applyFill="1" applyBorder="1" applyAlignment="1">
      <alignment horizontal="right" vertical="center" shrinkToFit="1"/>
    </xf>
    <xf numFmtId="177" fontId="3" fillId="0" borderId="0" xfId="0" applyNumberFormat="1" applyFont="1" applyFill="1" applyBorder="1" applyAlignment="1">
      <alignment horizontal="right" vertical="center"/>
    </xf>
    <xf numFmtId="0" fontId="3" fillId="0" borderId="0" xfId="5" applyNumberFormat="1" applyFont="1" applyFill="1" applyBorder="1" applyAlignment="1">
      <alignment horizontal="center" vertical="center" wrapText="1"/>
    </xf>
    <xf numFmtId="0" fontId="7" fillId="0" borderId="0" xfId="5" applyNumberFormat="1" applyFont="1" applyFill="1" applyBorder="1" applyAlignment="1">
      <alignment horizontal="center" vertical="center" wrapText="1"/>
    </xf>
    <xf numFmtId="177" fontId="7" fillId="0" borderId="4" xfId="1" applyNumberFormat="1" applyFont="1" applyFill="1" applyBorder="1" applyAlignment="1">
      <alignment horizontal="right" vertical="center" shrinkToFit="1"/>
    </xf>
    <xf numFmtId="177" fontId="7" fillId="0" borderId="0" xfId="1" applyNumberFormat="1" applyFont="1" applyFill="1" applyBorder="1" applyAlignment="1">
      <alignment horizontal="right" vertical="center" shrinkToFit="1"/>
    </xf>
    <xf numFmtId="0" fontId="3" fillId="0" borderId="0" xfId="5" applyNumberFormat="1" applyFont="1" applyFill="1" applyBorder="1" applyAlignment="1">
      <alignment horizontal="right" vertical="center" indent="1"/>
    </xf>
    <xf numFmtId="0" fontId="3" fillId="0" borderId="5" xfId="5" applyNumberFormat="1" applyFont="1" applyFill="1" applyBorder="1" applyAlignment="1">
      <alignment horizontal="right" vertical="center" indent="1"/>
    </xf>
    <xf numFmtId="177" fontId="3" fillId="0" borderId="6" xfId="1" applyNumberFormat="1" applyFont="1" applyFill="1" applyBorder="1" applyAlignment="1">
      <alignment horizontal="right" vertical="center" shrinkToFit="1"/>
    </xf>
    <xf numFmtId="177" fontId="3" fillId="0" borderId="5" xfId="1" applyNumberFormat="1" applyFont="1" applyFill="1" applyBorder="1" applyAlignment="1">
      <alignment horizontal="right" vertical="center" shrinkToFit="1"/>
    </xf>
    <xf numFmtId="38" fontId="3" fillId="0" borderId="5" xfId="4" applyFont="1" applyFill="1" applyBorder="1" applyAlignment="1">
      <alignment horizontal="right" vertical="center" shrinkToFit="1"/>
    </xf>
    <xf numFmtId="0" fontId="3" fillId="0" borderId="0" xfId="0" applyFont="1" applyFill="1" applyAlignment="1">
      <alignment horizontal="left"/>
    </xf>
    <xf numFmtId="0" fontId="3" fillId="0" borderId="11"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176" fontId="3" fillId="0" borderId="4" xfId="1" applyNumberFormat="1" applyFont="1" applyFill="1" applyBorder="1" applyAlignment="1">
      <alignment horizontal="right" vertical="center"/>
    </xf>
    <xf numFmtId="176" fontId="7" fillId="0" borderId="0" xfId="1" applyNumberFormat="1" applyFont="1" applyFill="1" applyBorder="1" applyAlignment="1">
      <alignment horizontal="right" vertical="center"/>
    </xf>
    <xf numFmtId="0" fontId="3" fillId="0" borderId="0" xfId="1" applyFont="1" applyFill="1" applyBorder="1" applyAlignment="1">
      <alignment horizontal="distributed" vertical="center" indent="2"/>
    </xf>
    <xf numFmtId="0" fontId="3" fillId="0" borderId="0" xfId="1" applyFont="1" applyFill="1" applyBorder="1" applyAlignment="1">
      <alignment horizontal="left" vertical="center" indent="4"/>
    </xf>
    <xf numFmtId="0" fontId="3" fillId="0" borderId="0" xfId="5" applyFont="1" applyFill="1">
      <alignment vertical="center"/>
    </xf>
    <xf numFmtId="0" fontId="3" fillId="0" borderId="5" xfId="1" applyFont="1" applyFill="1" applyBorder="1" applyAlignment="1">
      <alignment horizontal="distributed" vertical="center" indent="2"/>
    </xf>
    <xf numFmtId="0" fontId="3" fillId="0" borderId="0" xfId="1" applyFont="1" applyFill="1" applyAlignment="1"/>
    <xf numFmtId="0" fontId="3" fillId="0" borderId="0" xfId="0" applyFont="1" applyFill="1" applyAlignment="1">
      <alignment horizontal="right"/>
    </xf>
    <xf numFmtId="0" fontId="3" fillId="0" borderId="0" xfId="1" applyFont="1" applyFill="1" applyBorder="1" applyAlignment="1">
      <alignment horizontal="center" vertical="center"/>
    </xf>
    <xf numFmtId="0" fontId="3" fillId="0" borderId="9" xfId="1" applyFont="1" applyFill="1" applyBorder="1" applyAlignment="1">
      <alignment horizontal="distributed" vertical="center"/>
    </xf>
    <xf numFmtId="0" fontId="7" fillId="0" borderId="9" xfId="1" applyFont="1" applyFill="1" applyBorder="1" applyAlignment="1">
      <alignment horizontal="distributed" vertical="center"/>
    </xf>
    <xf numFmtId="177" fontId="7" fillId="0" borderId="0" xfId="1" applyNumberFormat="1" applyFont="1" applyFill="1" applyBorder="1" applyAlignment="1">
      <alignment horizontal="right" vertical="center"/>
    </xf>
    <xf numFmtId="0" fontId="7" fillId="0" borderId="10" xfId="1" applyFont="1" applyFill="1" applyBorder="1" applyAlignment="1">
      <alignment horizontal="distributed" vertical="center"/>
    </xf>
    <xf numFmtId="177" fontId="7" fillId="0" borderId="5" xfId="1" applyNumberFormat="1" applyFont="1" applyFill="1" applyBorder="1" applyAlignment="1">
      <alignment horizontal="right" vertical="center"/>
    </xf>
    <xf numFmtId="0" fontId="3" fillId="0" borderId="0" xfId="1" applyFont="1" applyFill="1" applyBorder="1" applyAlignment="1">
      <alignment horizontal="distributed" vertical="center"/>
    </xf>
    <xf numFmtId="0" fontId="7" fillId="0" borderId="9" xfId="1" applyFont="1" applyFill="1" applyBorder="1" applyAlignment="1">
      <alignment horizontal="distributed" vertical="center" wrapText="1"/>
    </xf>
    <xf numFmtId="0" fontId="20" fillId="0" borderId="0" xfId="1" applyNumberFormat="1" applyFont="1" applyFill="1" applyBorder="1" applyAlignment="1">
      <alignment vertical="center"/>
    </xf>
    <xf numFmtId="0" fontId="3" fillId="0" borderId="5" xfId="1" applyFont="1" applyFill="1" applyBorder="1" applyAlignment="1">
      <alignment horizontal="center" vertical="center"/>
    </xf>
    <xf numFmtId="0" fontId="7" fillId="0" borderId="0" xfId="1" applyFont="1" applyFill="1" applyBorder="1" applyAlignment="1">
      <alignment horizontal="center" vertical="center"/>
    </xf>
    <xf numFmtId="38" fontId="7" fillId="0" borderId="0" xfId="6" applyFont="1" applyFill="1" applyBorder="1" applyAlignment="1">
      <alignment horizontal="right" vertical="center"/>
    </xf>
    <xf numFmtId="183" fontId="3" fillId="0" borderId="0" xfId="1" applyNumberFormat="1" applyFont="1" applyFill="1" applyBorder="1" applyAlignment="1">
      <alignment horizontal="right" vertical="center" wrapText="1"/>
    </xf>
    <xf numFmtId="183" fontId="3" fillId="0" borderId="0" xfId="1" applyNumberFormat="1" applyFont="1" applyFill="1" applyBorder="1" applyAlignment="1">
      <alignment horizontal="right" vertical="center"/>
    </xf>
    <xf numFmtId="177" fontId="7" fillId="0" borderId="0" xfId="1" applyNumberFormat="1" applyFont="1" applyFill="1" applyBorder="1" applyAlignment="1">
      <alignment vertical="center"/>
    </xf>
    <xf numFmtId="38" fontId="7" fillId="0" borderId="0" xfId="6" applyFont="1" applyFill="1" applyBorder="1" applyAlignment="1">
      <alignment vertical="center"/>
    </xf>
    <xf numFmtId="183" fontId="3" fillId="0" borderId="0" xfId="1" applyNumberFormat="1" applyFont="1" applyFill="1" applyBorder="1" applyAlignment="1">
      <alignment vertical="center" wrapText="1"/>
    </xf>
    <xf numFmtId="183" fontId="3" fillId="0" borderId="0" xfId="1" applyNumberFormat="1" applyFont="1" applyFill="1" applyBorder="1" applyAlignment="1">
      <alignment vertical="center"/>
    </xf>
    <xf numFmtId="38" fontId="3" fillId="0" borderId="0" xfId="6" applyFont="1" applyFill="1" applyBorder="1" applyAlignment="1">
      <alignment horizontal="right" vertical="center"/>
    </xf>
    <xf numFmtId="38" fontId="3" fillId="0" borderId="5" xfId="6" applyFont="1" applyFill="1" applyBorder="1" applyAlignment="1">
      <alignment horizontal="right" vertical="center"/>
    </xf>
    <xf numFmtId="0" fontId="1" fillId="0" borderId="0" xfId="2" applyFont="1" applyFill="1" applyAlignment="1">
      <alignment vertical="center"/>
    </xf>
    <xf numFmtId="0" fontId="1" fillId="0" borderId="0" xfId="2" applyFont="1" applyFill="1" applyAlignment="1">
      <alignment vertical="center" shrinkToFit="1"/>
    </xf>
    <xf numFmtId="177" fontId="1" fillId="0" borderId="0" xfId="2" applyNumberFormat="1" applyFont="1" applyFill="1" applyAlignment="1">
      <alignment vertical="center" shrinkToFit="1"/>
    </xf>
    <xf numFmtId="0" fontId="1" fillId="0" borderId="0" xfId="2" applyFont="1" applyFill="1" applyAlignment="1">
      <alignment horizontal="right" vertical="center"/>
    </xf>
    <xf numFmtId="0" fontId="20" fillId="0" borderId="0" xfId="2" applyFont="1" applyFill="1" applyAlignment="1">
      <alignment horizontal="left" vertical="center"/>
    </xf>
    <xf numFmtId="0" fontId="1" fillId="0" borderId="0" xfId="2" applyFont="1" applyFill="1" applyAlignment="1">
      <alignment horizontal="left" vertical="center"/>
    </xf>
    <xf numFmtId="0" fontId="1" fillId="0" borderId="0" xfId="2" applyFont="1" applyFill="1" applyAlignment="1">
      <alignment horizontal="left" vertical="center" shrinkToFit="1"/>
    </xf>
    <xf numFmtId="0" fontId="1" fillId="0" borderId="0" xfId="2" applyFont="1" applyFill="1" applyAlignment="1">
      <alignment horizontal="right" vertical="center" shrinkToFit="1"/>
    </xf>
    <xf numFmtId="177" fontId="1" fillId="0" borderId="0" xfId="2" applyNumberFormat="1" applyFont="1" applyFill="1" applyAlignment="1">
      <alignment horizontal="right" vertical="center" shrinkToFit="1"/>
    </xf>
    <xf numFmtId="181" fontId="1" fillId="0" borderId="0" xfId="2" applyNumberFormat="1" applyFont="1" applyFill="1" applyAlignment="1">
      <alignment horizontal="right" vertical="center" shrinkToFit="1"/>
    </xf>
    <xf numFmtId="184" fontId="1" fillId="0" borderId="0" xfId="2" applyNumberFormat="1" applyFont="1" applyFill="1" applyBorder="1" applyAlignment="1">
      <alignment horizontal="left"/>
    </xf>
    <xf numFmtId="0" fontId="22" fillId="0" borderId="0" xfId="2" applyFont="1" applyFill="1" applyBorder="1" applyAlignment="1">
      <alignment horizontal="left"/>
    </xf>
    <xf numFmtId="0" fontId="22" fillId="0" borderId="0" xfId="2" applyFont="1" applyFill="1" applyBorder="1" applyAlignment="1">
      <alignment horizontal="left" shrinkToFit="1"/>
    </xf>
    <xf numFmtId="0" fontId="1" fillId="0" borderId="0" xfId="2" applyFont="1" applyFill="1" applyAlignment="1">
      <alignment shrinkToFit="1"/>
    </xf>
    <xf numFmtId="177" fontId="1" fillId="0" borderId="0" xfId="2" applyNumberFormat="1" applyFont="1" applyFill="1" applyAlignment="1">
      <alignment shrinkToFit="1"/>
    </xf>
    <xf numFmtId="181" fontId="1" fillId="0" borderId="0" xfId="2" applyNumberFormat="1" applyFont="1" applyFill="1" applyAlignment="1">
      <alignment horizontal="right"/>
    </xf>
    <xf numFmtId="0" fontId="1" fillId="0" borderId="0" xfId="2" applyFont="1" applyFill="1" applyAlignment="1"/>
    <xf numFmtId="0" fontId="1" fillId="0" borderId="2" xfId="2" applyFont="1" applyFill="1" applyBorder="1" applyAlignment="1">
      <alignment horizontal="center" vertical="center" shrinkToFit="1"/>
    </xf>
    <xf numFmtId="0" fontId="1" fillId="0" borderId="0" xfId="2" applyFont="1" applyFill="1" applyBorder="1" applyAlignment="1">
      <alignment vertical="center"/>
    </xf>
    <xf numFmtId="0" fontId="22" fillId="0" borderId="8" xfId="2" applyFont="1" applyFill="1" applyBorder="1" applyAlignment="1">
      <alignment horizontal="center" vertical="center"/>
    </xf>
    <xf numFmtId="38" fontId="20" fillId="0" borderId="8" xfId="7" applyFont="1" applyFill="1" applyBorder="1" applyAlignment="1">
      <alignment horizontal="right" vertical="center" shrinkToFit="1"/>
    </xf>
    <xf numFmtId="38" fontId="20" fillId="0" borderId="0" xfId="7" applyFont="1" applyFill="1" applyBorder="1" applyAlignment="1">
      <alignment horizontal="right" vertical="center" shrinkToFit="1"/>
    </xf>
    <xf numFmtId="177" fontId="22" fillId="0" borderId="0" xfId="4" applyNumberFormat="1" applyFont="1" applyFill="1" applyBorder="1" applyAlignment="1">
      <alignment vertical="center"/>
    </xf>
    <xf numFmtId="181" fontId="22" fillId="0" borderId="0" xfId="4" applyNumberFormat="1" applyFont="1" applyFill="1" applyBorder="1" applyAlignment="1">
      <alignment horizontal="right" vertical="center"/>
    </xf>
    <xf numFmtId="0" fontId="22" fillId="0" borderId="0" xfId="2" applyFont="1" applyFill="1" applyBorder="1" applyAlignment="1">
      <alignment horizontal="center" vertical="center"/>
    </xf>
    <xf numFmtId="38" fontId="22" fillId="0" borderId="0" xfId="7" applyFont="1" applyFill="1" applyBorder="1" applyAlignment="1">
      <alignment horizontal="right" vertical="center" shrinkToFit="1"/>
    </xf>
    <xf numFmtId="0" fontId="1" fillId="0" borderId="0" xfId="2" applyFont="1" applyFill="1" applyBorder="1" applyAlignment="1">
      <alignment horizontal="center" vertical="center"/>
    </xf>
    <xf numFmtId="38" fontId="1" fillId="0" borderId="0" xfId="7" applyFont="1" applyFill="1" applyBorder="1" applyAlignment="1">
      <alignment vertical="center" shrinkToFit="1"/>
    </xf>
    <xf numFmtId="38" fontId="1" fillId="0" borderId="0" xfId="7" applyFont="1" applyFill="1" applyBorder="1" applyAlignment="1">
      <alignment horizontal="right" vertical="center" shrinkToFit="1"/>
    </xf>
    <xf numFmtId="185" fontId="11" fillId="0" borderId="0" xfId="8" quotePrefix="1" applyNumberFormat="1" applyFont="1" applyFill="1" applyBorder="1" applyAlignment="1">
      <alignment horizontal="right" vertical="center" shrinkToFit="1"/>
    </xf>
    <xf numFmtId="177" fontId="1" fillId="0" borderId="0" xfId="4" applyNumberFormat="1" applyFont="1" applyFill="1" applyBorder="1" applyAlignment="1">
      <alignment vertical="center"/>
    </xf>
    <xf numFmtId="181" fontId="1" fillId="0" borderId="0" xfId="4" applyNumberFormat="1" applyFont="1" applyFill="1" applyBorder="1" applyAlignment="1">
      <alignment horizontal="right" vertical="center"/>
    </xf>
    <xf numFmtId="38" fontId="22" fillId="0" borderId="0" xfId="7" applyFont="1" applyFill="1" applyBorder="1" applyAlignment="1">
      <alignment vertical="center" shrinkToFit="1"/>
    </xf>
    <xf numFmtId="38" fontId="20" fillId="0" borderId="0" xfId="7" applyFont="1" applyFill="1" applyBorder="1" applyAlignment="1">
      <alignment vertical="center" shrinkToFit="1"/>
    </xf>
    <xf numFmtId="0" fontId="1" fillId="0" borderId="0" xfId="2" applyFont="1" applyFill="1" applyBorder="1" applyAlignment="1">
      <alignment vertical="center" shrinkToFit="1"/>
    </xf>
    <xf numFmtId="0" fontId="11" fillId="0" borderId="0" xfId="2" applyFont="1" applyFill="1" applyBorder="1" applyAlignment="1">
      <alignment vertical="center" shrinkToFit="1"/>
    </xf>
    <xf numFmtId="38" fontId="11" fillId="0" borderId="0" xfId="7" applyFont="1" applyFill="1" applyBorder="1" applyAlignment="1">
      <alignment vertical="center" shrinkToFit="1"/>
    </xf>
    <xf numFmtId="0" fontId="1" fillId="0" borderId="5" xfId="2" applyFont="1" applyFill="1" applyBorder="1" applyAlignment="1">
      <alignment vertical="center"/>
    </xf>
    <xf numFmtId="0" fontId="1" fillId="0" borderId="5" xfId="2" applyFont="1" applyFill="1" applyBorder="1" applyAlignment="1">
      <alignment horizontal="center" vertical="center"/>
    </xf>
    <xf numFmtId="38" fontId="1" fillId="0" borderId="5" xfId="7" applyFont="1" applyFill="1" applyBorder="1" applyAlignment="1">
      <alignment vertical="center" shrinkToFit="1"/>
    </xf>
    <xf numFmtId="38" fontId="11" fillId="0" borderId="5" xfId="7" applyFont="1" applyFill="1" applyBorder="1" applyAlignment="1">
      <alignment vertical="center" shrinkToFit="1"/>
    </xf>
    <xf numFmtId="177" fontId="1" fillId="0" borderId="5" xfId="4" applyNumberFormat="1" applyFont="1" applyFill="1" applyBorder="1" applyAlignment="1">
      <alignment vertical="center"/>
    </xf>
    <xf numFmtId="181" fontId="1" fillId="0" borderId="5" xfId="4" applyNumberFormat="1" applyFont="1" applyFill="1" applyBorder="1" applyAlignment="1">
      <alignment horizontal="right" vertical="center"/>
    </xf>
    <xf numFmtId="0" fontId="11" fillId="0" borderId="0" xfId="2" applyFont="1" applyFill="1" applyAlignment="1">
      <alignment vertical="center" shrinkToFit="1"/>
    </xf>
    <xf numFmtId="177" fontId="11" fillId="0" borderId="0" xfId="2" applyNumberFormat="1" applyFont="1" applyFill="1" applyAlignment="1">
      <alignment vertical="center" shrinkToFit="1"/>
    </xf>
    <xf numFmtId="181" fontId="11" fillId="0" borderId="0" xfId="2" applyNumberFormat="1" applyFont="1" applyFill="1" applyAlignment="1">
      <alignment vertical="center" shrinkToFit="1"/>
    </xf>
    <xf numFmtId="181" fontId="1" fillId="0" borderId="0" xfId="2" applyNumberFormat="1" applyFont="1" applyFill="1" applyAlignment="1">
      <alignment vertical="center" shrinkToFit="1"/>
    </xf>
    <xf numFmtId="0" fontId="20" fillId="0" borderId="0" xfId="2" applyFont="1" applyFill="1" applyBorder="1" applyAlignment="1">
      <alignment vertical="center"/>
    </xf>
    <xf numFmtId="0" fontId="22" fillId="0" borderId="0" xfId="2" applyFont="1" applyFill="1" applyBorder="1" applyAlignment="1">
      <alignment vertical="center"/>
    </xf>
    <xf numFmtId="0" fontId="20" fillId="0" borderId="0" xfId="2" applyFont="1" applyFill="1" applyBorder="1" applyAlignment="1"/>
    <xf numFmtId="0" fontId="22" fillId="0" borderId="0" xfId="2" applyFont="1" applyFill="1" applyBorder="1" applyAlignment="1"/>
    <xf numFmtId="0" fontId="1" fillId="0" borderId="0" xfId="2" applyFont="1" applyFill="1" applyBorder="1" applyAlignment="1"/>
    <xf numFmtId="0" fontId="1" fillId="0" borderId="0" xfId="2" applyFont="1" applyFill="1" applyBorder="1" applyAlignment="1">
      <alignment horizontal="right"/>
    </xf>
    <xf numFmtId="0" fontId="1" fillId="0" borderId="2" xfId="2" applyFont="1" applyFill="1" applyBorder="1" applyAlignment="1">
      <alignment horizontal="center" vertical="center"/>
    </xf>
    <xf numFmtId="0" fontId="11" fillId="0" borderId="0" xfId="2" applyFont="1" applyFill="1" applyAlignment="1">
      <alignment vertical="center"/>
    </xf>
    <xf numFmtId="0" fontId="1" fillId="0" borderId="0" xfId="2" applyFont="1" applyFill="1" applyBorder="1" applyAlignment="1">
      <alignment horizontal="distributed" vertical="center" indent="1"/>
    </xf>
    <xf numFmtId="182" fontId="11" fillId="0" borderId="0" xfId="2" applyNumberFormat="1" applyFont="1" applyFill="1" applyBorder="1" applyAlignment="1">
      <alignment horizontal="right" vertical="center"/>
    </xf>
    <xf numFmtId="0" fontId="1" fillId="0" borderId="5" xfId="2" applyFont="1" applyFill="1" applyBorder="1" applyAlignment="1">
      <alignment horizontal="distributed" vertical="center" indent="1"/>
    </xf>
    <xf numFmtId="38" fontId="1" fillId="0" borderId="5" xfId="7" applyFont="1" applyFill="1" applyBorder="1" applyAlignment="1">
      <alignment horizontal="right" vertical="center" shrinkToFit="1"/>
    </xf>
    <xf numFmtId="182" fontId="11" fillId="0" borderId="5" xfId="2" applyNumberFormat="1" applyFont="1" applyFill="1" applyBorder="1" applyAlignment="1">
      <alignment horizontal="right" vertical="center"/>
    </xf>
    <xf numFmtId="0" fontId="1" fillId="0" borderId="0" xfId="2" applyFont="1" applyFill="1" applyAlignment="1">
      <alignment vertical="top"/>
    </xf>
    <xf numFmtId="0" fontId="1" fillId="0" borderId="0" xfId="2" applyFont="1" applyFill="1" applyAlignment="1">
      <alignment horizontal="right"/>
    </xf>
    <xf numFmtId="0" fontId="1" fillId="0" borderId="3" xfId="2" applyFont="1" applyFill="1" applyBorder="1" applyAlignment="1">
      <alignment horizontal="center" vertical="center"/>
    </xf>
    <xf numFmtId="38" fontId="20" fillId="0" borderId="0" xfId="7" applyFont="1" applyFill="1" applyBorder="1" applyAlignment="1">
      <alignment horizontal="right" vertical="center"/>
    </xf>
    <xf numFmtId="187" fontId="20" fillId="0" borderId="0" xfId="2" applyNumberFormat="1" applyFont="1" applyFill="1" applyBorder="1" applyAlignment="1">
      <alignment horizontal="right" vertical="center"/>
    </xf>
    <xf numFmtId="38" fontId="11" fillId="0" borderId="0" xfId="7" applyFont="1" applyFill="1" applyBorder="1" applyAlignment="1">
      <alignment horizontal="right" vertical="center"/>
    </xf>
    <xf numFmtId="187" fontId="11" fillId="0" borderId="0" xfId="2" applyNumberFormat="1" applyFont="1" applyFill="1" applyBorder="1" applyAlignment="1">
      <alignment horizontal="right" vertical="center"/>
    </xf>
    <xf numFmtId="38" fontId="11" fillId="0" borderId="5" xfId="7" applyFont="1" applyFill="1" applyBorder="1" applyAlignment="1">
      <alignment horizontal="right" vertical="center"/>
    </xf>
    <xf numFmtId="38" fontId="20" fillId="0" borderId="5" xfId="7" applyFont="1" applyFill="1" applyBorder="1" applyAlignment="1">
      <alignment horizontal="right" vertical="center"/>
    </xf>
    <xf numFmtId="186" fontId="11" fillId="0" borderId="5" xfId="7" applyNumberFormat="1" applyFont="1" applyFill="1" applyBorder="1" applyAlignment="1">
      <alignment horizontal="right" vertical="center"/>
    </xf>
    <xf numFmtId="0" fontId="1" fillId="0" borderId="0" xfId="2" applyFont="1" applyFill="1"/>
    <xf numFmtId="0" fontId="1" fillId="0" borderId="0" xfId="2" applyFont="1" applyFill="1" applyAlignment="1">
      <alignment horizontal="center" vertical="center"/>
    </xf>
    <xf numFmtId="0" fontId="20" fillId="0" borderId="0" xfId="2" applyFont="1" applyFill="1" applyAlignment="1">
      <alignment vertical="center"/>
    </xf>
    <xf numFmtId="0" fontId="20" fillId="0" borderId="0" xfId="2" applyFont="1" applyFill="1" applyAlignment="1"/>
    <xf numFmtId="0" fontId="1" fillId="0" borderId="8" xfId="2" applyFont="1" applyFill="1" applyBorder="1" applyAlignment="1">
      <alignment vertical="center"/>
    </xf>
    <xf numFmtId="38" fontId="11" fillId="0" borderId="4" xfId="7" applyFont="1" applyFill="1" applyBorder="1" applyAlignment="1">
      <alignment vertical="center"/>
    </xf>
    <xf numFmtId="38" fontId="11" fillId="0" borderId="0" xfId="7" applyFont="1" applyFill="1" applyBorder="1" applyAlignment="1">
      <alignment vertical="center"/>
    </xf>
    <xf numFmtId="38" fontId="20" fillId="0" borderId="0" xfId="7" applyFont="1" applyFill="1" applyBorder="1" applyAlignment="1">
      <alignment vertical="center"/>
    </xf>
    <xf numFmtId="177" fontId="1" fillId="0" borderId="8" xfId="7" applyNumberFormat="1" applyFont="1" applyFill="1" applyBorder="1" applyAlignment="1">
      <alignment vertical="center"/>
    </xf>
    <xf numFmtId="188" fontId="1" fillId="0" borderId="0" xfId="7" applyNumberFormat="1" applyFont="1" applyFill="1" applyBorder="1" applyAlignment="1">
      <alignment horizontal="right" vertical="center"/>
    </xf>
    <xf numFmtId="189" fontId="1" fillId="0" borderId="0" xfId="2" applyNumberFormat="1" applyFont="1" applyFill="1" applyAlignment="1">
      <alignment vertical="center"/>
    </xf>
    <xf numFmtId="177" fontId="1" fillId="0" borderId="0" xfId="7" applyNumberFormat="1" applyFont="1" applyFill="1" applyBorder="1" applyAlignment="1">
      <alignment vertical="center"/>
    </xf>
    <xf numFmtId="40" fontId="11" fillId="0" borderId="4" xfId="7" applyNumberFormat="1" applyFont="1" applyFill="1" applyBorder="1" applyAlignment="1">
      <alignment vertical="center"/>
    </xf>
    <xf numFmtId="40" fontId="11" fillId="0" borderId="0" xfId="7" applyNumberFormat="1" applyFont="1" applyFill="1" applyBorder="1" applyAlignment="1">
      <alignment vertical="center"/>
    </xf>
    <xf numFmtId="40" fontId="20" fillId="0" borderId="0" xfId="7" applyNumberFormat="1" applyFont="1" applyFill="1" applyBorder="1" applyAlignment="1">
      <alignment vertical="center"/>
    </xf>
    <xf numFmtId="176" fontId="1" fillId="0" borderId="0" xfId="7" applyNumberFormat="1" applyFont="1" applyFill="1" applyBorder="1" applyAlignment="1">
      <alignment vertical="center"/>
    </xf>
    <xf numFmtId="38" fontId="11" fillId="0" borderId="4" xfId="7" applyNumberFormat="1" applyFont="1" applyFill="1" applyBorder="1" applyAlignment="1">
      <alignment vertical="center"/>
    </xf>
    <xf numFmtId="38" fontId="11" fillId="0" borderId="0" xfId="7" applyNumberFormat="1" applyFont="1" applyFill="1" applyBorder="1" applyAlignment="1">
      <alignment vertical="center"/>
    </xf>
    <xf numFmtId="38" fontId="20" fillId="0" borderId="0" xfId="7" applyNumberFormat="1" applyFont="1" applyFill="1" applyBorder="1" applyAlignment="1">
      <alignment vertical="center"/>
    </xf>
    <xf numFmtId="0" fontId="1" fillId="0" borderId="0" xfId="2" applyFont="1" applyFill="1" applyBorder="1" applyAlignment="1">
      <alignment horizontal="left" vertical="center" wrapText="1" indent="1"/>
    </xf>
    <xf numFmtId="38" fontId="11" fillId="0" borderId="6" xfId="7" applyFont="1" applyFill="1" applyBorder="1" applyAlignment="1">
      <alignment vertical="center"/>
    </xf>
    <xf numFmtId="38" fontId="11" fillId="0" borderId="5" xfId="7" applyFont="1" applyFill="1" applyBorder="1" applyAlignment="1">
      <alignment vertical="center"/>
    </xf>
    <xf numFmtId="38" fontId="20" fillId="0" borderId="5" xfId="7" applyFont="1" applyFill="1" applyBorder="1" applyAlignment="1">
      <alignment vertical="center"/>
    </xf>
    <xf numFmtId="177" fontId="1" fillId="0" borderId="5" xfId="7" applyNumberFormat="1" applyFont="1" applyFill="1" applyBorder="1" applyAlignment="1">
      <alignment vertical="center"/>
    </xf>
    <xf numFmtId="188" fontId="1" fillId="0" borderId="5" xfId="7" applyNumberFormat="1" applyFont="1" applyFill="1" applyBorder="1" applyAlignment="1">
      <alignment horizontal="right" vertical="center"/>
    </xf>
    <xf numFmtId="0" fontId="1" fillId="0" borderId="2" xfId="2" applyFont="1" applyFill="1" applyBorder="1" applyAlignment="1">
      <alignment horizontal="center" vertical="center" wrapText="1"/>
    </xf>
    <xf numFmtId="177" fontId="11" fillId="0" borderId="0" xfId="7" applyNumberFormat="1" applyFont="1" applyFill="1" applyBorder="1" applyAlignment="1">
      <alignment vertical="center"/>
    </xf>
    <xf numFmtId="181" fontId="11" fillId="0" borderId="0" xfId="7" applyNumberFormat="1" applyFont="1" applyFill="1" applyBorder="1" applyAlignment="1">
      <alignment vertical="center"/>
    </xf>
    <xf numFmtId="181" fontId="11" fillId="0" borderId="8" xfId="7" applyNumberFormat="1" applyFont="1" applyFill="1" applyBorder="1" applyAlignment="1">
      <alignment horizontal="right" vertical="center"/>
    </xf>
    <xf numFmtId="181" fontId="20" fillId="0" borderId="0" xfId="7" applyNumberFormat="1" applyFont="1" applyFill="1" applyBorder="1" applyAlignment="1">
      <alignment vertical="center"/>
    </xf>
    <xf numFmtId="0" fontId="11" fillId="0" borderId="0" xfId="2" applyFont="1" applyFill="1" applyBorder="1" applyAlignment="1">
      <alignment vertical="center"/>
    </xf>
    <xf numFmtId="181" fontId="11" fillId="0" borderId="0" xfId="7" applyNumberFormat="1" applyFont="1" applyFill="1" applyBorder="1" applyAlignment="1">
      <alignment horizontal="right" vertical="center"/>
    </xf>
    <xf numFmtId="0" fontId="11" fillId="0" borderId="0" xfId="2" applyFont="1" applyFill="1" applyBorder="1" applyAlignment="1">
      <alignment horizontal="left" vertical="center" indent="2"/>
    </xf>
    <xf numFmtId="0" fontId="11" fillId="0" borderId="0" xfId="2" applyFont="1" applyFill="1" applyBorder="1" applyAlignment="1">
      <alignment horizontal="left" vertical="center" indent="3"/>
    </xf>
    <xf numFmtId="0" fontId="11" fillId="0" borderId="5" xfId="2" applyFont="1" applyFill="1" applyBorder="1" applyAlignment="1">
      <alignment vertical="center"/>
    </xf>
    <xf numFmtId="177" fontId="11" fillId="0" borderId="5" xfId="7" applyNumberFormat="1" applyFont="1" applyFill="1" applyBorder="1" applyAlignment="1">
      <alignment vertical="center"/>
    </xf>
    <xf numFmtId="181" fontId="11" fillId="0" borderId="5" xfId="7" applyNumberFormat="1" applyFont="1" applyFill="1" applyBorder="1" applyAlignment="1">
      <alignment vertical="center"/>
    </xf>
    <xf numFmtId="181" fontId="11" fillId="0" borderId="5" xfId="7" applyNumberFormat="1" applyFont="1" applyFill="1" applyBorder="1" applyAlignment="1">
      <alignment horizontal="right" vertical="center"/>
    </xf>
    <xf numFmtId="181" fontId="20" fillId="0" borderId="5" xfId="7" applyNumberFormat="1" applyFont="1" applyFill="1" applyBorder="1" applyAlignment="1">
      <alignment vertical="center"/>
    </xf>
    <xf numFmtId="0" fontId="1" fillId="0" borderId="2" xfId="2" applyFont="1" applyFill="1" applyBorder="1" applyAlignment="1">
      <alignment horizontal="distributed" vertical="center" wrapText="1"/>
    </xf>
    <xf numFmtId="0" fontId="1" fillId="0" borderId="3" xfId="2" applyFont="1" applyFill="1" applyBorder="1" applyAlignment="1">
      <alignment horizontal="center" vertical="center" wrapText="1"/>
    </xf>
    <xf numFmtId="0" fontId="11" fillId="0" borderId="0" xfId="2" applyNumberFormat="1" applyFont="1" applyFill="1" applyBorder="1" applyAlignment="1">
      <alignment horizontal="center" vertical="center" wrapText="1"/>
    </xf>
    <xf numFmtId="49" fontId="11" fillId="0" borderId="0" xfId="2" applyNumberFormat="1" applyFont="1" applyFill="1" applyBorder="1" applyAlignment="1">
      <alignment horizontal="center" vertical="center" wrapText="1"/>
    </xf>
    <xf numFmtId="177" fontId="11" fillId="0" borderId="4" xfId="7" applyNumberFormat="1" applyFont="1" applyFill="1" applyBorder="1" applyAlignment="1">
      <alignment vertical="center"/>
    </xf>
    <xf numFmtId="181" fontId="11" fillId="0" borderId="0" xfId="2" applyNumberFormat="1" applyFont="1" applyFill="1" applyBorder="1" applyAlignment="1">
      <alignment vertical="center"/>
    </xf>
    <xf numFmtId="176" fontId="11" fillId="0" borderId="0" xfId="2" applyNumberFormat="1" applyFont="1" applyFill="1" applyBorder="1" applyAlignment="1">
      <alignment vertical="center"/>
    </xf>
    <xf numFmtId="190" fontId="11" fillId="0" borderId="0" xfId="2" applyNumberFormat="1" applyFont="1" applyFill="1" applyBorder="1" applyAlignment="1">
      <alignment vertical="center"/>
    </xf>
    <xf numFmtId="191" fontId="11" fillId="0" borderId="0" xfId="2" applyNumberFormat="1" applyFont="1" applyFill="1" applyBorder="1" applyAlignment="1">
      <alignment vertical="center"/>
    </xf>
    <xf numFmtId="0" fontId="20" fillId="0" borderId="5" xfId="2" applyNumberFormat="1" applyFont="1" applyFill="1" applyBorder="1" applyAlignment="1">
      <alignment horizontal="center" vertical="center" wrapText="1"/>
    </xf>
    <xf numFmtId="49" fontId="20" fillId="0" borderId="5" xfId="2" applyNumberFormat="1" applyFont="1" applyFill="1" applyBorder="1" applyAlignment="1">
      <alignment horizontal="center" vertical="center" wrapText="1"/>
    </xf>
    <xf numFmtId="177" fontId="20" fillId="0" borderId="6" xfId="7" applyNumberFormat="1" applyFont="1" applyFill="1" applyBorder="1" applyAlignment="1">
      <alignment vertical="center"/>
    </xf>
    <xf numFmtId="177" fontId="20" fillId="0" borderId="5" xfId="7" applyNumberFormat="1" applyFont="1" applyFill="1" applyBorder="1" applyAlignment="1">
      <alignment vertical="center"/>
    </xf>
    <xf numFmtId="181" fontId="20" fillId="0" borderId="5" xfId="2" applyNumberFormat="1" applyFont="1" applyFill="1" applyBorder="1" applyAlignment="1">
      <alignment vertical="center"/>
    </xf>
    <xf numFmtId="176" fontId="20" fillId="0" borderId="5" xfId="2" applyNumberFormat="1" applyFont="1" applyFill="1" applyBorder="1" applyAlignment="1">
      <alignment vertical="center"/>
    </xf>
    <xf numFmtId="190" fontId="20" fillId="0" borderId="5" xfId="2" applyNumberFormat="1" applyFont="1" applyFill="1" applyBorder="1" applyAlignment="1">
      <alignment vertical="center"/>
    </xf>
    <xf numFmtId="191" fontId="20" fillId="0" borderId="5" xfId="2" applyNumberFormat="1" applyFont="1" applyFill="1" applyBorder="1" applyAlignment="1">
      <alignment vertical="center"/>
    </xf>
    <xf numFmtId="0" fontId="1" fillId="0" borderId="0" xfId="2" applyFont="1" applyFill="1" applyAlignment="1">
      <alignment horizontal="left" vertical="center" indent="1"/>
    </xf>
    <xf numFmtId="177" fontId="1" fillId="0" borderId="0" xfId="2" applyNumberFormat="1" applyFont="1" applyFill="1" applyAlignment="1">
      <alignment vertical="center"/>
    </xf>
    <xf numFmtId="177" fontId="1" fillId="0" borderId="0" xfId="2" applyNumberFormat="1" applyFont="1" applyFill="1" applyAlignment="1">
      <alignment horizontal="right" vertical="center"/>
    </xf>
    <xf numFmtId="177" fontId="20" fillId="0" borderId="0" xfId="2" applyNumberFormat="1" applyFont="1" applyFill="1" applyBorder="1" applyAlignment="1">
      <alignment vertical="center"/>
    </xf>
    <xf numFmtId="177" fontId="22" fillId="0" borderId="0" xfId="2" applyNumberFormat="1" applyFont="1" applyFill="1" applyBorder="1" applyAlignment="1">
      <alignment vertical="center"/>
    </xf>
    <xf numFmtId="177" fontId="22" fillId="0" borderId="0" xfId="2" applyNumberFormat="1" applyFont="1" applyFill="1" applyBorder="1" applyAlignment="1"/>
    <xf numFmtId="177" fontId="1" fillId="0" borderId="0" xfId="2" applyNumberFormat="1" applyFont="1" applyFill="1" applyAlignment="1"/>
    <xf numFmtId="177" fontId="1" fillId="0" borderId="0" xfId="2" applyNumberFormat="1" applyFont="1" applyFill="1" applyAlignment="1">
      <alignment horizontal="right"/>
    </xf>
    <xf numFmtId="177" fontId="1" fillId="0" borderId="1"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xf>
    <xf numFmtId="177" fontId="11" fillId="0" borderId="8" xfId="2" applyNumberFormat="1" applyFont="1" applyFill="1" applyBorder="1" applyAlignment="1">
      <alignment vertical="center"/>
    </xf>
    <xf numFmtId="177" fontId="20" fillId="0" borderId="7" xfId="7" applyNumberFormat="1" applyFont="1" applyFill="1" applyBorder="1" applyAlignment="1">
      <alignment vertical="center"/>
    </xf>
    <xf numFmtId="177" fontId="11" fillId="0" borderId="0" xfId="2" applyNumberFormat="1" applyFont="1" applyFill="1" applyBorder="1" applyAlignment="1">
      <alignment vertical="center" shrinkToFit="1"/>
    </xf>
    <xf numFmtId="177" fontId="20" fillId="0" borderId="4" xfId="7" applyNumberFormat="1" applyFont="1" applyFill="1" applyBorder="1" applyAlignment="1">
      <alignment vertical="center"/>
    </xf>
    <xf numFmtId="177" fontId="11" fillId="0" borderId="0" xfId="2" applyNumberFormat="1" applyFont="1" applyFill="1" applyBorder="1" applyAlignment="1">
      <alignment vertical="center"/>
    </xf>
    <xf numFmtId="177" fontId="11" fillId="0" borderId="0" xfId="7" applyNumberFormat="1" applyFont="1" applyFill="1" applyBorder="1" applyAlignment="1">
      <alignment horizontal="right" vertical="center"/>
    </xf>
    <xf numFmtId="177" fontId="11" fillId="0" borderId="0" xfId="2" applyNumberFormat="1" applyFont="1" applyFill="1" applyBorder="1" applyAlignment="1">
      <alignment vertical="distributed"/>
    </xf>
    <xf numFmtId="177" fontId="11" fillId="0" borderId="5" xfId="2" applyNumberFormat="1" applyFont="1" applyFill="1" applyBorder="1" applyAlignment="1">
      <alignment horizontal="left" vertical="center"/>
    </xf>
    <xf numFmtId="177" fontId="11" fillId="0" borderId="5" xfId="7" applyNumberFormat="1" applyFont="1" applyFill="1" applyBorder="1" applyAlignment="1">
      <alignment horizontal="right" vertical="center"/>
    </xf>
    <xf numFmtId="177" fontId="11" fillId="0" borderId="0" xfId="2" applyNumberFormat="1" applyFont="1" applyFill="1" applyAlignment="1">
      <alignment vertical="center"/>
    </xf>
    <xf numFmtId="177" fontId="20" fillId="0" borderId="0" xfId="2" applyNumberFormat="1" applyFont="1" applyFill="1" applyBorder="1" applyAlignment="1">
      <alignment horizontal="left" vertical="center" indent="2"/>
    </xf>
    <xf numFmtId="177" fontId="11" fillId="0" borderId="1" xfId="2" applyNumberFormat="1" applyFont="1" applyFill="1" applyBorder="1" applyAlignment="1">
      <alignment horizontal="center" vertical="center"/>
    </xf>
    <xf numFmtId="177" fontId="11" fillId="0" borderId="2" xfId="2" applyNumberFormat="1" applyFont="1" applyFill="1" applyBorder="1" applyAlignment="1">
      <alignment horizontal="center" vertical="center"/>
    </xf>
    <xf numFmtId="177" fontId="11" fillId="0" borderId="3" xfId="2" applyNumberFormat="1" applyFont="1" applyFill="1" applyBorder="1" applyAlignment="1">
      <alignment horizontal="center" vertical="center"/>
    </xf>
    <xf numFmtId="177" fontId="11" fillId="0" borderId="3" xfId="2" applyNumberFormat="1" applyFont="1" applyFill="1" applyBorder="1" applyAlignment="1">
      <alignment horizontal="center" vertical="center" shrinkToFit="1"/>
    </xf>
    <xf numFmtId="177" fontId="1" fillId="0" borderId="0" xfId="2" applyNumberFormat="1" applyFont="1" applyFill="1" applyAlignment="1">
      <alignment horizontal="center" vertical="center"/>
    </xf>
    <xf numFmtId="177" fontId="3" fillId="0" borderId="0" xfId="7" applyNumberFormat="1" applyFont="1" applyFill="1" applyBorder="1" applyAlignment="1">
      <alignment vertical="center"/>
    </xf>
    <xf numFmtId="177" fontId="11" fillId="0" borderId="0" xfId="2" applyNumberFormat="1" applyFont="1" applyFill="1" applyBorder="1" applyAlignment="1">
      <alignment horizontal="left" vertical="center" indent="2"/>
    </xf>
    <xf numFmtId="177" fontId="11" fillId="0" borderId="0" xfId="2" applyNumberFormat="1" applyFont="1" applyFill="1" applyBorder="1" applyAlignment="1">
      <alignment horizontal="left" vertical="center" indent="4"/>
    </xf>
    <xf numFmtId="177" fontId="3" fillId="0" borderId="0" xfId="7" applyNumberFormat="1" applyFont="1" applyFill="1" applyBorder="1" applyAlignment="1">
      <alignment horizontal="right" vertical="center"/>
    </xf>
    <xf numFmtId="177" fontId="11" fillId="0" borderId="9" xfId="2" applyNumberFormat="1" applyFont="1" applyFill="1" applyBorder="1" applyAlignment="1">
      <alignment horizontal="left" vertical="center" indent="4"/>
    </xf>
    <xf numFmtId="177" fontId="3" fillId="0" borderId="5" xfId="7" applyNumberFormat="1" applyFont="1" applyFill="1" applyBorder="1" applyAlignment="1">
      <alignment vertical="center"/>
    </xf>
    <xf numFmtId="0" fontId="13" fillId="0" borderId="0" xfId="3" applyFill="1" applyAlignment="1">
      <alignment vertical="center"/>
    </xf>
    <xf numFmtId="0" fontId="22" fillId="0" borderId="0" xfId="2" applyFont="1" applyFill="1" applyAlignment="1">
      <alignment vertical="center"/>
    </xf>
    <xf numFmtId="0" fontId="1" fillId="0" borderId="0" xfId="2" applyFont="1" applyFill="1" applyAlignment="1">
      <alignment horizontal="left"/>
    </xf>
    <xf numFmtId="0" fontId="22" fillId="0" borderId="0" xfId="2" applyFont="1" applyFill="1" applyAlignment="1">
      <alignment horizontal="left"/>
    </xf>
    <xf numFmtId="0" fontId="22" fillId="0" borderId="0" xfId="2" applyFont="1" applyFill="1" applyAlignment="1"/>
    <xf numFmtId="0" fontId="1" fillId="0" borderId="13" xfId="2" applyFont="1" applyFill="1" applyBorder="1" applyAlignment="1">
      <alignment horizontal="center" vertical="center"/>
    </xf>
    <xf numFmtId="0" fontId="22" fillId="0" borderId="8" xfId="2" applyFont="1" applyFill="1" applyBorder="1" applyAlignment="1">
      <alignment horizontal="left" vertical="center"/>
    </xf>
    <xf numFmtId="177" fontId="22" fillId="0" borderId="8" xfId="7" applyNumberFormat="1" applyFont="1" applyFill="1" applyBorder="1" applyAlignment="1">
      <alignment horizontal="right" vertical="center"/>
    </xf>
    <xf numFmtId="192" fontId="22" fillId="0" borderId="8" xfId="7" applyNumberFormat="1" applyFont="1" applyFill="1" applyBorder="1" applyAlignment="1">
      <alignment horizontal="right" vertical="center"/>
    </xf>
    <xf numFmtId="183" fontId="22" fillId="0" borderId="8" xfId="7" applyNumberFormat="1" applyFont="1" applyFill="1" applyBorder="1" applyAlignment="1">
      <alignment horizontal="right" vertical="center"/>
    </xf>
    <xf numFmtId="177" fontId="22" fillId="0" borderId="0" xfId="7" applyNumberFormat="1" applyFont="1" applyFill="1" applyBorder="1" applyAlignment="1">
      <alignment horizontal="right" vertical="center"/>
    </xf>
    <xf numFmtId="192" fontId="22" fillId="0" borderId="0" xfId="7" applyNumberFormat="1" applyFont="1" applyFill="1" applyBorder="1" applyAlignment="1">
      <alignment horizontal="right" vertical="center"/>
    </xf>
    <xf numFmtId="0" fontId="1" fillId="0" borderId="0" xfId="2" applyFont="1" applyFill="1" applyBorder="1" applyAlignment="1">
      <alignment horizontal="left" vertical="center" wrapText="1"/>
    </xf>
    <xf numFmtId="177" fontId="1" fillId="0" borderId="0" xfId="7" applyNumberFormat="1" applyFont="1" applyFill="1" applyBorder="1" applyAlignment="1">
      <alignment horizontal="right" vertical="center"/>
    </xf>
    <xf numFmtId="192" fontId="1" fillId="0" borderId="0" xfId="7" applyNumberFormat="1" applyFont="1" applyFill="1" applyBorder="1" applyAlignment="1">
      <alignment horizontal="right" vertical="center"/>
    </xf>
    <xf numFmtId="183" fontId="1" fillId="0" borderId="0" xfId="7" applyNumberFormat="1" applyFont="1" applyFill="1" applyBorder="1" applyAlignment="1">
      <alignment horizontal="right" vertical="center"/>
    </xf>
    <xf numFmtId="0" fontId="1" fillId="0" borderId="0" xfId="2" applyFont="1" applyFill="1" applyBorder="1" applyAlignment="1">
      <alignment horizontal="left" vertical="center"/>
    </xf>
    <xf numFmtId="38" fontId="1" fillId="0" borderId="0" xfId="7" applyFont="1" applyFill="1" applyBorder="1" applyAlignment="1">
      <alignment horizontal="right" vertical="center"/>
    </xf>
    <xf numFmtId="0" fontId="1" fillId="0" borderId="0" xfId="2" applyFont="1" applyFill="1" applyBorder="1" applyAlignment="1">
      <alignment horizontal="left" vertical="center" indent="2"/>
    </xf>
    <xf numFmtId="0" fontId="1" fillId="0" borderId="0" xfId="2" applyFont="1" applyFill="1" applyBorder="1" applyAlignment="1">
      <alignment horizontal="left" vertical="center" indent="2" shrinkToFit="1"/>
    </xf>
    <xf numFmtId="0" fontId="1" fillId="0" borderId="0" xfId="2" applyFont="1" applyFill="1" applyBorder="1" applyAlignment="1">
      <alignment horizontal="left" vertical="center" wrapText="1" indent="2"/>
    </xf>
    <xf numFmtId="0" fontId="1" fillId="0" borderId="5" xfId="2" applyFont="1" applyFill="1" applyBorder="1" applyAlignment="1">
      <alignment horizontal="left" vertical="center" indent="2" shrinkToFit="1"/>
    </xf>
    <xf numFmtId="177" fontId="1" fillId="0" borderId="5" xfId="7" applyNumberFormat="1" applyFont="1" applyFill="1" applyBorder="1" applyAlignment="1">
      <alignment horizontal="right" vertical="center"/>
    </xf>
    <xf numFmtId="192" fontId="1" fillId="0" borderId="5" xfId="7" applyNumberFormat="1" applyFont="1" applyFill="1" applyBorder="1" applyAlignment="1">
      <alignment horizontal="right" vertical="center"/>
    </xf>
    <xf numFmtId="183" fontId="1" fillId="0" borderId="5" xfId="7" applyNumberFormat="1" applyFont="1" applyFill="1" applyBorder="1" applyAlignment="1">
      <alignment horizontal="right" vertical="center"/>
    </xf>
    <xf numFmtId="0" fontId="22" fillId="0" borderId="0" xfId="2" applyFont="1" applyFill="1" applyAlignment="1">
      <alignment horizontal="left" vertical="center"/>
    </xf>
    <xf numFmtId="0" fontId="1" fillId="0" borderId="0" xfId="2" applyFont="1" applyFill="1" applyBorder="1" applyAlignment="1">
      <alignment horizontal="left"/>
    </xf>
    <xf numFmtId="181" fontId="1" fillId="0" borderId="2" xfId="2" applyNumberFormat="1" applyFont="1" applyFill="1" applyBorder="1" applyAlignment="1">
      <alignment horizontal="center" vertical="center"/>
    </xf>
    <xf numFmtId="0" fontId="1" fillId="0" borderId="11" xfId="2" applyFont="1" applyFill="1" applyBorder="1" applyAlignment="1">
      <alignment horizontal="center" vertical="center"/>
    </xf>
    <xf numFmtId="0" fontId="22" fillId="0" borderId="8" xfId="2" applyFont="1" applyFill="1" applyBorder="1" applyAlignment="1">
      <alignment vertical="center"/>
    </xf>
    <xf numFmtId="177" fontId="22" fillId="0" borderId="0" xfId="2" applyNumberFormat="1" applyFont="1" applyFill="1" applyBorder="1" applyAlignment="1">
      <alignment horizontal="right" vertical="center"/>
    </xf>
    <xf numFmtId="181" fontId="22" fillId="0" borderId="0" xfId="2" applyNumberFormat="1" applyFont="1" applyFill="1" applyBorder="1" applyAlignment="1">
      <alignment horizontal="right" vertical="center"/>
    </xf>
    <xf numFmtId="181" fontId="22" fillId="0" borderId="8" xfId="7" applyNumberFormat="1" applyFont="1" applyFill="1" applyBorder="1" applyAlignment="1">
      <alignment horizontal="right" vertical="center"/>
    </xf>
    <xf numFmtId="183" fontId="22" fillId="0" borderId="0" xfId="7" applyNumberFormat="1" applyFont="1" applyFill="1" applyBorder="1" applyAlignment="1">
      <alignment horizontal="right" vertical="center"/>
    </xf>
    <xf numFmtId="193" fontId="22" fillId="0" borderId="8" xfId="7" applyNumberFormat="1" applyFont="1" applyFill="1" applyBorder="1" applyAlignment="1">
      <alignment horizontal="right" vertical="center"/>
    </xf>
    <xf numFmtId="177" fontId="1" fillId="0" borderId="0" xfId="2" applyNumberFormat="1" applyFont="1" applyFill="1" applyBorder="1" applyAlignment="1">
      <alignment horizontal="right" vertical="center"/>
    </xf>
    <xf numFmtId="181" fontId="1" fillId="0" borderId="0" xfId="2" applyNumberFormat="1" applyFont="1" applyFill="1" applyBorder="1" applyAlignment="1">
      <alignment horizontal="right" vertical="center"/>
    </xf>
    <xf numFmtId="181" fontId="1" fillId="0" borderId="0" xfId="7" applyNumberFormat="1" applyFont="1" applyFill="1" applyBorder="1" applyAlignment="1">
      <alignment horizontal="right" vertical="center"/>
    </xf>
    <xf numFmtId="193" fontId="1" fillId="0" borderId="0" xfId="7" applyNumberFormat="1" applyFont="1" applyFill="1" applyBorder="1" applyAlignment="1">
      <alignment horizontal="right" vertical="center"/>
    </xf>
    <xf numFmtId="0" fontId="1" fillId="0" borderId="5" xfId="2" applyFont="1" applyFill="1" applyBorder="1" applyAlignment="1">
      <alignment horizontal="left" vertical="center" indent="2"/>
    </xf>
    <xf numFmtId="177" fontId="1" fillId="0" borderId="5" xfId="2" applyNumberFormat="1" applyFont="1" applyFill="1" applyBorder="1" applyAlignment="1">
      <alignment horizontal="right" vertical="center"/>
    </xf>
    <xf numFmtId="181" fontId="1" fillId="0" borderId="5" xfId="2" applyNumberFormat="1" applyFont="1" applyFill="1" applyBorder="1" applyAlignment="1">
      <alignment horizontal="right" vertical="center"/>
    </xf>
    <xf numFmtId="181" fontId="1" fillId="0" borderId="5" xfId="7" applyNumberFormat="1" applyFont="1" applyFill="1" applyBorder="1" applyAlignment="1">
      <alignment horizontal="right" vertical="center"/>
    </xf>
    <xf numFmtId="193" fontId="1" fillId="0" borderId="5" xfId="7" applyNumberFormat="1" applyFont="1" applyFill="1" applyBorder="1" applyAlignment="1">
      <alignment horizontal="right" vertical="center"/>
    </xf>
    <xf numFmtId="177" fontId="1" fillId="0" borderId="0" xfId="2" applyNumberFormat="1" applyFont="1" applyFill="1" applyAlignment="1">
      <alignment horizontal="left" vertical="center" shrinkToFit="1"/>
    </xf>
    <xf numFmtId="177" fontId="22" fillId="0" borderId="0" xfId="2" applyNumberFormat="1" applyFont="1" applyFill="1" applyBorder="1" applyAlignment="1">
      <alignment horizontal="left" vertical="center"/>
    </xf>
    <xf numFmtId="177" fontId="1" fillId="0" borderId="0" xfId="2" applyNumberFormat="1" applyFont="1" applyFill="1" applyBorder="1" applyAlignment="1">
      <alignment horizontal="right"/>
    </xf>
    <xf numFmtId="177" fontId="1" fillId="0" borderId="0" xfId="2" applyNumberFormat="1" applyFont="1" applyFill="1" applyAlignment="1">
      <alignment horizontal="left" shrinkToFit="1"/>
    </xf>
    <xf numFmtId="177" fontId="3" fillId="0" borderId="0" xfId="0" applyNumberFormat="1" applyFont="1" applyFill="1" applyAlignment="1">
      <alignment vertical="center"/>
    </xf>
    <xf numFmtId="177" fontId="22" fillId="0" borderId="8" xfId="2" applyNumberFormat="1" applyFont="1" applyFill="1" applyBorder="1" applyAlignment="1">
      <alignment vertical="center"/>
    </xf>
    <xf numFmtId="177" fontId="22" fillId="0" borderId="0" xfId="7" applyNumberFormat="1" applyFont="1" applyFill="1" applyBorder="1" applyAlignment="1">
      <alignment horizontal="right" vertical="center" shrinkToFit="1"/>
    </xf>
    <xf numFmtId="177" fontId="1" fillId="0" borderId="0" xfId="7" applyNumberFormat="1" applyFont="1" applyFill="1" applyBorder="1" applyAlignment="1">
      <alignment horizontal="right" vertical="center" shrinkToFit="1"/>
    </xf>
    <xf numFmtId="194" fontId="3" fillId="0" borderId="0" xfId="2" quotePrefix="1" applyNumberFormat="1" applyFont="1" applyFill="1" applyBorder="1" applyAlignment="1">
      <alignment horizontal="right" vertical="center" shrinkToFit="1"/>
    </xf>
    <xf numFmtId="177" fontId="1" fillId="0" borderId="0" xfId="2" applyNumberFormat="1" applyFont="1" applyFill="1" applyBorder="1" applyAlignment="1">
      <alignment horizontal="left" vertical="center" indent="2" shrinkToFit="1"/>
    </xf>
    <xf numFmtId="194" fontId="3" fillId="0" borderId="0" xfId="2" applyNumberFormat="1" applyFont="1" applyFill="1" applyBorder="1" applyAlignment="1">
      <alignment horizontal="right" vertical="center" shrinkToFit="1"/>
    </xf>
    <xf numFmtId="177" fontId="1" fillId="0" borderId="0" xfId="2" applyNumberFormat="1" applyFont="1" applyFill="1" applyBorder="1" applyAlignment="1">
      <alignment horizontal="left" vertical="center" indent="2"/>
    </xf>
    <xf numFmtId="194" fontId="3" fillId="0" borderId="0" xfId="2" quotePrefix="1" applyNumberFormat="1" applyFont="1" applyFill="1" applyBorder="1" applyAlignment="1">
      <alignment horizontal="right" vertical="center"/>
    </xf>
    <xf numFmtId="177" fontId="1" fillId="0" borderId="0" xfId="2" applyNumberFormat="1" applyFont="1" applyFill="1" applyBorder="1" applyAlignment="1">
      <alignment horizontal="left" vertical="center" wrapText="1" indent="2"/>
    </xf>
    <xf numFmtId="194" fontId="1" fillId="0" borderId="0" xfId="9" quotePrefix="1" applyNumberFormat="1" applyFont="1" applyFill="1" applyBorder="1" applyAlignment="1">
      <alignment horizontal="right" vertical="center"/>
    </xf>
    <xf numFmtId="177" fontId="1" fillId="0" borderId="5" xfId="2" applyNumberFormat="1" applyFont="1" applyFill="1" applyBorder="1" applyAlignment="1">
      <alignment horizontal="left" vertical="center" wrapText="1" indent="2"/>
    </xf>
    <xf numFmtId="177" fontId="1" fillId="0" borderId="5" xfId="7" applyNumberFormat="1" applyFont="1" applyFill="1" applyBorder="1" applyAlignment="1">
      <alignment horizontal="right" vertical="center" shrinkToFit="1"/>
    </xf>
    <xf numFmtId="194" fontId="3" fillId="0" borderId="5" xfId="2" quotePrefix="1" applyNumberFormat="1" applyFont="1" applyFill="1" applyBorder="1" applyAlignment="1">
      <alignment horizontal="right" vertical="center" shrinkToFit="1"/>
    </xf>
    <xf numFmtId="194" fontId="3" fillId="0" borderId="5" xfId="2" applyNumberFormat="1" applyFont="1" applyFill="1" applyBorder="1" applyAlignment="1">
      <alignment horizontal="right" vertical="center" shrinkToFit="1"/>
    </xf>
    <xf numFmtId="194" fontId="3" fillId="0" borderId="5" xfId="2" applyNumberFormat="1" applyFont="1" applyFill="1" applyBorder="1" applyAlignment="1">
      <alignment horizontal="right" vertical="center"/>
    </xf>
    <xf numFmtId="194" fontId="1" fillId="0" borderId="5" xfId="9" applyNumberFormat="1" applyFont="1" applyFill="1" applyBorder="1" applyAlignment="1">
      <alignment horizontal="right" vertical="center"/>
    </xf>
    <xf numFmtId="177" fontId="1" fillId="0" borderId="0" xfId="2" applyNumberFormat="1" applyFont="1" applyFill="1" applyAlignment="1">
      <alignment horizontal="left" vertical="center"/>
    </xf>
    <xf numFmtId="177" fontId="3" fillId="0" borderId="0" xfId="2" applyNumberFormat="1" applyFont="1" applyFill="1" applyAlignment="1">
      <alignment vertical="center"/>
    </xf>
    <xf numFmtId="0" fontId="23" fillId="0" borderId="0" xfId="0" applyFont="1">
      <alignment vertical="center"/>
    </xf>
    <xf numFmtId="177" fontId="13" fillId="0" borderId="0" xfId="3" applyNumberFormat="1" applyFill="1" applyAlignment="1">
      <alignment vertical="center"/>
    </xf>
    <xf numFmtId="177" fontId="22" fillId="0" borderId="0" xfId="2" applyNumberFormat="1" applyFont="1" applyFill="1" applyAlignment="1">
      <alignment vertical="center"/>
    </xf>
    <xf numFmtId="0" fontId="1" fillId="0" borderId="0" xfId="4"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0" xfId="10" applyNumberFormat="1" applyFont="1" applyFill="1" applyAlignment="1">
      <alignment vertical="center"/>
    </xf>
    <xf numFmtId="181" fontId="1" fillId="0" borderId="0" xfId="10" applyNumberFormat="1" applyFont="1" applyFill="1" applyAlignment="1">
      <alignment vertical="center"/>
    </xf>
    <xf numFmtId="0" fontId="1" fillId="0" borderId="0" xfId="2" applyNumberFormat="1" applyFont="1" applyFill="1" applyBorder="1" applyAlignment="1">
      <alignment horizontal="center" vertical="center" wrapText="1"/>
    </xf>
    <xf numFmtId="177" fontId="1" fillId="0" borderId="9" xfId="2" applyNumberFormat="1" applyFont="1" applyFill="1" applyBorder="1" applyAlignment="1">
      <alignment horizontal="center" vertical="center"/>
    </xf>
    <xf numFmtId="177" fontId="1" fillId="0" borderId="0" xfId="10" applyNumberFormat="1" applyFont="1" applyFill="1" applyBorder="1" applyAlignment="1">
      <alignment vertical="center"/>
    </xf>
    <xf numFmtId="177" fontId="1" fillId="0" borderId="9" xfId="0" applyNumberFormat="1" applyFont="1" applyFill="1" applyBorder="1" applyAlignment="1">
      <alignment horizontal="center" vertical="center"/>
    </xf>
    <xf numFmtId="195" fontId="1" fillId="0" borderId="9" xfId="2" applyNumberFormat="1" applyFont="1" applyFill="1" applyBorder="1" applyAlignment="1">
      <alignment horizontal="center" vertical="center"/>
    </xf>
    <xf numFmtId="184" fontId="1" fillId="0" borderId="9" xfId="2" applyNumberFormat="1" applyFont="1" applyFill="1" applyBorder="1" applyAlignment="1">
      <alignment horizontal="center" vertical="center"/>
    </xf>
    <xf numFmtId="177" fontId="1" fillId="0" borderId="4" xfId="10" applyNumberFormat="1" applyFont="1" applyFill="1" applyBorder="1" applyAlignment="1">
      <alignment vertical="center"/>
    </xf>
    <xf numFmtId="0" fontId="22" fillId="0" borderId="0" xfId="2" applyNumberFormat="1" applyFont="1" applyFill="1" applyBorder="1" applyAlignment="1">
      <alignment horizontal="center" vertical="center" wrapText="1"/>
    </xf>
    <xf numFmtId="184" fontId="22" fillId="0" borderId="9" xfId="2" applyNumberFormat="1" applyFont="1" applyFill="1" applyBorder="1" applyAlignment="1">
      <alignment horizontal="center" vertical="center"/>
    </xf>
    <xf numFmtId="177" fontId="22" fillId="0" borderId="4" xfId="10" applyNumberFormat="1" applyFont="1" applyFill="1" applyBorder="1" applyAlignment="1">
      <alignment vertical="center"/>
    </xf>
    <xf numFmtId="181" fontId="22" fillId="0" borderId="0" xfId="10" applyNumberFormat="1" applyFont="1" applyFill="1" applyBorder="1" applyAlignment="1">
      <alignment vertical="center"/>
    </xf>
    <xf numFmtId="177" fontId="22" fillId="0" borderId="0" xfId="10" applyNumberFormat="1" applyFont="1" applyFill="1" applyBorder="1" applyAlignment="1">
      <alignment horizontal="right" vertical="center"/>
    </xf>
    <xf numFmtId="196" fontId="22" fillId="0" borderId="0" xfId="10" applyNumberFormat="1" applyFont="1" applyFill="1" applyBorder="1" applyAlignment="1">
      <alignment vertical="center"/>
    </xf>
    <xf numFmtId="177" fontId="22" fillId="0" borderId="0" xfId="10" applyNumberFormat="1" applyFont="1" applyFill="1" applyBorder="1" applyAlignment="1">
      <alignment vertical="center"/>
    </xf>
    <xf numFmtId="196" fontId="1" fillId="0" borderId="0" xfId="2" applyNumberFormat="1" applyFont="1" applyFill="1" applyAlignment="1">
      <alignment vertical="center"/>
    </xf>
    <xf numFmtId="177" fontId="1" fillId="0" borderId="0" xfId="2" applyNumberFormat="1" applyFont="1" applyFill="1" applyBorder="1" applyAlignment="1">
      <alignment horizontal="center" vertical="center"/>
    </xf>
    <xf numFmtId="196" fontId="1" fillId="0" borderId="0" xfId="10" applyNumberFormat="1" applyFont="1" applyFill="1" applyBorder="1" applyAlignment="1">
      <alignment vertical="center"/>
    </xf>
    <xf numFmtId="197" fontId="1" fillId="0" borderId="0" xfId="2" applyNumberFormat="1" applyFont="1" applyFill="1" applyAlignment="1">
      <alignment vertical="center"/>
    </xf>
    <xf numFmtId="177" fontId="1" fillId="0" borderId="0" xfId="10" applyNumberFormat="1" applyFont="1" applyFill="1" applyBorder="1" applyAlignment="1">
      <alignment horizontal="right" vertical="center"/>
    </xf>
    <xf numFmtId="177" fontId="1" fillId="0" borderId="5" xfId="2" applyNumberFormat="1" applyFont="1" applyFill="1" applyBorder="1" applyAlignment="1">
      <alignment horizontal="center" vertical="center"/>
    </xf>
    <xf numFmtId="177" fontId="1" fillId="0" borderId="10" xfId="2" applyNumberFormat="1" applyFont="1" applyFill="1" applyBorder="1" applyAlignment="1">
      <alignment horizontal="center" vertical="center"/>
    </xf>
    <xf numFmtId="177" fontId="1" fillId="0" borderId="6" xfId="10" applyNumberFormat="1" applyFont="1" applyFill="1" applyBorder="1" applyAlignment="1">
      <alignment vertical="center"/>
    </xf>
    <xf numFmtId="177" fontId="22" fillId="0" borderId="5" xfId="10" applyNumberFormat="1" applyFont="1" applyFill="1" applyBorder="1" applyAlignment="1">
      <alignment horizontal="right" vertical="center"/>
    </xf>
    <xf numFmtId="196" fontId="1" fillId="0" borderId="5" xfId="10" applyNumberFormat="1" applyFont="1" applyFill="1" applyBorder="1" applyAlignment="1">
      <alignment vertical="center"/>
    </xf>
    <xf numFmtId="177" fontId="1" fillId="0" borderId="5" xfId="10" applyNumberFormat="1" applyFont="1" applyFill="1" applyBorder="1" applyAlignment="1">
      <alignment vertical="center"/>
    </xf>
    <xf numFmtId="177" fontId="1" fillId="0" borderId="5" xfId="2" applyNumberFormat="1" applyFont="1" applyFill="1" applyBorder="1" applyAlignment="1">
      <alignment vertical="center"/>
    </xf>
    <xf numFmtId="182" fontId="1" fillId="0" borderId="0" xfId="10" applyNumberFormat="1" applyFont="1" applyFill="1" applyBorder="1" applyAlignment="1">
      <alignment vertical="center"/>
    </xf>
    <xf numFmtId="0" fontId="1" fillId="0" borderId="0" xfId="2" applyNumberFormat="1" applyFont="1" applyFill="1" applyAlignment="1">
      <alignment vertical="center"/>
    </xf>
    <xf numFmtId="177" fontId="1" fillId="0" borderId="2" xfId="2" applyNumberFormat="1" applyFont="1" applyFill="1" applyBorder="1" applyAlignment="1">
      <alignment horizontal="center" vertical="center" wrapText="1"/>
    </xf>
    <xf numFmtId="177" fontId="1" fillId="0" borderId="3" xfId="2" applyNumberFormat="1" applyFont="1" applyFill="1" applyBorder="1" applyAlignment="1">
      <alignment horizontal="center" vertical="center" justifyLastLine="1"/>
    </xf>
    <xf numFmtId="195" fontId="1" fillId="0" borderId="9" xfId="2" applyNumberFormat="1" applyFont="1" applyFill="1" applyBorder="1" applyAlignment="1">
      <alignment horizontal="center" vertical="center" wrapText="1"/>
    </xf>
    <xf numFmtId="177" fontId="1" fillId="0" borderId="4" xfId="10" applyNumberFormat="1" applyFont="1" applyFill="1" applyBorder="1" applyAlignment="1">
      <alignment horizontal="right" vertical="center"/>
    </xf>
    <xf numFmtId="184" fontId="1" fillId="0" borderId="9" xfId="2" applyNumberFormat="1" applyFont="1" applyFill="1" applyBorder="1" applyAlignment="1">
      <alignment horizontal="center" vertical="center" wrapText="1"/>
    </xf>
    <xf numFmtId="0" fontId="22" fillId="0" borderId="5" xfId="2" applyNumberFormat="1" applyFont="1" applyFill="1" applyBorder="1" applyAlignment="1">
      <alignment horizontal="center" vertical="center" wrapText="1"/>
    </xf>
    <xf numFmtId="184" fontId="22" fillId="0" borderId="10" xfId="2" applyNumberFormat="1" applyFont="1" applyFill="1" applyBorder="1" applyAlignment="1">
      <alignment horizontal="center" vertical="center" wrapText="1"/>
    </xf>
    <xf numFmtId="177" fontId="22" fillId="0" borderId="6" xfId="10" applyNumberFormat="1" applyFont="1" applyFill="1" applyBorder="1" applyAlignment="1">
      <alignment horizontal="right" vertical="center"/>
    </xf>
    <xf numFmtId="177" fontId="22" fillId="0" borderId="0" xfId="2" applyNumberFormat="1" applyFont="1" applyFill="1" applyAlignment="1">
      <alignment horizontal="left" vertical="center"/>
    </xf>
    <xf numFmtId="177" fontId="1" fillId="0" borderId="4" xfId="2" applyNumberFormat="1" applyFont="1" applyFill="1" applyBorder="1" applyAlignment="1">
      <alignment vertical="center"/>
    </xf>
    <xf numFmtId="177" fontId="1" fillId="0" borderId="9" xfId="2" applyNumberFormat="1" applyFont="1" applyFill="1" applyBorder="1" applyAlignment="1">
      <alignment vertical="center"/>
    </xf>
    <xf numFmtId="177" fontId="1" fillId="0" borderId="6" xfId="2" applyNumberFormat="1" applyFont="1" applyFill="1" applyBorder="1" applyAlignment="1">
      <alignment vertical="center"/>
    </xf>
    <xf numFmtId="177" fontId="1" fillId="0" borderId="10" xfId="2" applyNumberFormat="1" applyFont="1" applyFill="1" applyBorder="1" applyAlignment="1">
      <alignment vertical="center"/>
    </xf>
    <xf numFmtId="177" fontId="1" fillId="0" borderId="15" xfId="2" applyNumberFormat="1" applyFont="1" applyFill="1" applyBorder="1" applyAlignment="1">
      <alignment vertical="center"/>
    </xf>
    <xf numFmtId="177" fontId="1" fillId="0" borderId="8" xfId="10" applyNumberFormat="1" applyFont="1" applyFill="1" applyBorder="1" applyAlignment="1">
      <alignment vertical="center"/>
    </xf>
    <xf numFmtId="177" fontId="1" fillId="0" borderId="0" xfId="10" applyNumberFormat="1" applyFont="1" applyFill="1" applyBorder="1" applyAlignment="1">
      <alignment horizontal="right" vertical="center" shrinkToFit="1"/>
    </xf>
    <xf numFmtId="180" fontId="1" fillId="0" borderId="0" xfId="2" applyNumberFormat="1" applyFont="1" applyFill="1" applyBorder="1" applyAlignment="1">
      <alignment vertical="center"/>
    </xf>
    <xf numFmtId="184" fontId="22" fillId="0" borderId="9" xfId="2" applyNumberFormat="1" applyFont="1" applyFill="1" applyBorder="1" applyAlignment="1">
      <alignment horizontal="center" vertical="center" wrapText="1"/>
    </xf>
    <xf numFmtId="177" fontId="22" fillId="0" borderId="0" xfId="10" applyNumberFormat="1" applyFont="1" applyFill="1" applyBorder="1" applyAlignment="1">
      <alignment horizontal="right" vertical="center" shrinkToFit="1"/>
    </xf>
    <xf numFmtId="180" fontId="22" fillId="0" borderId="0" xfId="2" applyNumberFormat="1" applyFont="1" applyFill="1" applyBorder="1" applyAlignment="1">
      <alignment vertical="center"/>
    </xf>
    <xf numFmtId="177" fontId="1" fillId="0" borderId="4" xfId="10" applyNumberFormat="1" applyFont="1" applyFill="1" applyBorder="1" applyAlignment="1">
      <alignment horizontal="right" vertical="center" shrinkToFit="1"/>
    </xf>
    <xf numFmtId="177" fontId="1" fillId="0" borderId="6" xfId="10" applyNumberFormat="1" applyFont="1" applyFill="1" applyBorder="1" applyAlignment="1">
      <alignment horizontal="right" vertical="center" shrinkToFit="1"/>
    </xf>
    <xf numFmtId="177" fontId="1" fillId="0" borderId="5" xfId="10" applyNumberFormat="1" applyFont="1" applyFill="1" applyBorder="1" applyAlignment="1">
      <alignment horizontal="right" vertical="center" shrinkToFit="1"/>
    </xf>
    <xf numFmtId="180" fontId="1" fillId="0" borderId="5" xfId="2" applyNumberFormat="1" applyFont="1" applyFill="1" applyBorder="1" applyAlignment="1">
      <alignment vertical="center"/>
    </xf>
    <xf numFmtId="177" fontId="1" fillId="0" borderId="0" xfId="2" applyNumberFormat="1" applyFont="1" applyFill="1" applyAlignment="1">
      <alignment horizontal="left" vertical="center" indent="1"/>
    </xf>
    <xf numFmtId="177" fontId="1" fillId="0" borderId="8" xfId="2" applyNumberFormat="1" applyFont="1" applyFill="1" applyBorder="1" applyAlignment="1">
      <alignment vertical="center"/>
    </xf>
    <xf numFmtId="177" fontId="1" fillId="0" borderId="8" xfId="2" applyNumberFormat="1" applyFont="1" applyFill="1" applyBorder="1" applyAlignment="1">
      <alignment horizontal="right" vertical="center"/>
    </xf>
    <xf numFmtId="177" fontId="1" fillId="0" borderId="0" xfId="0" applyNumberFormat="1" applyFont="1" applyFill="1" applyBorder="1" applyAlignment="1">
      <alignment vertical="center"/>
    </xf>
    <xf numFmtId="177" fontId="22" fillId="0" borderId="5" xfId="10" applyNumberFormat="1" applyFont="1" applyFill="1" applyBorder="1" applyAlignment="1">
      <alignment vertical="center"/>
    </xf>
    <xf numFmtId="177" fontId="22" fillId="0" borderId="5" xfId="2" applyNumberFormat="1" applyFont="1" applyFill="1" applyBorder="1" applyAlignment="1">
      <alignment vertical="center"/>
    </xf>
    <xf numFmtId="178" fontId="3" fillId="0" borderId="14" xfId="1" applyNumberFormat="1" applyFont="1" applyFill="1" applyBorder="1" applyAlignment="1">
      <alignment horizontal="center" vertical="center" wrapText="1"/>
    </xf>
    <xf numFmtId="198" fontId="3" fillId="0" borderId="9" xfId="1" applyNumberFormat="1" applyFont="1" applyFill="1" applyBorder="1" applyAlignment="1">
      <alignment horizontal="center" vertical="center" wrapText="1"/>
    </xf>
    <xf numFmtId="177" fontId="7" fillId="0" borderId="4" xfId="1" applyNumberFormat="1" applyFont="1" applyFill="1" applyBorder="1" applyAlignment="1">
      <alignment horizontal="right" vertical="center"/>
    </xf>
    <xf numFmtId="177" fontId="22" fillId="0" borderId="0" xfId="2" applyNumberFormat="1" applyFont="1" applyFill="1" applyAlignment="1">
      <alignment horizontal="left"/>
    </xf>
    <xf numFmtId="0" fontId="1" fillId="0" borderId="12" xfId="2" applyNumberFormat="1" applyFont="1" applyFill="1" applyBorder="1" applyAlignment="1">
      <alignment horizontal="center" vertical="center" wrapText="1"/>
    </xf>
    <xf numFmtId="0" fontId="1" fillId="0" borderId="7" xfId="2" applyNumberFormat="1" applyFont="1" applyFill="1" applyBorder="1" applyAlignment="1">
      <alignment horizontal="center" vertical="center" wrapText="1"/>
    </xf>
    <xf numFmtId="177" fontId="22" fillId="0" borderId="0" xfId="2" applyNumberFormat="1" applyFont="1" applyFill="1" applyBorder="1" applyAlignment="1">
      <alignment horizontal="center" vertical="center" shrinkToFit="1"/>
    </xf>
    <xf numFmtId="177" fontId="22" fillId="0" borderId="4" xfId="2" applyNumberFormat="1" applyFont="1" applyFill="1" applyBorder="1" applyAlignment="1">
      <alignment horizontal="right" vertical="center"/>
    </xf>
    <xf numFmtId="177" fontId="22" fillId="0" borderId="8" xfId="2" applyNumberFormat="1" applyFont="1" applyFill="1" applyBorder="1" applyAlignment="1">
      <alignment horizontal="right" vertical="center"/>
    </xf>
    <xf numFmtId="177" fontId="1" fillId="0" borderId="0" xfId="2" applyNumberFormat="1" applyFont="1" applyFill="1" applyBorder="1" applyAlignment="1">
      <alignment horizontal="left" vertical="center" shrinkToFit="1"/>
    </xf>
    <xf numFmtId="177" fontId="1" fillId="0" borderId="4" xfId="2" applyNumberFormat="1" applyFont="1" applyFill="1" applyBorder="1" applyAlignment="1">
      <alignment horizontal="right" vertical="center"/>
    </xf>
    <xf numFmtId="177" fontId="1" fillId="0" borderId="0" xfId="2" applyNumberFormat="1" applyFont="1" applyFill="1" applyBorder="1" applyAlignment="1">
      <alignment vertical="center" wrapText="1"/>
    </xf>
    <xf numFmtId="177" fontId="1" fillId="0" borderId="0" xfId="2" applyNumberFormat="1" applyFont="1" applyFill="1" applyBorder="1" applyAlignment="1"/>
    <xf numFmtId="177" fontId="22" fillId="0" borderId="0" xfId="2" applyNumberFormat="1" applyFont="1" applyFill="1" applyBorder="1" applyAlignment="1">
      <alignment horizontal="left"/>
    </xf>
    <xf numFmtId="198" fontId="1" fillId="0" borderId="9" xfId="2" applyNumberFormat="1" applyFont="1" applyFill="1" applyBorder="1" applyAlignment="1">
      <alignment horizontal="center" vertical="center" wrapText="1"/>
    </xf>
    <xf numFmtId="183" fontId="1" fillId="0" borderId="4" xfId="2" applyNumberFormat="1" applyFont="1" applyFill="1" applyBorder="1" applyAlignment="1">
      <alignment horizontal="right" vertical="center"/>
    </xf>
    <xf numFmtId="183" fontId="1" fillId="0" borderId="0" xfId="2" applyNumberFormat="1" applyFont="1" applyFill="1" applyBorder="1" applyAlignment="1">
      <alignment horizontal="right" vertical="center"/>
    </xf>
    <xf numFmtId="183" fontId="1" fillId="0" borderId="0" xfId="10" applyNumberFormat="1" applyFont="1" applyFill="1" applyBorder="1" applyAlignment="1">
      <alignment horizontal="right" vertical="center"/>
    </xf>
    <xf numFmtId="183" fontId="1" fillId="0" borderId="0" xfId="2" applyNumberFormat="1" applyFont="1" applyFill="1" applyBorder="1" applyAlignment="1">
      <alignment horizontal="right" vertical="center" shrinkToFit="1"/>
    </xf>
    <xf numFmtId="177" fontId="1" fillId="0" borderId="8" xfId="10" applyNumberFormat="1" applyFont="1" applyFill="1" applyBorder="1" applyAlignment="1">
      <alignment horizontal="right" vertical="center" shrinkToFit="1"/>
    </xf>
    <xf numFmtId="177" fontId="1" fillId="0" borderId="8" xfId="2" applyNumberFormat="1" applyFont="1" applyFill="1" applyBorder="1" applyAlignment="1">
      <alignment vertical="center" shrinkToFit="1"/>
    </xf>
    <xf numFmtId="0" fontId="1" fillId="0" borderId="9" xfId="2" applyNumberFormat="1" applyFont="1" applyFill="1" applyBorder="1" applyAlignment="1">
      <alignment horizontal="center" vertical="center" wrapText="1"/>
    </xf>
    <xf numFmtId="177" fontId="1" fillId="0" borderId="0" xfId="2" applyNumberFormat="1" applyFont="1" applyFill="1" applyBorder="1" applyAlignment="1">
      <alignment vertical="center" shrinkToFit="1"/>
    </xf>
    <xf numFmtId="0" fontId="22" fillId="0" borderId="9" xfId="2" applyNumberFormat="1" applyFont="1" applyFill="1" applyBorder="1" applyAlignment="1">
      <alignment horizontal="center" vertical="center" wrapText="1"/>
    </xf>
    <xf numFmtId="183" fontId="22" fillId="0" borderId="4" xfId="2" applyNumberFormat="1" applyFont="1" applyFill="1" applyBorder="1" applyAlignment="1">
      <alignment horizontal="right" vertical="center"/>
    </xf>
    <xf numFmtId="183" fontId="22" fillId="0" borderId="0" xfId="2" applyNumberFormat="1" applyFont="1" applyFill="1" applyBorder="1" applyAlignment="1">
      <alignment horizontal="right" vertical="center"/>
    </xf>
    <xf numFmtId="38" fontId="22" fillId="0" borderId="0" xfId="4" applyFont="1" applyFill="1" applyBorder="1" applyAlignment="1">
      <alignment horizontal="right" vertical="center"/>
    </xf>
    <xf numFmtId="183" fontId="22" fillId="0" borderId="0" xfId="10" applyNumberFormat="1" applyFont="1" applyFill="1" applyBorder="1" applyAlignment="1">
      <alignment horizontal="right" vertical="center"/>
    </xf>
    <xf numFmtId="183" fontId="22" fillId="0" borderId="0" xfId="2" applyNumberFormat="1" applyFont="1" applyFill="1" applyBorder="1" applyAlignment="1">
      <alignment horizontal="right" vertical="center" shrinkToFit="1"/>
    </xf>
    <xf numFmtId="177" fontId="22" fillId="0" borderId="0" xfId="2" applyNumberFormat="1" applyFont="1" applyFill="1" applyBorder="1" applyAlignment="1">
      <alignment horizontal="right" vertical="center" shrinkToFit="1"/>
    </xf>
    <xf numFmtId="177" fontId="1" fillId="0" borderId="0" xfId="2" applyNumberFormat="1" applyFont="1" applyFill="1" applyBorder="1" applyAlignment="1">
      <alignment horizontal="right" vertical="center" shrinkToFit="1"/>
    </xf>
    <xf numFmtId="181" fontId="1" fillId="0" borderId="6" xfId="2" applyNumberFormat="1" applyFont="1" applyFill="1" applyBorder="1" applyAlignment="1">
      <alignment horizontal="right" vertical="center"/>
    </xf>
    <xf numFmtId="181" fontId="1" fillId="0" borderId="0" xfId="10" applyNumberFormat="1" applyFont="1" applyFill="1" applyBorder="1" applyAlignment="1">
      <alignment horizontal="right" vertical="center" shrinkToFit="1"/>
    </xf>
    <xf numFmtId="0" fontId="1" fillId="0" borderId="3" xfId="2" applyFont="1" applyFill="1" applyBorder="1" applyAlignment="1">
      <alignment horizontal="center" vertical="center" shrinkToFit="1"/>
    </xf>
    <xf numFmtId="181" fontId="22" fillId="0" borderId="8" xfId="2" applyNumberFormat="1" applyFont="1" applyFill="1" applyBorder="1" applyAlignment="1">
      <alignment horizontal="right" vertical="center"/>
    </xf>
    <xf numFmtId="0" fontId="1" fillId="0" borderId="9" xfId="2" applyFont="1" applyFill="1" applyBorder="1" applyAlignment="1">
      <alignment vertical="center"/>
    </xf>
    <xf numFmtId="0" fontId="1" fillId="0" borderId="10" xfId="2" applyFont="1" applyFill="1" applyBorder="1" applyAlignment="1">
      <alignment vertical="center"/>
    </xf>
    <xf numFmtId="0" fontId="22" fillId="0" borderId="0" xfId="2" quotePrefix="1" applyFont="1" applyFill="1" applyAlignment="1">
      <alignment vertical="center" shrinkToFit="1"/>
    </xf>
    <xf numFmtId="0" fontId="22" fillId="0" borderId="0" xfId="2" quotePrefix="1" applyFont="1" applyFill="1" applyAlignment="1">
      <alignment shrinkToFit="1"/>
    </xf>
    <xf numFmtId="14" fontId="1" fillId="0" borderId="0" xfId="2" applyNumberFormat="1" applyFont="1" applyFill="1" applyAlignment="1">
      <alignment horizontal="right"/>
    </xf>
    <xf numFmtId="0" fontId="22" fillId="0" borderId="0" xfId="2" applyFont="1" applyFill="1" applyAlignment="1">
      <alignment shrinkToFit="1"/>
    </xf>
    <xf numFmtId="0" fontId="1" fillId="0" borderId="0" xfId="2" applyFont="1" applyFill="1" applyBorder="1" applyAlignment="1">
      <alignment shrinkToFit="1"/>
    </xf>
    <xf numFmtId="14" fontId="1" fillId="0" borderId="0" xfId="2" applyNumberFormat="1" applyFont="1" applyFill="1" applyBorder="1" applyAlignment="1">
      <alignment horizontal="right"/>
    </xf>
    <xf numFmtId="0" fontId="1" fillId="0" borderId="11" xfId="2" applyFont="1" applyFill="1" applyBorder="1" applyAlignment="1">
      <alignment horizontal="center" vertical="center" shrinkToFit="1"/>
    </xf>
    <xf numFmtId="0" fontId="1" fillId="0" borderId="9" xfId="2" applyFont="1" applyFill="1" applyBorder="1" applyAlignment="1">
      <alignment vertical="center" shrinkToFit="1"/>
    </xf>
    <xf numFmtId="38" fontId="1" fillId="0" borderId="0" xfId="10" applyFont="1" applyFill="1" applyBorder="1" applyAlignment="1">
      <alignment vertical="center" shrinkToFit="1"/>
    </xf>
    <xf numFmtId="38" fontId="1" fillId="0" borderId="8" xfId="10" applyFont="1" applyFill="1" applyBorder="1" applyAlignment="1">
      <alignment vertical="center" shrinkToFit="1"/>
    </xf>
    <xf numFmtId="199" fontId="3" fillId="0" borderId="0" xfId="12" applyNumberFormat="1" applyFont="1" applyFill="1" applyBorder="1" applyAlignment="1">
      <alignment horizontal="right" vertical="center" shrinkToFit="1"/>
    </xf>
    <xf numFmtId="0" fontId="22" fillId="0" borderId="9" xfId="2" applyFont="1" applyFill="1" applyBorder="1" applyAlignment="1">
      <alignment vertical="center"/>
    </xf>
    <xf numFmtId="38" fontId="22" fillId="0" borderId="0" xfId="10" applyFont="1" applyFill="1" applyBorder="1" applyAlignment="1">
      <alignment vertical="center" shrinkToFit="1"/>
    </xf>
    <xf numFmtId="199" fontId="7" fillId="0" borderId="0" xfId="12" applyNumberFormat="1" applyFont="1" applyFill="1" applyBorder="1" applyAlignment="1">
      <alignment horizontal="right" vertical="center" shrinkToFit="1"/>
    </xf>
    <xf numFmtId="38" fontId="22" fillId="0" borderId="0" xfId="6" applyFont="1" applyFill="1" applyBorder="1" applyAlignment="1">
      <alignment horizontal="right" vertical="center" shrinkToFit="1"/>
    </xf>
    <xf numFmtId="38" fontId="1" fillId="0" borderId="0" xfId="6" applyFont="1" applyFill="1" applyBorder="1" applyAlignment="1">
      <alignment horizontal="right" vertical="center" shrinkToFit="1"/>
    </xf>
    <xf numFmtId="0" fontId="1" fillId="0" borderId="9" xfId="2" applyFont="1" applyFill="1" applyBorder="1" applyAlignment="1">
      <alignment vertical="center" wrapText="1"/>
    </xf>
    <xf numFmtId="38" fontId="1" fillId="0" borderId="0" xfId="10" applyFont="1" applyFill="1" applyBorder="1" applyAlignment="1">
      <alignment horizontal="right" vertical="center" shrinkToFit="1"/>
    </xf>
    <xf numFmtId="38" fontId="1" fillId="0" borderId="5" xfId="10" applyFont="1" applyFill="1" applyBorder="1" applyAlignment="1">
      <alignment vertical="center" shrinkToFit="1"/>
    </xf>
    <xf numFmtId="199" fontId="3" fillId="0" borderId="5" xfId="12" applyNumberFormat="1" applyFont="1" applyFill="1" applyBorder="1" applyAlignment="1">
      <alignment horizontal="right" vertical="center" shrinkToFit="1"/>
    </xf>
    <xf numFmtId="38" fontId="1" fillId="0" borderId="0" xfId="10" applyFont="1" applyFill="1" applyAlignment="1">
      <alignment vertical="center" shrinkToFit="1"/>
    </xf>
    <xf numFmtId="196" fontId="1" fillId="0" borderId="0" xfId="2" applyNumberFormat="1" applyFont="1" applyFill="1" applyAlignment="1"/>
    <xf numFmtId="0" fontId="1" fillId="0" borderId="14" xfId="2" applyFont="1" applyFill="1" applyBorder="1" applyAlignment="1">
      <alignment vertical="center"/>
    </xf>
    <xf numFmtId="0" fontId="1" fillId="0" borderId="10" xfId="2" applyFont="1" applyFill="1" applyBorder="1" applyAlignment="1">
      <alignment vertical="center" shrinkToFit="1"/>
    </xf>
    <xf numFmtId="0" fontId="3" fillId="0" borderId="0" xfId="1" applyFont="1" applyFill="1" applyBorder="1" applyAlignment="1"/>
    <xf numFmtId="49" fontId="3" fillId="0" borderId="0" xfId="1" applyNumberFormat="1" applyFont="1" applyFill="1" applyBorder="1" applyAlignment="1"/>
    <xf numFmtId="0" fontId="1" fillId="0" borderId="0" xfId="1" applyFont="1" applyFill="1">
      <alignment vertical="center"/>
    </xf>
    <xf numFmtId="181" fontId="7" fillId="0" borderId="0" xfId="1" applyNumberFormat="1" applyFont="1" applyFill="1" applyBorder="1" applyAlignment="1">
      <alignment vertical="center"/>
    </xf>
    <xf numFmtId="181" fontId="7" fillId="0" borderId="0" xfId="1" applyNumberFormat="1" applyFont="1" applyFill="1" applyBorder="1" applyAlignment="1">
      <alignment horizontal="center" vertical="center"/>
    </xf>
    <xf numFmtId="0" fontId="7" fillId="0" borderId="9" xfId="1" applyFont="1" applyFill="1" applyBorder="1" applyAlignment="1">
      <alignment horizontal="center" vertical="center" shrinkToFit="1"/>
    </xf>
    <xf numFmtId="181" fontId="7" fillId="0" borderId="0" xfId="1" applyNumberFormat="1" applyFont="1" applyFill="1" applyBorder="1" applyAlignment="1">
      <alignment horizontal="right" vertical="center" shrinkToFit="1"/>
    </xf>
    <xf numFmtId="0" fontId="3" fillId="0" borderId="9" xfId="1" applyFont="1" applyFill="1" applyBorder="1" applyAlignment="1">
      <alignment horizontal="center" vertical="center" shrinkToFit="1"/>
    </xf>
    <xf numFmtId="0" fontId="3" fillId="0" borderId="0" xfId="1" applyFont="1" applyFill="1" applyBorder="1" applyAlignment="1">
      <alignment horizontal="right" vertical="center" shrinkToFit="1"/>
    </xf>
    <xf numFmtId="181" fontId="3" fillId="0" borderId="0" xfId="1" applyNumberFormat="1" applyFont="1" applyFill="1" applyBorder="1" applyAlignment="1">
      <alignment horizontal="right" vertical="center" shrinkToFit="1"/>
    </xf>
    <xf numFmtId="0" fontId="3" fillId="0" borderId="10" xfId="1" applyFont="1" applyFill="1" applyBorder="1" applyAlignment="1">
      <alignment horizontal="center" vertical="center" shrinkToFit="1"/>
    </xf>
    <xf numFmtId="0" fontId="3" fillId="0" borderId="5" xfId="1" applyFont="1" applyFill="1" applyBorder="1" applyAlignment="1">
      <alignment horizontal="right" vertical="center" shrinkToFit="1"/>
    </xf>
    <xf numFmtId="181" fontId="3" fillId="0" borderId="5" xfId="1" applyNumberFormat="1" applyFont="1" applyFill="1" applyBorder="1" applyAlignment="1">
      <alignment horizontal="right" vertical="center" shrinkToFit="1"/>
    </xf>
    <xf numFmtId="0" fontId="3" fillId="0" borderId="0" xfId="1" applyFont="1" applyFill="1" applyBorder="1" applyAlignment="1">
      <alignment horizontal="center" vertical="center" wrapText="1" shrinkToFit="1"/>
    </xf>
    <xf numFmtId="0" fontId="3" fillId="0" borderId="9" xfId="1" applyFont="1" applyFill="1" applyBorder="1" applyAlignment="1">
      <alignment horizontal="center" vertical="center" wrapText="1" shrinkToFit="1"/>
    </xf>
    <xf numFmtId="0" fontId="7" fillId="0" borderId="5" xfId="1" applyFont="1" applyFill="1" applyBorder="1" applyAlignment="1">
      <alignment horizontal="center" vertical="center" wrapText="1" shrinkToFit="1"/>
    </xf>
    <xf numFmtId="0" fontId="7" fillId="0" borderId="10" xfId="1" applyFont="1" applyFill="1" applyBorder="1" applyAlignment="1">
      <alignment horizontal="center" vertical="center" wrapText="1" shrinkToFit="1"/>
    </xf>
    <xf numFmtId="177" fontId="7" fillId="0" borderId="6" xfId="1" applyNumberFormat="1" applyFont="1" applyFill="1" applyBorder="1" applyAlignment="1">
      <alignment horizontal="right" vertical="center" shrinkToFit="1"/>
    </xf>
    <xf numFmtId="177" fontId="7" fillId="0" borderId="5" xfId="1" applyNumberFormat="1" applyFont="1" applyFill="1" applyBorder="1" applyAlignment="1">
      <alignment horizontal="right" vertical="center" shrinkToFit="1"/>
    </xf>
    <xf numFmtId="181" fontId="7" fillId="0" borderId="5" xfId="1" applyNumberFormat="1" applyFont="1" applyFill="1" applyBorder="1" applyAlignment="1">
      <alignment horizontal="right" vertical="center" shrinkToFit="1"/>
    </xf>
    <xf numFmtId="0" fontId="13" fillId="0" borderId="0" xfId="3" applyFill="1">
      <alignment vertical="center"/>
    </xf>
    <xf numFmtId="56" fontId="3" fillId="0" borderId="0" xfId="1" applyNumberFormat="1" applyFont="1" applyFill="1" applyAlignment="1"/>
    <xf numFmtId="0" fontId="1" fillId="0" borderId="0" xfId="1" applyFont="1" applyFill="1" applyAlignment="1">
      <alignment horizontal="right"/>
    </xf>
    <xf numFmtId="177" fontId="7" fillId="0" borderId="8" xfId="1" applyNumberFormat="1" applyFont="1" applyFill="1" applyBorder="1" applyAlignment="1">
      <alignment horizontal="right" vertical="center"/>
    </xf>
    <xf numFmtId="0" fontId="1" fillId="0" borderId="0" xfId="1" applyFont="1" applyFill="1" applyAlignment="1"/>
    <xf numFmtId="0" fontId="1" fillId="0" borderId="0" xfId="1" applyFont="1" applyFill="1" applyBorder="1" applyAlignment="1">
      <alignment horizontal="distributed" vertical="center" indent="2"/>
    </xf>
    <xf numFmtId="0" fontId="1" fillId="0" borderId="0" xfId="1" applyFont="1" applyFill="1" applyBorder="1">
      <alignment vertical="center"/>
    </xf>
    <xf numFmtId="0" fontId="1" fillId="0" borderId="0" xfId="1" applyFont="1" applyFill="1" applyBorder="1" applyAlignment="1">
      <alignment vertical="center"/>
    </xf>
    <xf numFmtId="0" fontId="1" fillId="0" borderId="0" xfId="1" applyFont="1" applyFill="1" applyBorder="1" applyAlignment="1">
      <alignment horizontal="left" vertical="center"/>
    </xf>
    <xf numFmtId="0" fontId="1" fillId="0" borderId="5" xfId="1" applyFont="1" applyFill="1" applyBorder="1" applyAlignment="1">
      <alignment vertical="center"/>
    </xf>
    <xf numFmtId="0" fontId="1" fillId="0" borderId="5" xfId="1" applyFont="1" applyFill="1" applyBorder="1" applyAlignment="1">
      <alignment horizontal="left" vertical="center"/>
    </xf>
    <xf numFmtId="0" fontId="7" fillId="0" borderId="0" xfId="1" applyFont="1" applyFill="1" applyAlignment="1">
      <alignment horizontal="left" vertical="center"/>
    </xf>
    <xf numFmtId="0" fontId="1" fillId="0" borderId="0" xfId="1" applyFont="1" applyFill="1" applyAlignment="1">
      <alignment horizontal="left"/>
    </xf>
    <xf numFmtId="0" fontId="1" fillId="0" borderId="8" xfId="1" applyFont="1" applyFill="1" applyBorder="1" applyAlignment="1">
      <alignment horizontal="center" vertical="center"/>
    </xf>
    <xf numFmtId="0" fontId="1" fillId="0" borderId="0" xfId="1" applyFont="1" applyFill="1" applyBorder="1" applyAlignment="1">
      <alignment vertical="center" shrinkToFit="1"/>
    </xf>
    <xf numFmtId="176" fontId="1" fillId="0" borderId="0" xfId="1" applyNumberFormat="1" applyFont="1" applyFill="1" applyBorder="1" applyAlignment="1">
      <alignment horizontal="right" vertical="center"/>
    </xf>
    <xf numFmtId="0" fontId="1" fillId="0" borderId="0" xfId="1" applyFont="1" applyFill="1" applyAlignment="1">
      <alignment horizontal="left" vertical="center"/>
    </xf>
    <xf numFmtId="0" fontId="1" fillId="0" borderId="0" xfId="2" applyFont="1" applyFill="1" applyBorder="1" applyAlignment="1">
      <alignment horizontal="left" vertical="center" shrinkToFit="1"/>
    </xf>
    <xf numFmtId="0" fontId="1" fillId="0" borderId="5" xfId="1" applyFont="1" applyFill="1" applyBorder="1" applyAlignment="1">
      <alignment horizontal="center" vertical="center"/>
    </xf>
    <xf numFmtId="0" fontId="1" fillId="0" borderId="5" xfId="1" applyFont="1" applyFill="1" applyBorder="1" applyAlignment="1">
      <alignment vertical="center" shrinkToFit="1"/>
    </xf>
    <xf numFmtId="0" fontId="1" fillId="0" borderId="5" xfId="2" applyFont="1" applyFill="1" applyBorder="1" applyAlignment="1">
      <alignment vertical="center" shrinkToFit="1"/>
    </xf>
    <xf numFmtId="176" fontId="1" fillId="0" borderId="5" xfId="1" applyNumberFormat="1" applyFont="1" applyFill="1" applyBorder="1" applyAlignment="1">
      <alignment horizontal="right" vertical="center"/>
    </xf>
    <xf numFmtId="0" fontId="1" fillId="0" borderId="0" xfId="1" applyFont="1" applyFill="1" applyAlignment="1">
      <alignment horizontal="right" vertical="center"/>
    </xf>
    <xf numFmtId="0" fontId="3" fillId="0" borderId="2" xfId="1" applyFont="1" applyFill="1" applyBorder="1" applyAlignment="1">
      <alignment horizontal="left" vertical="center" wrapText="1"/>
    </xf>
    <xf numFmtId="0" fontId="3" fillId="0" borderId="2" xfId="1" applyFont="1" applyFill="1" applyBorder="1" applyAlignment="1">
      <alignment horizontal="left" vertical="center" indent="1"/>
    </xf>
    <xf numFmtId="200" fontId="3" fillId="0" borderId="0" xfId="1" applyNumberFormat="1" applyFont="1" applyFill="1" applyBorder="1" applyAlignment="1">
      <alignment horizontal="center" vertical="center"/>
    </xf>
    <xf numFmtId="177" fontId="3" fillId="0" borderId="4" xfId="1" applyNumberFormat="1" applyFont="1" applyFill="1" applyBorder="1" applyAlignment="1">
      <alignment horizontal="right" vertical="center"/>
    </xf>
    <xf numFmtId="38" fontId="3" fillId="0" borderId="4" xfId="4" applyFont="1" applyFill="1" applyBorder="1" applyAlignment="1">
      <alignment horizontal="right" vertical="center"/>
    </xf>
    <xf numFmtId="0" fontId="3" fillId="0" borderId="0" xfId="1" applyFont="1" applyFill="1" applyBorder="1" applyAlignment="1">
      <alignment horizontal="center" vertical="center" wrapText="1"/>
    </xf>
    <xf numFmtId="177" fontId="1" fillId="0" borderId="0" xfId="1" applyNumberFormat="1" applyFont="1" applyFill="1" applyBorder="1" applyAlignment="1">
      <alignment horizontal="right" vertical="center"/>
    </xf>
    <xf numFmtId="177" fontId="22" fillId="0" borderId="0" xfId="1" applyNumberFormat="1" applyFont="1" applyFill="1" applyBorder="1" applyAlignment="1">
      <alignment horizontal="right" vertical="center"/>
    </xf>
    <xf numFmtId="49" fontId="1" fillId="0" borderId="0" xfId="1" applyNumberFormat="1" applyFont="1" applyFill="1" applyBorder="1" applyAlignment="1">
      <alignment horizontal="right" vertical="center" indent="1"/>
    </xf>
    <xf numFmtId="55" fontId="1" fillId="0" borderId="0" xfId="1" applyNumberFormat="1" applyFont="1" applyFill="1" applyBorder="1" applyAlignment="1">
      <alignment horizontal="right" vertical="center" indent="1"/>
    </xf>
    <xf numFmtId="198" fontId="1" fillId="0" borderId="0" xfId="1" applyNumberFormat="1" applyFont="1" applyFill="1" applyBorder="1" applyAlignment="1">
      <alignment horizontal="right" vertical="center" indent="1"/>
    </xf>
    <xf numFmtId="55" fontId="1" fillId="0" borderId="5" xfId="1" applyNumberFormat="1" applyFont="1" applyFill="1" applyBorder="1" applyAlignment="1">
      <alignment horizontal="right" vertical="center" indent="1"/>
    </xf>
    <xf numFmtId="198" fontId="1" fillId="0" borderId="5" xfId="1" applyNumberFormat="1" applyFont="1" applyFill="1" applyBorder="1" applyAlignment="1">
      <alignment horizontal="right" vertical="center" indent="1"/>
    </xf>
    <xf numFmtId="177" fontId="3" fillId="0" borderId="8" xfId="0" applyNumberFormat="1" applyFont="1" applyFill="1" applyBorder="1" applyAlignment="1">
      <alignment horizontal="left" vertical="center" indent="1"/>
    </xf>
    <xf numFmtId="177" fontId="3" fillId="0" borderId="0" xfId="0" applyNumberFormat="1" applyFont="1" applyFill="1" applyBorder="1" applyAlignment="1">
      <alignment horizontal="left" vertical="center" indent="1"/>
    </xf>
    <xf numFmtId="0" fontId="3" fillId="0" borderId="0" xfId="0" applyFont="1" applyFill="1" applyBorder="1" applyAlignment="1">
      <alignment horizontal="left" vertical="center" indent="1"/>
    </xf>
    <xf numFmtId="177" fontId="1" fillId="0" borderId="5" xfId="1" applyNumberFormat="1" applyFont="1" applyFill="1" applyBorder="1" applyAlignment="1">
      <alignment horizontal="right" vertical="center"/>
    </xf>
    <xf numFmtId="0" fontId="1" fillId="0" borderId="0" xfId="1" applyFont="1" applyFill="1" applyBorder="1" applyAlignment="1">
      <alignment horizontal="left" vertical="center" indent="1"/>
    </xf>
    <xf numFmtId="0" fontId="32" fillId="0" borderId="0" xfId="1" applyFont="1" applyFill="1">
      <alignment vertical="center"/>
    </xf>
    <xf numFmtId="0" fontId="3" fillId="0" borderId="0" xfId="0" applyNumberFormat="1" applyFont="1" applyFill="1" applyBorder="1" applyAlignment="1">
      <alignment horizontal="center" vertical="center"/>
    </xf>
    <xf numFmtId="177" fontId="3" fillId="0" borderId="4" xfId="0" applyNumberFormat="1" applyFont="1" applyFill="1" applyBorder="1" applyAlignment="1">
      <alignment horizontal="right" vertical="center"/>
    </xf>
    <xf numFmtId="177" fontId="1" fillId="0" borderId="4" xfId="1" applyNumberFormat="1" applyFont="1" applyFill="1" applyBorder="1" applyAlignment="1">
      <alignment horizontal="right" vertical="center"/>
    </xf>
    <xf numFmtId="177" fontId="22" fillId="0" borderId="6" xfId="1" applyNumberFormat="1" applyFont="1" applyFill="1" applyBorder="1" applyAlignment="1">
      <alignment horizontal="right" vertical="center"/>
    </xf>
    <xf numFmtId="177" fontId="22" fillId="0" borderId="5" xfId="1" applyNumberFormat="1" applyFont="1" applyFill="1" applyBorder="1" applyAlignment="1">
      <alignment horizontal="right" vertical="center"/>
    </xf>
    <xf numFmtId="0" fontId="3" fillId="0" borderId="0" xfId="0" applyFont="1" applyFill="1" applyAlignment="1"/>
    <xf numFmtId="0" fontId="3" fillId="0" borderId="11" xfId="0" applyFont="1" applyFill="1" applyBorder="1" applyAlignment="1">
      <alignment horizontal="center" vertical="center"/>
    </xf>
    <xf numFmtId="195" fontId="7" fillId="0" borderId="8" xfId="1" applyNumberFormat="1" applyFont="1" applyFill="1" applyBorder="1" applyAlignment="1">
      <alignment horizontal="center" vertical="center"/>
    </xf>
    <xf numFmtId="177" fontId="7" fillId="0" borderId="8" xfId="0" applyNumberFormat="1" applyFont="1" applyFill="1" applyBorder="1" applyAlignment="1">
      <alignment horizontal="right" vertical="center"/>
    </xf>
    <xf numFmtId="195" fontId="3" fillId="0" borderId="0" xfId="1" applyNumberFormat="1" applyFont="1" applyFill="1" applyBorder="1" applyAlignment="1">
      <alignment horizontal="center" vertical="center"/>
    </xf>
    <xf numFmtId="195" fontId="3" fillId="0" borderId="5" xfId="1" applyNumberFormat="1" applyFont="1" applyFill="1" applyBorder="1" applyAlignment="1">
      <alignment horizontal="center" vertical="center"/>
    </xf>
    <xf numFmtId="177" fontId="3" fillId="0" borderId="5" xfId="0" applyNumberFormat="1" applyFont="1" applyFill="1" applyBorder="1" applyAlignment="1">
      <alignment horizontal="right" vertical="center"/>
    </xf>
    <xf numFmtId="3" fontId="3" fillId="0" borderId="0" xfId="1" applyNumberFormat="1" applyFont="1" applyFill="1" applyBorder="1" applyAlignment="1">
      <alignment horizontal="right" vertical="center" indent="1"/>
    </xf>
    <xf numFmtId="0" fontId="3" fillId="0" borderId="0" xfId="1" applyFont="1" applyFill="1" applyBorder="1" applyAlignment="1">
      <alignment horizontal="left" vertical="center" shrinkToFit="1"/>
    </xf>
    <xf numFmtId="3" fontId="3" fillId="0" borderId="5" xfId="1" applyNumberFormat="1" applyFont="1" applyFill="1" applyBorder="1" applyAlignment="1">
      <alignment horizontal="right" vertical="center" indent="1"/>
    </xf>
    <xf numFmtId="0" fontId="1" fillId="0" borderId="0" xfId="2" applyFont="1" applyFill="1" applyBorder="1" applyAlignment="1">
      <alignment horizontal="left" vertical="center" indent="1"/>
    </xf>
    <xf numFmtId="177" fontId="3" fillId="0" borderId="4" xfId="1" applyNumberFormat="1" applyFont="1" applyFill="1" applyBorder="1" applyAlignment="1">
      <alignment horizontal="left" vertical="center"/>
    </xf>
    <xf numFmtId="177" fontId="3" fillId="0" borderId="4" xfId="1" applyNumberFormat="1" applyFont="1" applyFill="1" applyBorder="1" applyAlignment="1">
      <alignment horizontal="center" vertical="center"/>
    </xf>
    <xf numFmtId="0" fontId="1" fillId="0" borderId="5" xfId="2" applyFont="1" applyFill="1" applyBorder="1" applyAlignment="1">
      <alignment horizontal="left" vertical="center" indent="1"/>
    </xf>
    <xf numFmtId="178" fontId="3" fillId="0" borderId="3" xfId="1" applyNumberFormat="1" applyFont="1" applyFill="1" applyBorder="1" applyAlignment="1">
      <alignment horizontal="center" vertical="center" shrinkToFit="1"/>
    </xf>
    <xf numFmtId="0" fontId="7" fillId="0" borderId="4" xfId="1" applyFont="1" applyFill="1" applyBorder="1" applyAlignment="1">
      <alignment horizontal="center" vertical="center"/>
    </xf>
    <xf numFmtId="177" fontId="7" fillId="0" borderId="4" xfId="0" applyNumberFormat="1" applyFont="1" applyFill="1" applyBorder="1" applyAlignment="1">
      <alignment horizontal="right" vertical="center" shrinkToFit="1"/>
    </xf>
    <xf numFmtId="177" fontId="7" fillId="0" borderId="0" xfId="0" applyNumberFormat="1" applyFont="1" applyFill="1" applyBorder="1" applyAlignment="1">
      <alignment horizontal="right" vertical="center" shrinkToFit="1"/>
    </xf>
    <xf numFmtId="177" fontId="3" fillId="0" borderId="4" xfId="0" applyNumberFormat="1" applyFont="1" applyFill="1" applyBorder="1" applyAlignment="1">
      <alignment horizontal="right" vertical="center" shrinkToFit="1"/>
    </xf>
    <xf numFmtId="177" fontId="3" fillId="0" borderId="0" xfId="0" applyNumberFormat="1" applyFont="1" applyFill="1" applyBorder="1" applyAlignment="1">
      <alignment horizontal="right" vertical="center" shrinkToFit="1"/>
    </xf>
    <xf numFmtId="177" fontId="1" fillId="0" borderId="0" xfId="1" applyNumberFormat="1" applyFont="1" applyFill="1" applyBorder="1" applyAlignment="1">
      <alignment horizontal="right" vertical="center" shrinkToFit="1"/>
    </xf>
    <xf numFmtId="177" fontId="3" fillId="0" borderId="6" xfId="0" applyNumberFormat="1" applyFont="1" applyFill="1" applyBorder="1" applyAlignment="1">
      <alignment horizontal="right" vertical="center" shrinkToFit="1"/>
    </xf>
    <xf numFmtId="177" fontId="3" fillId="0" borderId="5" xfId="0" applyNumberFormat="1" applyFont="1" applyFill="1" applyBorder="1" applyAlignment="1">
      <alignment horizontal="right" vertical="center" shrinkToFit="1"/>
    </xf>
    <xf numFmtId="177" fontId="1" fillId="0" borderId="5" xfId="1" applyNumberFormat="1" applyFont="1" applyFill="1" applyBorder="1" applyAlignment="1">
      <alignment horizontal="right" vertical="center" shrinkToFit="1"/>
    </xf>
    <xf numFmtId="177" fontId="7" fillId="0" borderId="7" xfId="0" applyNumberFormat="1" applyFont="1" applyFill="1" applyBorder="1" applyAlignment="1">
      <alignment horizontal="right" vertical="center" shrinkToFit="1"/>
    </xf>
    <xf numFmtId="177" fontId="7" fillId="0" borderId="8" xfId="0" applyNumberFormat="1" applyFont="1" applyFill="1" applyBorder="1" applyAlignment="1">
      <alignment horizontal="right" vertical="center" shrinkToFit="1"/>
    </xf>
    <xf numFmtId="200" fontId="3" fillId="0" borderId="0" xfId="0" applyNumberFormat="1" applyFont="1" applyFill="1" applyBorder="1" applyAlignment="1">
      <alignment horizontal="center" vertical="center" wrapText="1"/>
    </xf>
    <xf numFmtId="0" fontId="3" fillId="0" borderId="0" xfId="0" applyFont="1" applyFill="1" applyBorder="1" applyAlignment="1">
      <alignment horizontal="left"/>
    </xf>
    <xf numFmtId="200" fontId="3" fillId="0" borderId="11" xfId="0" applyNumberFormat="1" applyFont="1" applyFill="1" applyBorder="1" applyAlignment="1">
      <alignment horizontal="center" vertical="center" shrinkToFit="1"/>
    </xf>
    <xf numFmtId="200" fontId="3" fillId="0" borderId="2" xfId="0" applyNumberFormat="1" applyFont="1" applyFill="1" applyBorder="1" applyAlignment="1">
      <alignment horizontal="center" vertical="center" shrinkToFit="1"/>
    </xf>
    <xf numFmtId="200" fontId="3" fillId="0" borderId="2" xfId="1" applyNumberFormat="1" applyFont="1" applyFill="1" applyBorder="1" applyAlignment="1">
      <alignment horizontal="center" vertical="center" shrinkToFit="1"/>
    </xf>
    <xf numFmtId="200" fontId="3" fillId="0" borderId="3" xfId="1" applyNumberFormat="1" applyFont="1" applyFill="1" applyBorder="1" applyAlignment="1">
      <alignment horizontal="center" vertical="center" shrinkToFit="1"/>
    </xf>
    <xf numFmtId="177" fontId="7" fillId="0" borderId="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3" fillId="0" borderId="6" xfId="0" applyNumberFormat="1" applyFont="1" applyFill="1" applyBorder="1" applyAlignment="1">
      <alignment horizontal="right" vertical="center"/>
    </xf>
    <xf numFmtId="200" fontId="3" fillId="0" borderId="3" xfId="0" applyNumberFormat="1" applyFont="1" applyFill="1" applyBorder="1" applyAlignment="1">
      <alignment horizontal="center" vertical="center" shrinkToFit="1"/>
    </xf>
    <xf numFmtId="0" fontId="7" fillId="0" borderId="0" xfId="0" applyFont="1" applyFill="1" applyBorder="1" applyAlignment="1">
      <alignment horizontal="center" vertical="center"/>
    </xf>
    <xf numFmtId="0" fontId="3" fillId="0" borderId="5" xfId="0" applyFont="1" applyFill="1" applyBorder="1" applyAlignment="1">
      <alignment horizontal="center" vertical="center"/>
    </xf>
    <xf numFmtId="177" fontId="1" fillId="0" borderId="0" xfId="0" applyNumberFormat="1" applyFont="1" applyFill="1" applyBorder="1" applyAlignment="1">
      <alignment horizontal="right" vertical="center"/>
    </xf>
    <xf numFmtId="177" fontId="7" fillId="0" borderId="6" xfId="0" applyNumberFormat="1" applyFont="1" applyFill="1" applyBorder="1" applyAlignment="1">
      <alignment horizontal="right" vertical="center"/>
    </xf>
    <xf numFmtId="177" fontId="22" fillId="0" borderId="5" xfId="0" applyNumberFormat="1" applyFont="1" applyFill="1" applyBorder="1" applyAlignment="1">
      <alignment horizontal="right" vertical="center"/>
    </xf>
    <xf numFmtId="0" fontId="3" fillId="0" borderId="0" xfId="1" applyFont="1" applyFill="1" applyAlignment="1">
      <alignment vertical="center" shrinkToFit="1"/>
    </xf>
    <xf numFmtId="0" fontId="3" fillId="0" borderId="0" xfId="1" applyFont="1" applyFill="1" applyAlignment="1">
      <alignment shrinkToFit="1"/>
    </xf>
    <xf numFmtId="181" fontId="3" fillId="0" borderId="4" xfId="0" applyNumberFormat="1" applyFont="1" applyFill="1" applyBorder="1" applyAlignment="1">
      <alignment horizontal="right" vertical="center"/>
    </xf>
    <xf numFmtId="181" fontId="3" fillId="0" borderId="4" xfId="1" applyNumberFormat="1" applyFont="1" applyFill="1" applyBorder="1" applyAlignment="1">
      <alignment horizontal="right" vertical="center"/>
    </xf>
    <xf numFmtId="181" fontId="1" fillId="0" borderId="4" xfId="1" applyNumberFormat="1" applyFont="1" applyFill="1" applyBorder="1" applyAlignment="1">
      <alignment horizontal="right" vertical="center"/>
    </xf>
    <xf numFmtId="0" fontId="3" fillId="0" borderId="9" xfId="0" applyNumberFormat="1" applyFont="1" applyFill="1" applyBorder="1" applyAlignment="1">
      <alignment horizontal="center" vertical="center" wrapText="1"/>
    </xf>
    <xf numFmtId="181" fontId="3" fillId="0" borderId="0" xfId="0" applyNumberFormat="1" applyFont="1" applyFill="1" applyBorder="1" applyAlignment="1">
      <alignment horizontal="right" vertical="center"/>
    </xf>
    <xf numFmtId="0" fontId="3" fillId="0" borderId="9" xfId="1" applyNumberFormat="1" applyFont="1" applyFill="1" applyBorder="1" applyAlignment="1">
      <alignment horizontal="center" vertical="center" wrapText="1"/>
    </xf>
    <xf numFmtId="178" fontId="3" fillId="0" borderId="9" xfId="1" applyNumberFormat="1" applyFont="1" applyFill="1" applyBorder="1" applyAlignment="1">
      <alignment horizontal="center" vertical="center" wrapText="1"/>
    </xf>
    <xf numFmtId="181" fontId="1" fillId="0" borderId="0" xfId="1" applyNumberFormat="1" applyFont="1" applyFill="1" applyBorder="1" applyAlignment="1">
      <alignment horizontal="right" vertical="center"/>
    </xf>
    <xf numFmtId="0" fontId="7" fillId="0" borderId="10" xfId="1" applyNumberFormat="1" applyFont="1" applyFill="1" applyBorder="1" applyAlignment="1">
      <alignment horizontal="center" vertical="center" wrapText="1"/>
    </xf>
    <xf numFmtId="178" fontId="7" fillId="0" borderId="5" xfId="1" applyNumberFormat="1" applyFont="1" applyFill="1" applyBorder="1" applyAlignment="1">
      <alignment horizontal="center" vertical="center" wrapText="1"/>
    </xf>
    <xf numFmtId="200" fontId="3" fillId="0" borderId="0" xfId="1" applyNumberFormat="1" applyFont="1" applyFill="1" applyBorder="1" applyAlignment="1">
      <alignment horizontal="center" vertical="center" wrapText="1"/>
    </xf>
    <xf numFmtId="200" fontId="7" fillId="0" borderId="0" xfId="1" applyNumberFormat="1" applyFont="1" applyFill="1" applyBorder="1" applyAlignment="1">
      <alignment horizontal="center" vertical="center" wrapText="1"/>
    </xf>
    <xf numFmtId="0" fontId="3" fillId="0" borderId="0" xfId="2" applyNumberFormat="1" applyFont="1" applyFill="1" applyBorder="1" applyAlignment="1">
      <alignment horizontal="right" vertical="center"/>
    </xf>
    <xf numFmtId="0" fontId="3" fillId="0" borderId="5" xfId="2" applyNumberFormat="1" applyFont="1" applyFill="1" applyBorder="1" applyAlignment="1">
      <alignment horizontal="right" vertical="center"/>
    </xf>
    <xf numFmtId="0" fontId="22" fillId="0" borderId="2" xfId="2" applyFont="1" applyFill="1" applyBorder="1" applyAlignment="1">
      <alignment horizontal="center" vertical="center"/>
    </xf>
    <xf numFmtId="0" fontId="22" fillId="0" borderId="3" xfId="2" applyFont="1" applyFill="1" applyBorder="1" applyAlignment="1">
      <alignment horizontal="center" vertical="center"/>
    </xf>
    <xf numFmtId="38" fontId="1" fillId="0" borderId="0" xfId="10" applyFont="1" applyFill="1" applyBorder="1" applyAlignment="1">
      <alignment horizontal="left" vertical="center"/>
    </xf>
    <xf numFmtId="38" fontId="1" fillId="0" borderId="0" xfId="10" applyFont="1" applyFill="1" applyBorder="1" applyAlignment="1">
      <alignment vertical="center"/>
    </xf>
    <xf numFmtId="38" fontId="1" fillId="0" borderId="0" xfId="10" applyFont="1" applyFill="1" applyAlignment="1">
      <alignment vertical="center"/>
    </xf>
    <xf numFmtId="38" fontId="1" fillId="0" borderId="8" xfId="10" applyFont="1" applyFill="1" applyBorder="1" applyAlignment="1">
      <alignment horizontal="left" vertical="center"/>
    </xf>
    <xf numFmtId="38" fontId="1" fillId="0" borderId="8" xfId="10" applyFont="1" applyFill="1" applyBorder="1" applyAlignment="1">
      <alignment vertical="center"/>
    </xf>
    <xf numFmtId="0" fontId="1" fillId="0" borderId="0" xfId="13" applyFont="1" applyFill="1" applyBorder="1" applyAlignment="1">
      <alignment vertical="center" shrinkToFit="1"/>
    </xf>
    <xf numFmtId="0" fontId="1" fillId="0" borderId="0" xfId="13" applyFont="1" applyFill="1" applyBorder="1" applyAlignment="1">
      <alignment horizontal="left" vertical="center" shrinkToFit="1"/>
    </xf>
    <xf numFmtId="38" fontId="33" fillId="0" borderId="0" xfId="10" applyFont="1" applyFill="1" applyBorder="1" applyAlignment="1">
      <alignment vertical="center"/>
    </xf>
    <xf numFmtId="0" fontId="1" fillId="0" borderId="5" xfId="13" applyFont="1" applyFill="1" applyBorder="1" applyAlignment="1">
      <alignment horizontal="left" vertical="center" shrinkToFit="1"/>
    </xf>
    <xf numFmtId="38" fontId="1" fillId="0" borderId="5" xfId="10" applyFont="1" applyFill="1" applyBorder="1" applyAlignment="1">
      <alignment vertical="center"/>
    </xf>
    <xf numFmtId="0" fontId="1" fillId="0" borderId="0" xfId="2" applyFont="1" applyFill="1" applyBorder="1" applyAlignment="1">
      <alignment horizontal="left" vertical="center" indent="1" shrinkToFit="1"/>
    </xf>
    <xf numFmtId="0" fontId="1" fillId="0" borderId="0" xfId="2" applyFont="1" applyFill="1" applyAlignment="1">
      <alignment horizontal="left" vertical="center" indent="3"/>
    </xf>
    <xf numFmtId="0" fontId="1" fillId="0" borderId="0" xfId="2" applyFont="1" applyFill="1" applyAlignment="1">
      <alignment horizontal="left" vertical="center" indent="3" shrinkToFit="1"/>
    </xf>
    <xf numFmtId="0" fontId="1" fillId="0" borderId="0" xfId="2" applyFont="1" applyFill="1" applyAlignment="1">
      <alignment horizontal="left" vertical="center" indent="4" shrinkToFit="1"/>
    </xf>
    <xf numFmtId="0" fontId="3" fillId="0" borderId="11" xfId="1" applyFont="1" applyFill="1" applyBorder="1" applyAlignment="1">
      <alignment horizontal="center" vertical="center" wrapText="1" shrinkToFit="1"/>
    </xf>
    <xf numFmtId="177" fontId="3" fillId="0" borderId="7" xfId="1" applyNumberFormat="1" applyFont="1" applyFill="1" applyBorder="1" applyAlignment="1">
      <alignment horizontal="right" vertical="center"/>
    </xf>
    <xf numFmtId="177" fontId="3" fillId="0" borderId="8" xfId="1" applyNumberFormat="1" applyFont="1" applyFill="1" applyBorder="1" applyAlignment="1">
      <alignment horizontal="right" vertical="center"/>
    </xf>
    <xf numFmtId="38" fontId="3" fillId="0" borderId="0" xfId="4" applyFont="1" applyFill="1" applyBorder="1" applyAlignment="1">
      <alignment horizontal="right" vertical="center"/>
    </xf>
    <xf numFmtId="0" fontId="1" fillId="0" borderId="0" xfId="1" applyNumberFormat="1" applyFont="1" applyFill="1" applyBorder="1" applyAlignment="1">
      <alignment horizontal="center" vertical="center" wrapText="1"/>
    </xf>
    <xf numFmtId="200" fontId="1" fillId="0" borderId="0" xfId="1" applyNumberFormat="1" applyFont="1" applyFill="1" applyBorder="1" applyAlignment="1">
      <alignment horizontal="center" vertical="center" wrapText="1"/>
    </xf>
    <xf numFmtId="0" fontId="22" fillId="0" borderId="5" xfId="1" applyNumberFormat="1" applyFont="1" applyFill="1" applyBorder="1" applyAlignment="1">
      <alignment horizontal="center" vertical="center" wrapText="1"/>
    </xf>
    <xf numFmtId="200" fontId="22" fillId="0" borderId="5" xfId="1" applyNumberFormat="1" applyFont="1" applyFill="1" applyBorder="1" applyAlignment="1">
      <alignment horizontal="center" vertical="center" wrapText="1"/>
    </xf>
    <xf numFmtId="0" fontId="22" fillId="0" borderId="0" xfId="1" applyFont="1" applyFill="1">
      <alignment vertical="center"/>
    </xf>
    <xf numFmtId="177" fontId="3" fillId="0" borderId="0" xfId="0" applyNumberFormat="1" applyFont="1" applyFill="1" applyBorder="1" applyAlignment="1">
      <alignment horizontal="center" vertical="center" wrapText="1"/>
    </xf>
    <xf numFmtId="177" fontId="3" fillId="0" borderId="0" xfId="0" applyNumberFormat="1" applyFont="1" applyFill="1" applyBorder="1">
      <alignment vertical="center"/>
    </xf>
    <xf numFmtId="177" fontId="3" fillId="0" borderId="0" xfId="0" applyNumberFormat="1" applyFont="1" applyFill="1">
      <alignment vertical="center"/>
    </xf>
    <xf numFmtId="178" fontId="1" fillId="0" borderId="0" xfId="1" applyNumberFormat="1" applyFont="1" applyFill="1" applyBorder="1" applyAlignment="1">
      <alignment horizontal="center" vertical="center" wrapText="1"/>
    </xf>
    <xf numFmtId="49" fontId="1" fillId="0" borderId="0" xfId="1" applyNumberFormat="1" applyFont="1" applyFill="1" applyBorder="1" applyAlignment="1">
      <alignment horizontal="center" vertical="center" wrapText="1"/>
    </xf>
    <xf numFmtId="0" fontId="22" fillId="0" borderId="0" xfId="1" applyNumberFormat="1" applyFont="1" applyFill="1" applyBorder="1" applyAlignment="1">
      <alignment horizontal="center" vertical="center" wrapText="1"/>
    </xf>
    <xf numFmtId="49" fontId="22" fillId="0" borderId="0" xfId="1" applyNumberFormat="1" applyFont="1" applyFill="1" applyBorder="1" applyAlignment="1">
      <alignment horizontal="center" vertical="center" wrapText="1"/>
    </xf>
    <xf numFmtId="0" fontId="1" fillId="0" borderId="0" xfId="2" applyNumberFormat="1" applyFont="1" applyFill="1" applyBorder="1" applyAlignment="1">
      <alignment horizontal="right" vertical="center"/>
    </xf>
    <xf numFmtId="0" fontId="1" fillId="0" borderId="0" xfId="1" applyNumberFormat="1" applyFont="1" applyFill="1" applyBorder="1" applyAlignment="1">
      <alignment horizontal="right" vertical="center"/>
    </xf>
    <xf numFmtId="0" fontId="1" fillId="0" borderId="5" xfId="1" applyNumberFormat="1" applyFont="1" applyFill="1" applyBorder="1" applyAlignment="1">
      <alignment horizontal="right" vertical="center"/>
    </xf>
    <xf numFmtId="38" fontId="3" fillId="0" borderId="7" xfId="4" applyFont="1" applyFill="1" applyBorder="1" applyAlignment="1">
      <alignment horizontal="right" vertical="center"/>
    </xf>
    <xf numFmtId="177" fontId="3" fillId="0" borderId="8" xfId="0" applyNumberFormat="1" applyFont="1" applyFill="1" applyBorder="1" applyAlignment="1">
      <alignment horizontal="right" vertical="center"/>
    </xf>
    <xf numFmtId="49" fontId="7" fillId="0" borderId="5" xfId="1" applyNumberFormat="1" applyFont="1" applyFill="1" applyBorder="1" applyAlignment="1">
      <alignment horizontal="center" vertical="center" wrapText="1"/>
    </xf>
    <xf numFmtId="177" fontId="3" fillId="0" borderId="7" xfId="0" applyNumberFormat="1" applyFont="1" applyFill="1" applyBorder="1" applyAlignment="1">
      <alignment horizontal="right" vertical="center"/>
    </xf>
    <xf numFmtId="177" fontId="3" fillId="0" borderId="4" xfId="0" applyNumberFormat="1" applyFont="1" applyFill="1" applyBorder="1">
      <alignment vertical="center"/>
    </xf>
    <xf numFmtId="0" fontId="1" fillId="0" borderId="0" xfId="1" applyFont="1" applyFill="1" applyBorder="1" applyAlignment="1">
      <alignment horizontal="center" vertical="center" wrapText="1"/>
    </xf>
    <xf numFmtId="0" fontId="1" fillId="0" borderId="5" xfId="2" applyNumberFormat="1" applyFont="1" applyFill="1" applyBorder="1" applyAlignment="1">
      <alignment horizontal="right" vertical="center"/>
    </xf>
    <xf numFmtId="0" fontId="3" fillId="0" borderId="0" xfId="1" applyFont="1" applyFill="1" applyBorder="1" applyAlignment="1">
      <alignment horizontal="center" vertical="center" shrinkToFit="1"/>
    </xf>
    <xf numFmtId="177" fontId="1" fillId="0" borderId="4" xfId="14" applyNumberFormat="1" applyFont="1" applyFill="1" applyBorder="1" applyAlignment="1">
      <alignment horizontal="right" vertical="center" shrinkToFit="1"/>
    </xf>
    <xf numFmtId="177" fontId="1" fillId="0" borderId="0" xfId="14" applyNumberFormat="1" applyFont="1" applyFill="1" applyBorder="1" applyAlignment="1">
      <alignment horizontal="right" vertical="center" shrinkToFit="1"/>
    </xf>
    <xf numFmtId="0" fontId="7" fillId="0" borderId="0" xfId="1" applyFont="1" applyFill="1" applyBorder="1" applyAlignment="1">
      <alignment horizontal="center" vertical="center" shrinkToFit="1"/>
    </xf>
    <xf numFmtId="177" fontId="22" fillId="0" borderId="0" xfId="14" applyNumberFormat="1" applyFont="1" applyFill="1" applyBorder="1" applyAlignment="1">
      <alignment horizontal="right" vertical="center" shrinkToFit="1"/>
    </xf>
    <xf numFmtId="0" fontId="7" fillId="0" borderId="5" xfId="1" applyFont="1" applyFill="1" applyBorder="1" applyAlignment="1">
      <alignment horizontal="center" vertical="center" shrinkToFit="1"/>
    </xf>
    <xf numFmtId="0" fontId="3" fillId="0" borderId="0" xfId="1" applyNumberFormat="1" applyFont="1" applyFill="1" applyBorder="1" applyAlignment="1">
      <alignment horizontal="left"/>
    </xf>
    <xf numFmtId="201" fontId="3" fillId="0" borderId="0" xfId="0" applyNumberFormat="1" applyFont="1" applyFill="1" applyBorder="1" applyAlignment="1">
      <alignment horizontal="center" vertical="center" wrapText="1"/>
    </xf>
    <xf numFmtId="201" fontId="3" fillId="0" borderId="0" xfId="1" applyNumberFormat="1" applyFont="1" applyFill="1" applyBorder="1" applyAlignment="1">
      <alignment horizontal="center" vertical="center" wrapText="1"/>
    </xf>
    <xf numFmtId="0" fontId="3" fillId="0" borderId="0" xfId="14" applyNumberFormat="1" applyFont="1" applyFill="1" applyBorder="1" applyAlignment="1">
      <alignment horizontal="center" vertical="center" wrapText="1"/>
    </xf>
    <xf numFmtId="0" fontId="3" fillId="0" borderId="0" xfId="14" applyFont="1" applyFill="1" applyBorder="1" applyAlignment="1">
      <alignment horizontal="center" vertical="center" wrapText="1"/>
    </xf>
    <xf numFmtId="0" fontId="7" fillId="0" borderId="5" xfId="14" applyNumberFormat="1" applyFont="1" applyFill="1" applyBorder="1" applyAlignment="1">
      <alignment horizontal="center" vertical="center" wrapText="1"/>
    </xf>
    <xf numFmtId="0" fontId="7" fillId="0" borderId="5" xfId="14" applyFont="1" applyFill="1" applyBorder="1" applyAlignment="1">
      <alignment horizontal="center" vertical="center" wrapText="1"/>
    </xf>
    <xf numFmtId="0" fontId="3" fillId="0" borderId="0" xfId="14" applyFont="1" applyFill="1">
      <alignment vertical="center"/>
    </xf>
    <xf numFmtId="0" fontId="3" fillId="0" borderId="0" xfId="14" applyFont="1" applyFill="1" applyAlignment="1">
      <alignment horizontal="right" vertical="center"/>
    </xf>
    <xf numFmtId="0" fontId="3" fillId="0" borderId="0" xfId="14" applyFont="1" applyFill="1" applyAlignment="1"/>
    <xf numFmtId="0" fontId="1" fillId="0" borderId="8" xfId="14" applyFont="1" applyFill="1" applyBorder="1" applyAlignment="1">
      <alignment vertical="center"/>
    </xf>
    <xf numFmtId="0" fontId="1" fillId="0" borderId="8" xfId="14" applyFont="1" applyFill="1" applyBorder="1" applyAlignment="1">
      <alignment horizontal="right" vertical="center"/>
    </xf>
    <xf numFmtId="0" fontId="1" fillId="0" borderId="0" xfId="14" applyFont="1" applyFill="1">
      <alignment vertical="center"/>
    </xf>
    <xf numFmtId="0" fontId="1" fillId="0" borderId="0" xfId="14" applyFont="1" applyFill="1" applyBorder="1" applyAlignment="1">
      <alignment vertical="center"/>
    </xf>
    <xf numFmtId="0" fontId="1" fillId="0" borderId="0" xfId="14" applyFont="1" applyFill="1" applyBorder="1" applyAlignment="1">
      <alignment horizontal="right" vertical="center"/>
    </xf>
    <xf numFmtId="3" fontId="1" fillId="0" borderId="0" xfId="14" applyNumberFormat="1" applyFont="1" applyFill="1" applyBorder="1" applyAlignment="1">
      <alignment vertical="center"/>
    </xf>
    <xf numFmtId="3" fontId="1" fillId="0" borderId="0" xfId="2" applyNumberFormat="1" applyFont="1" applyFill="1" applyBorder="1" applyAlignment="1">
      <alignment horizontal="right" vertical="center"/>
    </xf>
    <xf numFmtId="3" fontId="1" fillId="0" borderId="0" xfId="14" applyNumberFormat="1" applyFont="1" applyFill="1" applyBorder="1" applyAlignment="1">
      <alignment horizontal="right" vertical="center"/>
    </xf>
    <xf numFmtId="0" fontId="1" fillId="0" borderId="0" xfId="2" applyFont="1" applyFill="1" applyBorder="1" applyAlignment="1">
      <alignment vertical="distributed"/>
    </xf>
    <xf numFmtId="0" fontId="1" fillId="0" borderId="0" xfId="14" applyFont="1" applyFill="1" applyBorder="1" applyAlignment="1">
      <alignment vertical="center" shrinkToFit="1"/>
    </xf>
    <xf numFmtId="0" fontId="1" fillId="0" borderId="0" xfId="14" applyFont="1" applyFill="1" applyBorder="1" applyAlignment="1">
      <alignment horizontal="right" vertical="center" shrinkToFit="1"/>
    </xf>
    <xf numFmtId="0" fontId="3" fillId="0" borderId="0" xfId="14" applyFont="1" applyFill="1" applyBorder="1">
      <alignment vertical="center"/>
    </xf>
    <xf numFmtId="0" fontId="1" fillId="0" borderId="0" xfId="14" applyFont="1" applyFill="1" applyBorder="1">
      <alignment vertical="center"/>
    </xf>
    <xf numFmtId="0" fontId="3" fillId="0" borderId="2" xfId="1" applyNumberFormat="1" applyFont="1" applyFill="1" applyBorder="1" applyAlignment="1">
      <alignment horizontal="center" vertical="center" wrapText="1"/>
    </xf>
    <xf numFmtId="202" fontId="3" fillId="0" borderId="0" xfId="0" applyNumberFormat="1" applyFont="1" applyFill="1" applyBorder="1" applyAlignment="1">
      <alignment horizontal="right" vertical="center"/>
    </xf>
    <xf numFmtId="10" fontId="3" fillId="0" borderId="0" xfId="0" applyNumberFormat="1" applyFont="1" applyFill="1" applyBorder="1" applyAlignment="1">
      <alignment horizontal="right" vertical="center"/>
    </xf>
    <xf numFmtId="202" fontId="3" fillId="0" borderId="0" xfId="1" applyNumberFormat="1" applyFont="1" applyFill="1" applyBorder="1" applyAlignment="1">
      <alignment horizontal="right" vertical="center"/>
    </xf>
    <xf numFmtId="10" fontId="3" fillId="0" borderId="0" xfId="1" applyNumberFormat="1" applyFont="1" applyFill="1" applyBorder="1" applyAlignment="1">
      <alignment horizontal="right" vertical="center"/>
    </xf>
    <xf numFmtId="177" fontId="7" fillId="0" borderId="6" xfId="1" applyNumberFormat="1" applyFont="1" applyFill="1" applyBorder="1" applyAlignment="1">
      <alignment horizontal="right" vertical="center"/>
    </xf>
    <xf numFmtId="181" fontId="7" fillId="0" borderId="5" xfId="1" applyNumberFormat="1" applyFont="1" applyFill="1" applyBorder="1" applyAlignment="1">
      <alignment horizontal="right" vertical="center"/>
    </xf>
    <xf numFmtId="203" fontId="3" fillId="0" borderId="18" xfId="1" applyNumberFormat="1" applyFont="1" applyFill="1" applyBorder="1" applyAlignment="1">
      <alignment horizontal="center" vertical="center" wrapText="1"/>
    </xf>
    <xf numFmtId="201" fontId="3" fillId="0" borderId="8" xfId="1" applyNumberFormat="1" applyFont="1" applyFill="1" applyBorder="1" applyAlignment="1">
      <alignment horizontal="center" vertical="center" wrapText="1"/>
    </xf>
    <xf numFmtId="204" fontId="3" fillId="0" borderId="8" xfId="1" applyNumberFormat="1" applyFont="1" applyFill="1" applyBorder="1" applyAlignment="1">
      <alignment horizontal="right" vertical="center"/>
    </xf>
    <xf numFmtId="177" fontId="3" fillId="0" borderId="8" xfId="1" applyNumberFormat="1" applyFont="1" applyFill="1" applyBorder="1">
      <alignment vertical="center"/>
    </xf>
    <xf numFmtId="204" fontId="3" fillId="0" borderId="0" xfId="1" applyNumberFormat="1" applyFont="1" applyFill="1" applyBorder="1" applyAlignment="1">
      <alignment horizontal="right" vertical="center"/>
    </xf>
    <xf numFmtId="177" fontId="3" fillId="0" borderId="0" xfId="1" applyNumberFormat="1" applyFont="1" applyFill="1" applyBorder="1">
      <alignment vertical="center"/>
    </xf>
    <xf numFmtId="177" fontId="3" fillId="0" borderId="4" xfId="1" applyNumberFormat="1" applyFont="1" applyFill="1" applyBorder="1">
      <alignment vertical="center"/>
    </xf>
    <xf numFmtId="49" fontId="7" fillId="0" borderId="0" xfId="0" applyNumberFormat="1" applyFont="1">
      <alignment vertical="center"/>
    </xf>
    <xf numFmtId="0" fontId="3" fillId="0" borderId="0" xfId="14" applyFont="1" applyFill="1" applyAlignment="1">
      <alignment horizontal="left"/>
    </xf>
    <xf numFmtId="0" fontId="3" fillId="0" borderId="0" xfId="0" applyFont="1" applyAlignment="1"/>
    <xf numFmtId="0" fontId="1" fillId="0" borderId="0" xfId="0" applyFont="1" applyAlignment="1">
      <alignment horizontal="right"/>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Fill="1" applyBorder="1" applyAlignment="1">
      <alignment horizontal="center" vertical="center" shrinkToFit="1"/>
    </xf>
    <xf numFmtId="0" fontId="1" fillId="0" borderId="0" xfId="0" applyFont="1">
      <alignment vertical="center"/>
    </xf>
    <xf numFmtId="0" fontId="3" fillId="0" borderId="0" xfId="0" applyFont="1" applyAlignment="1">
      <alignment vertical="center" wrapText="1"/>
    </xf>
    <xf numFmtId="198" fontId="3" fillId="0" borderId="0" xfId="0" applyNumberFormat="1" applyFont="1" applyFill="1" applyBorder="1" applyAlignment="1">
      <alignment horizontal="center" vertical="center" wrapText="1"/>
    </xf>
    <xf numFmtId="0" fontId="3" fillId="0" borderId="0" xfId="2" applyFont="1" applyFill="1" applyAlignment="1">
      <alignment vertical="center"/>
    </xf>
    <xf numFmtId="0" fontId="1" fillId="0" borderId="5" xfId="2" applyFont="1" applyFill="1" applyBorder="1" applyAlignment="1">
      <alignment horizontal="right" vertical="center"/>
    </xf>
    <xf numFmtId="181" fontId="3" fillId="0" borderId="8" xfId="0" applyNumberFormat="1" applyFont="1" applyFill="1" applyBorder="1" applyAlignment="1">
      <alignment horizontal="right" vertical="center"/>
    </xf>
    <xf numFmtId="200" fontId="3" fillId="0" borderId="14" xfId="0" applyNumberFormat="1" applyFont="1" applyFill="1" applyBorder="1" applyAlignment="1">
      <alignment horizontal="center" vertical="center" shrinkToFit="1"/>
    </xf>
    <xf numFmtId="200" fontId="3" fillId="0" borderId="7" xfId="0" applyNumberFormat="1" applyFont="1" applyFill="1" applyBorder="1" applyAlignment="1">
      <alignment horizontal="center" vertical="center" shrinkToFit="1"/>
    </xf>
    <xf numFmtId="200" fontId="3" fillId="0" borderId="12" xfId="0" applyNumberFormat="1" applyFont="1" applyFill="1" applyBorder="1" applyAlignment="1">
      <alignment horizontal="center" vertical="center" shrinkToFit="1"/>
    </xf>
    <xf numFmtId="0" fontId="7" fillId="0" borderId="9" xfId="0" applyFont="1" applyFill="1" applyBorder="1" applyAlignment="1">
      <alignment horizontal="center" vertical="center"/>
    </xf>
    <xf numFmtId="177" fontId="7" fillId="0" borderId="7" xfId="0" applyNumberFormat="1" applyFont="1" applyFill="1" applyBorder="1" applyAlignment="1">
      <alignment horizontal="right" vertical="center"/>
    </xf>
    <xf numFmtId="0" fontId="3" fillId="0" borderId="9" xfId="0" applyFont="1" applyFill="1" applyBorder="1" applyAlignment="1">
      <alignment horizontal="center" vertical="center"/>
    </xf>
    <xf numFmtId="177" fontId="3" fillId="0" borderId="0" xfId="2" applyNumberFormat="1" applyFont="1" applyFill="1" applyBorder="1" applyAlignment="1">
      <alignment horizontal="right" vertical="center"/>
    </xf>
    <xf numFmtId="0" fontId="3" fillId="0" borderId="10" xfId="0" applyFont="1" applyFill="1" applyBorder="1" applyAlignment="1">
      <alignment horizontal="center" vertical="center"/>
    </xf>
    <xf numFmtId="177" fontId="3" fillId="0" borderId="5" xfId="2" applyNumberFormat="1" applyFont="1" applyFill="1" applyBorder="1" applyAlignment="1">
      <alignment horizontal="right" vertical="center"/>
    </xf>
    <xf numFmtId="0" fontId="7" fillId="0" borderId="0" xfId="1" applyFont="1" applyFill="1" applyBorder="1" applyAlignment="1">
      <alignment horizontal="left" vertical="center"/>
    </xf>
    <xf numFmtId="0" fontId="3" fillId="0" borderId="5" xfId="1" applyFont="1" applyFill="1" applyBorder="1" applyAlignment="1">
      <alignment vertical="center"/>
    </xf>
    <xf numFmtId="0" fontId="3" fillId="0" borderId="8" xfId="1" applyFont="1" applyFill="1" applyBorder="1" applyAlignment="1">
      <alignment vertical="center"/>
    </xf>
    <xf numFmtId="0" fontId="1" fillId="0" borderId="7" xfId="2" applyFont="1" applyFill="1" applyBorder="1" applyAlignment="1">
      <alignment horizontal="left" vertical="center"/>
    </xf>
    <xf numFmtId="0" fontId="1" fillId="0" borderId="4" xfId="2" applyFont="1" applyFill="1" applyBorder="1" applyAlignment="1">
      <alignment horizontal="left" vertical="center"/>
    </xf>
    <xf numFmtId="0" fontId="1" fillId="0" borderId="20" xfId="2" applyFont="1" applyFill="1" applyBorder="1" applyAlignment="1">
      <alignment horizontal="left" vertical="center"/>
    </xf>
    <xf numFmtId="0" fontId="1" fillId="0" borderId="19" xfId="2" applyFont="1" applyFill="1" applyBorder="1" applyAlignment="1">
      <alignment horizontal="left" vertical="center"/>
    </xf>
    <xf numFmtId="0" fontId="1" fillId="0" borderId="21" xfId="2" applyFont="1" applyFill="1" applyBorder="1" applyAlignment="1">
      <alignment vertical="center" shrinkToFit="1"/>
    </xf>
    <xf numFmtId="0" fontId="1" fillId="0" borderId="22" xfId="2" applyFont="1" applyFill="1" applyBorder="1" applyAlignment="1">
      <alignment horizontal="right" vertical="center"/>
    </xf>
    <xf numFmtId="0" fontId="1" fillId="0" borderId="21" xfId="2" applyFont="1" applyFill="1" applyBorder="1" applyAlignment="1">
      <alignment vertical="center"/>
    </xf>
    <xf numFmtId="0" fontId="1" fillId="0" borderId="4" xfId="2" applyFont="1" applyFill="1" applyBorder="1" applyAlignment="1">
      <alignment vertical="center" shrinkToFit="1"/>
    </xf>
    <xf numFmtId="0" fontId="1" fillId="0" borderId="6" xfId="2" applyFont="1" applyFill="1" applyBorder="1" applyAlignment="1">
      <alignment horizontal="left" vertical="center"/>
    </xf>
    <xf numFmtId="0" fontId="3" fillId="0" borderId="0" xfId="2" applyFont="1" applyFill="1" applyBorder="1" applyAlignment="1">
      <alignment vertical="center"/>
    </xf>
    <xf numFmtId="177" fontId="3" fillId="0" borderId="4" xfId="1" applyNumberFormat="1" applyFont="1" applyFill="1" applyBorder="1" applyAlignment="1">
      <alignment horizontal="right"/>
    </xf>
    <xf numFmtId="177" fontId="3" fillId="0" borderId="0" xfId="1" applyNumberFormat="1" applyFont="1" applyFill="1" applyBorder="1" applyAlignment="1">
      <alignment horizontal="right"/>
    </xf>
    <xf numFmtId="181" fontId="3" fillId="0" borderId="0" xfId="1" applyNumberFormat="1" applyFont="1" applyFill="1" applyBorder="1" applyAlignment="1">
      <alignment horizontal="right"/>
    </xf>
    <xf numFmtId="205" fontId="3" fillId="0" borderId="4" xfId="1" applyNumberFormat="1" applyFont="1" applyFill="1" applyBorder="1" applyAlignment="1">
      <alignment horizontal="right" vertical="top"/>
    </xf>
    <xf numFmtId="205" fontId="3" fillId="0" borderId="0" xfId="1" applyNumberFormat="1" applyFont="1" applyFill="1" applyBorder="1" applyAlignment="1">
      <alignment horizontal="right" vertical="top"/>
    </xf>
    <xf numFmtId="177" fontId="3" fillId="0" borderId="0" xfId="1" applyNumberFormat="1" applyFont="1" applyFill="1" applyBorder="1" applyAlignment="1">
      <alignment horizontal="right" vertical="top"/>
    </xf>
    <xf numFmtId="205" fontId="11" fillId="0" borderId="0" xfId="1" applyNumberFormat="1" applyFont="1" applyFill="1" applyBorder="1" applyAlignment="1">
      <alignment horizontal="right" vertical="top"/>
    </xf>
    <xf numFmtId="177" fontId="11" fillId="0" borderId="0" xfId="1" applyNumberFormat="1" applyFont="1" applyFill="1" applyBorder="1" applyAlignment="1">
      <alignment horizontal="right" vertical="top"/>
    </xf>
    <xf numFmtId="0" fontId="11" fillId="0" borderId="0" xfId="1" applyFont="1" applyFill="1" applyBorder="1">
      <alignment vertical="center"/>
    </xf>
    <xf numFmtId="205" fontId="3" fillId="0" borderId="4" xfId="1" applyNumberFormat="1" applyFont="1" applyFill="1" applyBorder="1" applyAlignment="1">
      <alignment horizontal="right" vertical="top" shrinkToFit="1"/>
    </xf>
    <xf numFmtId="205" fontId="3" fillId="0" borderId="0" xfId="1" applyNumberFormat="1" applyFont="1" applyFill="1" applyBorder="1" applyAlignment="1">
      <alignment horizontal="right" vertical="top" shrinkToFit="1"/>
    </xf>
    <xf numFmtId="205" fontId="7" fillId="0" borderId="0" xfId="1" applyNumberFormat="1" applyFont="1" applyFill="1" applyBorder="1" applyAlignment="1">
      <alignment horizontal="right" vertical="top" shrinkToFit="1"/>
    </xf>
    <xf numFmtId="177" fontId="7" fillId="0" borderId="0" xfId="1" applyNumberFormat="1" applyFont="1" applyFill="1" applyBorder="1" applyAlignment="1">
      <alignment horizontal="right" vertical="top"/>
    </xf>
    <xf numFmtId="0" fontId="3" fillId="0" borderId="8" xfId="1" applyFont="1" applyFill="1" applyBorder="1" applyAlignment="1">
      <alignment horizontal="center"/>
    </xf>
    <xf numFmtId="0" fontId="3" fillId="0" borderId="7" xfId="1" applyFont="1" applyFill="1" applyBorder="1" applyAlignment="1">
      <alignment horizontal="center"/>
    </xf>
    <xf numFmtId="0" fontId="3" fillId="0" borderId="0" xfId="1" applyFont="1" applyFill="1" applyBorder="1" applyAlignment="1">
      <alignment vertical="center" wrapText="1"/>
    </xf>
    <xf numFmtId="0" fontId="1" fillId="0" borderId="4" xfId="2" applyFont="1" applyFill="1" applyBorder="1" applyAlignment="1">
      <alignment horizontal="left" vertical="center" indent="1"/>
    </xf>
    <xf numFmtId="0" fontId="1" fillId="0" borderId="5" xfId="2" applyFont="1" applyFill="1" applyBorder="1" applyAlignment="1">
      <alignment horizontal="left" vertical="center" shrinkToFit="1"/>
    </xf>
    <xf numFmtId="0" fontId="1" fillId="0" borderId="6" xfId="2" applyFont="1" applyFill="1" applyBorder="1" applyAlignment="1">
      <alignment horizontal="left" vertical="center" indent="1"/>
    </xf>
    <xf numFmtId="178" fontId="3" fillId="0" borderId="2" xfId="1" applyNumberFormat="1" applyFont="1" applyFill="1" applyBorder="1" applyAlignment="1">
      <alignment horizontal="center" vertical="center" wrapText="1"/>
    </xf>
    <xf numFmtId="178" fontId="7" fillId="0" borderId="2" xfId="1" applyNumberFormat="1" applyFont="1" applyFill="1" applyBorder="1" applyAlignment="1">
      <alignment horizontal="center" vertical="center" wrapText="1"/>
    </xf>
    <xf numFmtId="0" fontId="7" fillId="0" borderId="0" xfId="1" applyFont="1" applyFill="1" applyBorder="1" applyAlignment="1">
      <alignment vertical="center"/>
    </xf>
    <xf numFmtId="182" fontId="7" fillId="0" borderId="0" xfId="1" applyNumberFormat="1" applyFont="1" applyFill="1" applyBorder="1" applyAlignment="1">
      <alignment horizontal="right" vertical="center"/>
    </xf>
    <xf numFmtId="0" fontId="3" fillId="0" borderId="0" xfId="1" quotePrefix="1" applyFont="1" applyFill="1" applyBorder="1" applyAlignment="1">
      <alignment vertical="center"/>
    </xf>
    <xf numFmtId="182" fontId="3" fillId="0" borderId="0" xfId="1" applyNumberFormat="1" applyFont="1" applyFill="1" applyBorder="1" applyAlignment="1">
      <alignment horizontal="right" vertical="center"/>
    </xf>
    <xf numFmtId="0" fontId="3" fillId="0" borderId="5" xfId="1" quotePrefix="1" applyFont="1" applyFill="1" applyBorder="1" applyAlignment="1">
      <alignment vertical="center"/>
    </xf>
    <xf numFmtId="182" fontId="3" fillId="0" borderId="5" xfId="1" applyNumberFormat="1" applyFont="1" applyFill="1" applyBorder="1" applyAlignment="1">
      <alignment horizontal="right" vertical="center"/>
    </xf>
    <xf numFmtId="38" fontId="3" fillId="0" borderId="4" xfId="6" applyFont="1" applyFill="1" applyBorder="1" applyAlignment="1">
      <alignment horizontal="right" vertical="center"/>
    </xf>
    <xf numFmtId="0" fontId="7" fillId="0" borderId="0" xfId="0" applyFont="1" applyFill="1" applyBorder="1" applyAlignment="1">
      <alignment horizontal="center" vertical="center" wrapText="1"/>
    </xf>
    <xf numFmtId="177" fontId="7" fillId="0" borderId="5" xfId="0" applyNumberFormat="1" applyFont="1" applyFill="1" applyBorder="1">
      <alignment vertical="center"/>
    </xf>
    <xf numFmtId="0" fontId="3" fillId="0" borderId="2" xfId="1" applyFont="1" applyFill="1" applyBorder="1" applyAlignment="1">
      <alignment horizontal="center" vertical="distributed" textRotation="255" indent="1" shrinkToFit="1"/>
    </xf>
    <xf numFmtId="177" fontId="1" fillId="0" borderId="4" xfId="0" applyNumberFormat="1" applyFont="1" applyFill="1" applyBorder="1" applyAlignment="1">
      <alignment horizontal="right" vertical="center"/>
    </xf>
    <xf numFmtId="177" fontId="3" fillId="0" borderId="0" xfId="0" applyNumberFormat="1" applyFont="1" applyFill="1" applyBorder="1" applyAlignment="1">
      <alignment horizontal="right" vertical="center" wrapText="1"/>
    </xf>
    <xf numFmtId="177" fontId="3" fillId="0" borderId="6" xfId="1" applyNumberFormat="1" applyFont="1" applyFill="1" applyBorder="1" applyAlignment="1">
      <alignment horizontal="right" vertical="center"/>
    </xf>
    <xf numFmtId="0" fontId="3" fillId="0" borderId="5" xfId="1" applyFont="1" applyFill="1" applyBorder="1" applyAlignment="1">
      <alignment horizontal="center" vertical="center" wrapText="1"/>
    </xf>
    <xf numFmtId="0" fontId="3" fillId="0" borderId="0" xfId="2" applyFont="1" applyFill="1" applyAlignment="1"/>
    <xf numFmtId="0" fontId="32" fillId="0" borderId="0" xfId="2" applyFont="1" applyFill="1" applyAlignment="1"/>
    <xf numFmtId="0" fontId="3" fillId="0" borderId="0" xfId="2" applyFont="1" applyFill="1" applyBorder="1" applyAlignment="1">
      <alignment horizontal="center" vertical="center"/>
    </xf>
    <xf numFmtId="177" fontId="1" fillId="0" borderId="31" xfId="2" applyNumberFormat="1" applyFont="1" applyFill="1" applyBorder="1" applyAlignment="1">
      <alignment horizontal="right" vertical="center"/>
    </xf>
    <xf numFmtId="0" fontId="3" fillId="0" borderId="0" xfId="2" applyFont="1" applyFill="1" applyBorder="1" applyAlignment="1">
      <alignment horizontal="left" vertical="center" indent="3"/>
    </xf>
    <xf numFmtId="0" fontId="3" fillId="0" borderId="5" xfId="2" applyFont="1" applyFill="1" applyBorder="1" applyAlignment="1">
      <alignment horizontal="center" vertical="center"/>
    </xf>
    <xf numFmtId="0" fontId="3"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center" vertical="center" wrapText="1"/>
    </xf>
    <xf numFmtId="0" fontId="22" fillId="0" borderId="0" xfId="1" applyFont="1" applyFill="1" applyBorder="1" applyAlignment="1">
      <alignment horizontal="center" vertical="center" wrapText="1"/>
    </xf>
    <xf numFmtId="0" fontId="1" fillId="0" borderId="0" xfId="1" applyNumberFormat="1" applyFont="1" applyFill="1" applyBorder="1" applyAlignment="1">
      <alignment horizontal="center" vertical="center"/>
    </xf>
    <xf numFmtId="0" fontId="1" fillId="0" borderId="5" xfId="1" applyNumberFormat="1" applyFont="1" applyFill="1" applyBorder="1" applyAlignment="1">
      <alignment horizontal="center" vertical="center" shrinkToFit="1"/>
    </xf>
    <xf numFmtId="0" fontId="1" fillId="0" borderId="0" xfId="1" applyFont="1" applyFill="1" applyAlignment="1">
      <alignment vertical="center"/>
    </xf>
    <xf numFmtId="0" fontId="1" fillId="0" borderId="4" xfId="1" applyFont="1" applyFill="1" applyBorder="1" applyAlignment="1">
      <alignment horizontal="left" vertical="center" shrinkToFit="1"/>
    </xf>
    <xf numFmtId="0" fontId="1" fillId="0" borderId="4" xfId="1" applyFont="1" applyFill="1" applyBorder="1" applyAlignment="1">
      <alignment vertical="center" shrinkToFit="1"/>
    </xf>
    <xf numFmtId="0" fontId="1" fillId="0" borderId="9" xfId="1" applyFont="1" applyFill="1" applyBorder="1" applyAlignment="1">
      <alignment vertical="center" shrinkToFit="1"/>
    </xf>
    <xf numFmtId="0" fontId="1" fillId="0" borderId="15" xfId="2" applyFont="1" applyFill="1" applyBorder="1" applyAlignment="1">
      <alignment vertical="center" shrinkToFit="1"/>
    </xf>
    <xf numFmtId="0" fontId="1" fillId="0" borderId="0" xfId="1" applyFont="1" applyFill="1" applyAlignment="1">
      <alignment vertical="center" shrinkToFit="1"/>
    </xf>
    <xf numFmtId="0" fontId="1" fillId="0" borderId="5" xfId="1" applyFont="1" applyFill="1" applyBorder="1" applyAlignment="1">
      <alignment horizontal="right" vertical="center" shrinkToFit="1"/>
    </xf>
    <xf numFmtId="0" fontId="1" fillId="0" borderId="6" xfId="1" applyFont="1" applyFill="1" applyBorder="1" applyAlignment="1">
      <alignment vertical="center" shrinkToFit="1"/>
    </xf>
    <xf numFmtId="0" fontId="1" fillId="0" borderId="10" xfId="1" applyFont="1" applyFill="1" applyBorder="1" applyAlignment="1">
      <alignment vertical="center" shrinkToFit="1"/>
    </xf>
    <xf numFmtId="0" fontId="1" fillId="0" borderId="13" xfId="2" applyFont="1" applyFill="1" applyBorder="1" applyAlignment="1">
      <alignment vertical="center" shrinkToFit="1"/>
    </xf>
    <xf numFmtId="0" fontId="1" fillId="0" borderId="6" xfId="2" applyFont="1" applyFill="1" applyBorder="1" applyAlignment="1">
      <alignment vertical="center" shrinkToFit="1"/>
    </xf>
    <xf numFmtId="0" fontId="1" fillId="0" borderId="1" xfId="1" applyFont="1" applyFill="1" applyBorder="1" applyAlignment="1">
      <alignment horizontal="right" vertical="center" shrinkToFit="1"/>
    </xf>
    <xf numFmtId="0" fontId="1" fillId="0" borderId="1" xfId="1" applyFont="1" applyFill="1" applyBorder="1" applyAlignment="1">
      <alignment vertical="center" shrinkToFit="1"/>
    </xf>
    <xf numFmtId="0" fontId="1" fillId="0" borderId="3" xfId="1" applyFont="1" applyFill="1" applyBorder="1" applyAlignment="1">
      <alignment horizontal="left" vertical="center" shrinkToFit="1"/>
    </xf>
    <xf numFmtId="0" fontId="1" fillId="0" borderId="3" xfId="1" applyFont="1" applyFill="1" applyBorder="1" applyAlignment="1">
      <alignment vertical="center" shrinkToFit="1"/>
    </xf>
    <xf numFmtId="0" fontId="1" fillId="0" borderId="11" xfId="1" applyFont="1" applyFill="1" applyBorder="1" applyAlignment="1">
      <alignment horizontal="center" vertical="center" shrinkToFit="1"/>
    </xf>
    <xf numFmtId="0" fontId="1" fillId="0" borderId="1" xfId="2" applyFont="1" applyFill="1" applyBorder="1" applyAlignment="1">
      <alignment vertical="center" shrinkToFit="1"/>
    </xf>
    <xf numFmtId="0" fontId="1" fillId="0" borderId="2" xfId="2" applyFont="1" applyFill="1" applyBorder="1" applyAlignment="1">
      <alignment vertical="center" shrinkToFit="1"/>
    </xf>
    <xf numFmtId="0" fontId="1" fillId="0" borderId="3" xfId="2" applyFont="1" applyFill="1" applyBorder="1" applyAlignment="1">
      <alignment vertical="center" shrinkToFit="1"/>
    </xf>
    <xf numFmtId="0" fontId="1" fillId="0" borderId="12" xfId="2" applyFont="1" applyFill="1" applyBorder="1" applyAlignment="1">
      <alignment vertical="center" shrinkToFit="1"/>
    </xf>
    <xf numFmtId="0" fontId="1" fillId="0" borderId="7" xfId="2" applyFont="1" applyFill="1" applyBorder="1" applyAlignment="1">
      <alignment vertical="center" shrinkToFit="1"/>
    </xf>
    <xf numFmtId="0" fontId="1" fillId="0" borderId="9" xfId="1" applyFont="1" applyFill="1" applyBorder="1" applyAlignment="1">
      <alignment horizontal="center" vertical="center" shrinkToFit="1"/>
    </xf>
    <xf numFmtId="0" fontId="1" fillId="0" borderId="10" xfId="1" applyFont="1" applyFill="1" applyBorder="1" applyAlignment="1">
      <alignment horizontal="center" vertical="center" shrinkToFit="1"/>
    </xf>
    <xf numFmtId="0" fontId="1" fillId="0" borderId="8" xfId="2" applyFont="1" applyFill="1" applyBorder="1" applyAlignment="1">
      <alignment horizontal="right" vertical="center" shrinkToFit="1"/>
    </xf>
    <xf numFmtId="0" fontId="1" fillId="0" borderId="7" xfId="2" applyFont="1" applyFill="1" applyBorder="1" applyAlignment="1">
      <alignment horizontal="left" vertical="center" shrinkToFit="1"/>
    </xf>
    <xf numFmtId="0" fontId="1" fillId="0" borderId="14" xfId="2" applyFont="1" applyFill="1" applyBorder="1" applyAlignment="1">
      <alignment vertical="center" shrinkToFit="1"/>
    </xf>
    <xf numFmtId="0" fontId="1" fillId="0" borderId="0" xfId="2" applyFont="1" applyFill="1" applyBorder="1" applyAlignment="1">
      <alignment horizontal="right" vertical="center" shrinkToFit="1"/>
    </xf>
    <xf numFmtId="0" fontId="1" fillId="0" borderId="4" xfId="2" applyFont="1" applyFill="1" applyBorder="1" applyAlignment="1">
      <alignment horizontal="left" vertical="center" shrinkToFit="1"/>
    </xf>
    <xf numFmtId="0" fontId="1" fillId="0" borderId="5" xfId="2" applyFont="1" applyFill="1" applyBorder="1" applyAlignment="1">
      <alignment horizontal="right" vertical="center" shrinkToFit="1"/>
    </xf>
    <xf numFmtId="0" fontId="1" fillId="0" borderId="6" xfId="2" applyFont="1" applyFill="1" applyBorder="1" applyAlignment="1">
      <alignment horizontal="left" vertical="center" shrinkToFit="1"/>
    </xf>
    <xf numFmtId="0" fontId="35" fillId="0" borderId="15" xfId="2" applyFont="1" applyFill="1" applyBorder="1" applyAlignment="1">
      <alignment vertical="center" shrinkToFit="1"/>
    </xf>
    <xf numFmtId="0" fontId="1" fillId="0" borderId="0" xfId="1" applyFont="1" applyFill="1" applyBorder="1" applyAlignment="1"/>
    <xf numFmtId="0" fontId="1" fillId="0" borderId="4" xfId="1" applyFont="1" applyFill="1" applyBorder="1">
      <alignment vertical="center"/>
    </xf>
    <xf numFmtId="0" fontId="1" fillId="0" borderId="0" xfId="2" applyFont="1" applyFill="1" applyBorder="1" applyAlignment="1">
      <alignment horizontal="right" vertical="center" indent="1"/>
    </xf>
    <xf numFmtId="206" fontId="1" fillId="0" borderId="0" xfId="1" applyNumberFormat="1" applyFont="1" applyFill="1" applyBorder="1" applyAlignment="1">
      <alignment horizontal="right" vertical="center"/>
    </xf>
    <xf numFmtId="0" fontId="1" fillId="0" borderId="4" xfId="1" applyFont="1" applyFill="1" applyBorder="1" applyAlignment="1">
      <alignment vertical="center"/>
    </xf>
    <xf numFmtId="0" fontId="1" fillId="0" borderId="0" xfId="2" applyFont="1" applyFill="1" applyBorder="1" applyAlignment="1">
      <alignment vertical="top"/>
    </xf>
    <xf numFmtId="0" fontId="1" fillId="0" borderId="0" xfId="2" applyFont="1" applyFill="1" applyBorder="1" applyAlignment="1">
      <alignment vertical="top" shrinkToFit="1"/>
    </xf>
    <xf numFmtId="0" fontId="1" fillId="0" borderId="0" xfId="2" applyFont="1" applyFill="1" applyBorder="1" applyAlignment="1">
      <alignment horizontal="center" vertical="center" shrinkToFit="1"/>
    </xf>
    <xf numFmtId="0" fontId="3" fillId="0" borderId="12" xfId="1" applyFont="1" applyFill="1" applyBorder="1" applyAlignment="1">
      <alignment horizontal="center" vertical="center" wrapText="1"/>
    </xf>
    <xf numFmtId="178" fontId="3" fillId="0" borderId="8" xfId="0" applyNumberFormat="1" applyFont="1" applyFill="1" applyBorder="1" applyAlignment="1">
      <alignment horizontal="center" vertical="center" wrapText="1"/>
    </xf>
    <xf numFmtId="0" fontId="7" fillId="0" borderId="8" xfId="1" applyFont="1" applyFill="1" applyBorder="1" applyAlignment="1">
      <alignment horizontal="center" vertical="center" wrapText="1"/>
    </xf>
    <xf numFmtId="176" fontId="3" fillId="0" borderId="0" xfId="0" applyNumberFormat="1" applyFont="1" applyFill="1" applyBorder="1" applyAlignment="1">
      <alignment horizontal="right" vertical="center"/>
    </xf>
    <xf numFmtId="0" fontId="3" fillId="0" borderId="16" xfId="0" applyFont="1" applyFill="1" applyBorder="1" applyAlignment="1">
      <alignment horizontal="center" vertical="center"/>
    </xf>
    <xf numFmtId="177" fontId="3" fillId="0" borderId="19" xfId="0" applyNumberFormat="1" applyFont="1" applyFill="1" applyBorder="1" applyAlignment="1">
      <alignment horizontal="right" vertical="center"/>
    </xf>
    <xf numFmtId="176" fontId="3" fillId="0" borderId="20" xfId="0" applyNumberFormat="1" applyFont="1" applyFill="1" applyBorder="1" applyAlignment="1">
      <alignment horizontal="right" vertical="center"/>
    </xf>
    <xf numFmtId="0" fontId="3" fillId="0" borderId="17" xfId="0" applyFont="1" applyFill="1" applyBorder="1" applyAlignment="1">
      <alignment horizontal="center" vertical="center"/>
    </xf>
    <xf numFmtId="177" fontId="3" fillId="0" borderId="21" xfId="0" applyNumberFormat="1" applyFont="1" applyFill="1" applyBorder="1" applyAlignment="1">
      <alignment horizontal="right" vertical="center"/>
    </xf>
    <xf numFmtId="176" fontId="3" fillId="0" borderId="22" xfId="0" applyNumberFormat="1" applyFont="1" applyFill="1" applyBorder="1" applyAlignment="1">
      <alignment horizontal="right" vertical="center"/>
    </xf>
    <xf numFmtId="0" fontId="3" fillId="0" borderId="17" xfId="1" applyFont="1" applyFill="1" applyBorder="1" applyAlignment="1">
      <alignment horizontal="center" vertical="center"/>
    </xf>
    <xf numFmtId="177" fontId="3" fillId="0" borderId="21" xfId="1" applyNumberFormat="1" applyFont="1" applyFill="1" applyBorder="1" applyAlignment="1">
      <alignment horizontal="right" vertical="center"/>
    </xf>
    <xf numFmtId="177" fontId="3" fillId="0" borderId="22" xfId="1" applyNumberFormat="1" applyFont="1" applyFill="1" applyBorder="1" applyAlignment="1">
      <alignment horizontal="right" vertical="center"/>
    </xf>
    <xf numFmtId="176" fontId="3" fillId="0" borderId="22" xfId="1" applyNumberFormat="1" applyFont="1" applyFill="1" applyBorder="1" applyAlignment="1">
      <alignment horizontal="right" vertical="center"/>
    </xf>
    <xf numFmtId="0" fontId="3" fillId="0" borderId="16" xfId="1" applyFont="1" applyFill="1" applyBorder="1" applyAlignment="1">
      <alignment horizontal="center" vertical="center"/>
    </xf>
    <xf numFmtId="177" fontId="3" fillId="0" borderId="19" xfId="1" applyNumberFormat="1" applyFont="1" applyFill="1" applyBorder="1" applyAlignment="1">
      <alignment horizontal="right" vertical="center"/>
    </xf>
    <xf numFmtId="177" fontId="3" fillId="0" borderId="20" xfId="1" applyNumberFormat="1" applyFont="1" applyFill="1" applyBorder="1" applyAlignment="1">
      <alignment horizontal="right" vertical="center"/>
    </xf>
    <xf numFmtId="176" fontId="3" fillId="0" borderId="20" xfId="1" applyNumberFormat="1" applyFont="1" applyFill="1" applyBorder="1" applyAlignment="1">
      <alignment horizontal="right" vertical="center"/>
    </xf>
    <xf numFmtId="0" fontId="3" fillId="0" borderId="9" xfId="1" applyFont="1" applyFill="1" applyBorder="1" applyAlignment="1">
      <alignment horizontal="center" vertical="center"/>
    </xf>
    <xf numFmtId="177" fontId="3" fillId="0" borderId="4" xfId="0" applyNumberFormat="1" applyFont="1" applyFill="1" applyBorder="1" applyAlignment="1">
      <alignment horizontal="center" vertical="center"/>
    </xf>
    <xf numFmtId="177" fontId="7" fillId="0" borderId="6" xfId="1" applyNumberFormat="1" applyFont="1" applyFill="1" applyBorder="1" applyAlignment="1">
      <alignment horizontal="center" vertical="center"/>
    </xf>
    <xf numFmtId="201" fontId="3" fillId="0" borderId="2" xfId="0" applyNumberFormat="1" applyFont="1" applyFill="1" applyBorder="1" applyAlignment="1">
      <alignment horizontal="center" vertical="center" shrinkToFit="1"/>
    </xf>
    <xf numFmtId="200" fontId="3" fillId="0" borderId="7" xfId="1" applyNumberFormat="1" applyFont="1" applyFill="1" applyBorder="1" applyAlignment="1">
      <alignment horizontal="center" vertical="center" shrinkToFit="1"/>
    </xf>
    <xf numFmtId="0" fontId="3" fillId="0" borderId="0" xfId="1" applyFont="1" applyFill="1" applyAlignment="1">
      <alignment horizontal="center" vertical="center" shrinkToFit="1"/>
    </xf>
    <xf numFmtId="0" fontId="7" fillId="0" borderId="0" xfId="1" applyFont="1" applyFill="1" applyAlignment="1">
      <alignment vertical="center"/>
    </xf>
    <xf numFmtId="0" fontId="3" fillId="0" borderId="0" xfId="1" applyFont="1" applyFill="1" applyAlignment="1">
      <alignment horizontal="center" vertical="center"/>
    </xf>
    <xf numFmtId="0" fontId="3" fillId="0" borderId="0" xfId="1" applyFont="1" applyFill="1" applyBorder="1" applyAlignment="1">
      <alignment vertical="center" shrinkToFit="1"/>
    </xf>
    <xf numFmtId="177" fontId="1" fillId="0" borderId="0" xfId="6" applyNumberFormat="1" applyFont="1" applyFill="1" applyBorder="1" applyAlignment="1">
      <alignment vertical="center"/>
    </xf>
    <xf numFmtId="176" fontId="1" fillId="0" borderId="0" xfId="2" applyNumberFormat="1" applyFont="1" applyFill="1" applyBorder="1" applyAlignment="1">
      <alignment vertical="center"/>
    </xf>
    <xf numFmtId="0" fontId="1" fillId="0" borderId="4" xfId="2" applyFont="1" applyFill="1" applyBorder="1" applyAlignment="1">
      <alignment horizontal="center" vertical="center" shrinkToFit="1"/>
    </xf>
    <xf numFmtId="0" fontId="3" fillId="0" borderId="2" xfId="0" applyFont="1" applyFill="1" applyBorder="1" applyAlignment="1">
      <alignment horizontal="center" vertical="center" wrapText="1"/>
    </xf>
    <xf numFmtId="0" fontId="7" fillId="0" borderId="8" xfId="1" applyFont="1" applyFill="1" applyBorder="1" applyAlignment="1">
      <alignment horizontal="center" vertical="center" shrinkToFit="1"/>
    </xf>
    <xf numFmtId="177" fontId="7" fillId="0" borderId="8" xfId="1" applyNumberFormat="1" applyFont="1" applyFill="1" applyBorder="1" applyAlignment="1">
      <alignment horizontal="right" vertical="center" shrinkToFit="1"/>
    </xf>
    <xf numFmtId="0" fontId="3" fillId="0" borderId="0" xfId="1" applyFont="1" applyFill="1" applyBorder="1" applyAlignment="1">
      <alignment horizontal="left" vertical="center" indent="1" shrinkToFit="1"/>
    </xf>
    <xf numFmtId="0" fontId="3" fillId="0" borderId="5" xfId="1" applyFont="1" applyFill="1" applyBorder="1" applyAlignment="1">
      <alignment horizontal="left" vertical="center" indent="1" shrinkToFit="1"/>
    </xf>
    <xf numFmtId="200" fontId="3" fillId="0" borderId="2" xfId="0" applyNumberFormat="1" applyFont="1" applyFill="1" applyBorder="1" applyAlignment="1">
      <alignment horizontal="center" vertical="center" wrapText="1"/>
    </xf>
    <xf numFmtId="200" fontId="3" fillId="0" borderId="11" xfId="0" applyNumberFormat="1" applyFont="1" applyFill="1" applyBorder="1" applyAlignment="1">
      <alignment horizontal="center" vertical="center" wrapText="1"/>
    </xf>
    <xf numFmtId="200" fontId="3" fillId="0" borderId="11" xfId="1" applyNumberFormat="1" applyFont="1" applyFill="1" applyBorder="1" applyAlignment="1">
      <alignment horizontal="center" vertical="center" wrapText="1"/>
    </xf>
    <xf numFmtId="200" fontId="3" fillId="0" borderId="3" xfId="1" applyNumberFormat="1" applyFont="1" applyFill="1" applyBorder="1" applyAlignment="1">
      <alignment horizontal="center" vertical="center" wrapText="1"/>
    </xf>
    <xf numFmtId="200" fontId="7" fillId="0" borderId="3" xfId="1" applyNumberFormat="1" applyFont="1" applyFill="1" applyBorder="1" applyAlignment="1">
      <alignment horizontal="center" vertical="center" wrapText="1"/>
    </xf>
    <xf numFmtId="200" fontId="3" fillId="0" borderId="2" xfId="0" applyNumberFormat="1" applyFont="1" applyFill="1" applyBorder="1" applyAlignment="1">
      <alignment horizontal="center" wrapText="1"/>
    </xf>
    <xf numFmtId="200" fontId="3" fillId="0" borderId="2" xfId="1" applyNumberFormat="1" applyFont="1" applyFill="1" applyBorder="1" applyAlignment="1">
      <alignment horizontal="center" wrapText="1"/>
    </xf>
    <xf numFmtId="200" fontId="3" fillId="0" borderId="3" xfId="1" applyNumberFormat="1" applyFont="1" applyFill="1" applyBorder="1" applyAlignment="1">
      <alignment horizontal="center" wrapText="1"/>
    </xf>
    <xf numFmtId="200" fontId="7" fillId="0" borderId="7" xfId="1" applyNumberFormat="1" applyFont="1" applyFill="1" applyBorder="1" applyAlignment="1">
      <alignment horizontal="center" wrapText="1"/>
    </xf>
    <xf numFmtId="0" fontId="22" fillId="0" borderId="0" xfId="1" applyFont="1" applyFill="1" applyBorder="1" applyAlignment="1">
      <alignment vertical="center"/>
    </xf>
    <xf numFmtId="177" fontId="22" fillId="0" borderId="8" xfId="1" applyNumberFormat="1" applyFont="1" applyFill="1" applyBorder="1" applyAlignment="1">
      <alignment horizontal="right" vertical="center"/>
    </xf>
    <xf numFmtId="0" fontId="1" fillId="0" borderId="0" xfId="1" applyFont="1" applyFill="1" applyAlignment="1">
      <alignment horizontal="center" vertical="center"/>
    </xf>
    <xf numFmtId="0" fontId="3" fillId="0" borderId="12" xfId="1" applyFont="1" applyFill="1" applyBorder="1" applyAlignment="1">
      <alignment horizontal="center" vertical="center" shrinkToFit="1"/>
    </xf>
    <xf numFmtId="49" fontId="3" fillId="0" borderId="0" xfId="1" applyNumberFormat="1" applyFont="1" applyFill="1" applyBorder="1" applyAlignment="1">
      <alignment horizontal="center" vertical="center"/>
    </xf>
    <xf numFmtId="49" fontId="3" fillId="0" borderId="10" xfId="1" applyNumberFormat="1" applyFont="1" applyFill="1" applyBorder="1" applyAlignment="1">
      <alignment horizontal="center" vertical="center"/>
    </xf>
    <xf numFmtId="177" fontId="1" fillId="0" borderId="0" xfId="0" applyNumberFormat="1" applyFont="1" applyFill="1" applyBorder="1" applyAlignment="1">
      <alignment horizontal="right" vertical="center" shrinkToFit="1"/>
    </xf>
    <xf numFmtId="0" fontId="3" fillId="0" borderId="0" xfId="0" applyFont="1" applyFill="1" applyAlignment="1">
      <alignment vertical="center" shrinkToFit="1"/>
    </xf>
    <xf numFmtId="177" fontId="22" fillId="0" borderId="0" xfId="1" applyNumberFormat="1" applyFont="1" applyFill="1" applyBorder="1" applyAlignment="1">
      <alignment horizontal="right" vertical="center" shrinkToFit="1"/>
    </xf>
    <xf numFmtId="49" fontId="1" fillId="0" borderId="0" xfId="1" applyNumberFormat="1" applyFont="1" applyFill="1" applyBorder="1" applyAlignment="1">
      <alignment horizontal="right" vertical="center" shrinkToFit="1"/>
    </xf>
    <xf numFmtId="49" fontId="1" fillId="0" borderId="5" xfId="1" applyNumberFormat="1" applyFont="1" applyFill="1" applyBorder="1" applyAlignment="1">
      <alignment horizontal="right" vertical="center" shrinkToFit="1"/>
    </xf>
    <xf numFmtId="49" fontId="1" fillId="0" borderId="0" xfId="2" applyNumberFormat="1" applyFont="1" applyFill="1" applyBorder="1" applyAlignment="1">
      <alignment horizontal="right" vertical="center" shrinkToFit="1"/>
    </xf>
    <xf numFmtId="49" fontId="1" fillId="0" borderId="5" xfId="2" applyNumberFormat="1" applyFont="1" applyFill="1" applyBorder="1" applyAlignment="1">
      <alignment horizontal="right" vertical="center" shrinkToFit="1"/>
    </xf>
    <xf numFmtId="177" fontId="1" fillId="0" borderId="4" xfId="1" applyNumberFormat="1" applyFont="1" applyFill="1" applyBorder="1" applyAlignment="1">
      <alignment horizontal="right" vertical="center" shrinkToFit="1"/>
    </xf>
    <xf numFmtId="0" fontId="7" fillId="0" borderId="0" xfId="1" applyNumberFormat="1" applyFont="1" applyFill="1">
      <alignment vertical="center"/>
    </xf>
    <xf numFmtId="0" fontId="3" fillId="0" borderId="32" xfId="1" applyFont="1" applyFill="1" applyBorder="1" applyAlignment="1">
      <alignment horizontal="center" vertical="center" shrinkToFit="1"/>
    </xf>
    <xf numFmtId="0" fontId="3" fillId="0" borderId="18" xfId="1" applyFont="1" applyFill="1" applyBorder="1" applyAlignment="1">
      <alignment horizontal="center" vertical="center" shrinkToFit="1"/>
    </xf>
    <xf numFmtId="0" fontId="15" fillId="0" borderId="0" xfId="0" applyFont="1" applyAlignment="1">
      <alignment horizontal="left"/>
    </xf>
    <xf numFmtId="0" fontId="16" fillId="0" borderId="0" xfId="3" applyFont="1" applyAlignment="1"/>
    <xf numFmtId="0" fontId="16" fillId="0" borderId="0" xfId="3" applyFont="1" applyFill="1" applyBorder="1" applyAlignment="1"/>
    <xf numFmtId="49" fontId="16" fillId="0" borderId="0" xfId="3" applyNumberFormat="1" applyFont="1" applyFill="1" applyBorder="1" applyAlignment="1"/>
    <xf numFmtId="0" fontId="1" fillId="0" borderId="2" xfId="2" applyFont="1" applyFill="1" applyBorder="1" applyAlignment="1">
      <alignment horizontal="center" vertical="center" shrinkToFit="1"/>
    </xf>
    <xf numFmtId="0" fontId="15" fillId="0" borderId="0" xfId="0" applyNumberFormat="1" applyFont="1">
      <alignment vertical="center"/>
    </xf>
    <xf numFmtId="49" fontId="15" fillId="0" borderId="0" xfId="0" applyNumberFormat="1" applyFont="1" applyAlignment="1">
      <alignment horizontal="right"/>
    </xf>
    <xf numFmtId="0" fontId="14" fillId="0" borderId="0" xfId="0" applyNumberFormat="1" applyFont="1" applyAlignment="1">
      <alignment horizontal="right"/>
    </xf>
    <xf numFmtId="49" fontId="16" fillId="0" borderId="0" xfId="3" applyNumberFormat="1" applyFont="1" applyAlignment="1">
      <alignment horizontal="right"/>
    </xf>
    <xf numFmtId="0" fontId="5" fillId="0" borderId="0" xfId="0" applyFont="1" applyFill="1" applyBorder="1" applyAlignment="1">
      <alignment horizontal="left" vertical="center"/>
    </xf>
    <xf numFmtId="0" fontId="5" fillId="0" borderId="0" xfId="0" applyFont="1" applyAlignment="1">
      <alignment horizontal="left" vertical="center"/>
    </xf>
    <xf numFmtId="0" fontId="1" fillId="0" borderId="0" xfId="1" applyFont="1" applyFill="1" applyBorder="1" applyAlignment="1">
      <alignment horizontal="left" vertical="center" indent="1" shrinkToFit="1"/>
    </xf>
    <xf numFmtId="177" fontId="1" fillId="0" borderId="4" xfId="0" applyNumberFormat="1" applyFont="1" applyFill="1" applyBorder="1" applyAlignment="1">
      <alignment horizontal="right" vertical="center" shrinkToFit="1"/>
    </xf>
    <xf numFmtId="0" fontId="1" fillId="0" borderId="0" xfId="2" applyFont="1" applyFill="1" applyAlignment="1">
      <alignment vertical="center"/>
    </xf>
    <xf numFmtId="0" fontId="3" fillId="0" borderId="9" xfId="1" applyFont="1" applyFill="1" applyBorder="1" applyAlignment="1">
      <alignment horizontal="right" vertical="center"/>
    </xf>
    <xf numFmtId="0" fontId="22" fillId="0" borderId="8" xfId="2" applyFont="1" applyFill="1" applyBorder="1" applyAlignment="1">
      <alignment horizontal="distributed" vertical="center" indent="1"/>
    </xf>
    <xf numFmtId="182" fontId="20" fillId="0" borderId="8" xfId="2" applyNumberFormat="1" applyFont="1" applyFill="1" applyBorder="1" applyAlignment="1">
      <alignment horizontal="right" vertical="center"/>
    </xf>
    <xf numFmtId="181" fontId="7" fillId="0" borderId="8" xfId="1" applyNumberFormat="1" applyFont="1" applyFill="1" applyBorder="1" applyAlignment="1">
      <alignment horizontal="right" vertical="center"/>
    </xf>
    <xf numFmtId="177" fontId="7" fillId="0" borderId="7" xfId="6" applyNumberFormat="1" applyFont="1" applyFill="1" applyBorder="1" applyAlignment="1">
      <alignment horizontal="right" vertical="center" shrinkToFit="1"/>
    </xf>
    <xf numFmtId="177" fontId="7" fillId="0" borderId="8" xfId="6" applyNumberFormat="1" applyFont="1" applyFill="1" applyBorder="1" applyAlignment="1">
      <alignment horizontal="right" vertical="center" shrinkToFit="1"/>
    </xf>
    <xf numFmtId="177" fontId="3" fillId="0" borderId="4" xfId="1" applyNumberFormat="1" applyFont="1" applyFill="1" applyBorder="1" applyAlignment="1">
      <alignment horizontal="right" vertical="center" wrapText="1"/>
    </xf>
    <xf numFmtId="177" fontId="3" fillId="0" borderId="0" xfId="1" applyNumberFormat="1" applyFont="1" applyFill="1" applyBorder="1" applyAlignment="1">
      <alignment horizontal="right" vertical="center" wrapText="1"/>
    </xf>
    <xf numFmtId="0" fontId="15" fillId="0" borderId="0" xfId="0" applyFont="1" applyAlignment="1"/>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8" xfId="1" applyNumberFormat="1" applyFont="1" applyFill="1" applyBorder="1" applyAlignment="1">
      <alignment horizontal="center" vertical="center" wrapText="1"/>
    </xf>
    <xf numFmtId="0" fontId="3" fillId="0" borderId="11"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11" xfId="1" applyFont="1" applyFill="1" applyBorder="1" applyAlignment="1">
      <alignment horizontal="center" vertical="center" wrapText="1"/>
    </xf>
    <xf numFmtId="177" fontId="1" fillId="0" borderId="0" xfId="2" applyNumberFormat="1" applyFont="1" applyFill="1" applyBorder="1" applyAlignment="1">
      <alignment horizontal="center" vertical="center"/>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0" fontId="3" fillId="0" borderId="7"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5" xfId="1" applyFont="1" applyFill="1" applyBorder="1" applyAlignment="1">
      <alignment horizontal="center" vertical="center"/>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 xfId="1"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0" xfId="1" applyFont="1" applyFill="1" applyAlignment="1">
      <alignment vertical="center"/>
    </xf>
    <xf numFmtId="0" fontId="1" fillId="0" borderId="11" xfId="1" applyFont="1" applyFill="1" applyBorder="1" applyAlignment="1">
      <alignment horizontal="center" vertical="center" wrapText="1"/>
    </xf>
    <xf numFmtId="0" fontId="3" fillId="0" borderId="3"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3" fillId="0" borderId="0" xfId="1" applyNumberFormat="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 xfId="1" applyNumberFormat="1" applyFont="1" applyFill="1" applyBorder="1" applyAlignment="1">
      <alignment horizontal="center" vertical="center"/>
    </xf>
    <xf numFmtId="0" fontId="3" fillId="0" borderId="3" xfId="1" applyNumberFormat="1" applyFont="1" applyFill="1" applyBorder="1" applyAlignment="1">
      <alignment horizontal="center" vertical="center"/>
    </xf>
    <xf numFmtId="0" fontId="3" fillId="0" borderId="1" xfId="1" applyFont="1" applyFill="1" applyBorder="1" applyAlignment="1">
      <alignment horizontal="center" vertical="center" shrinkToFit="1"/>
    </xf>
    <xf numFmtId="0" fontId="3" fillId="0" borderId="7"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0" xfId="1" applyFont="1" applyFill="1" applyBorder="1" applyAlignment="1">
      <alignment vertical="center"/>
    </xf>
    <xf numFmtId="0" fontId="3" fillId="0" borderId="0" xfId="1" applyFont="1" applyFill="1" applyBorder="1" applyAlignment="1">
      <alignment horizontal="right" vertical="center"/>
    </xf>
    <xf numFmtId="0" fontId="3" fillId="0" borderId="5" xfId="1" applyFont="1" applyFill="1" applyBorder="1" applyAlignment="1">
      <alignment vertical="center"/>
    </xf>
    <xf numFmtId="0" fontId="1" fillId="0" borderId="0" xfId="2" applyFont="1" applyFill="1" applyBorder="1" applyAlignment="1">
      <alignment vertical="center"/>
    </xf>
    <xf numFmtId="0" fontId="3" fillId="0" borderId="9" xfId="1" applyFont="1" applyFill="1" applyBorder="1" applyAlignment="1">
      <alignment horizontal="center" vertical="center" wrapText="1"/>
    </xf>
    <xf numFmtId="0" fontId="3" fillId="0" borderId="2" xfId="1" applyFont="1" applyFill="1" applyBorder="1" applyAlignment="1">
      <alignment horizontal="center" vertical="distributed" textRotation="255" indent="1"/>
    </xf>
    <xf numFmtId="0" fontId="3" fillId="0" borderId="2"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3" xfId="1" applyFont="1" applyFill="1" applyBorder="1" applyAlignment="1">
      <alignment horizontal="center" vertical="center" shrinkToFit="1"/>
    </xf>
    <xf numFmtId="0" fontId="3" fillId="0" borderId="12" xfId="1" applyFont="1" applyFill="1" applyBorder="1" applyAlignment="1">
      <alignment horizontal="center" vertical="center"/>
    </xf>
    <xf numFmtId="0" fontId="1" fillId="0" borderId="0" xfId="2" applyFont="1" applyFill="1" applyAlignment="1">
      <alignment vertical="center"/>
    </xf>
    <xf numFmtId="0"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177" fontId="3" fillId="0" borderId="20"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200" fontId="3" fillId="0" borderId="0" xfId="0" applyNumberFormat="1" applyFont="1" applyFill="1" applyBorder="1" applyAlignment="1">
      <alignment horizontal="center" vertical="center" wrapText="1"/>
    </xf>
    <xf numFmtId="0" fontId="3" fillId="0" borderId="3" xfId="1" applyFont="1" applyFill="1" applyBorder="1" applyAlignment="1">
      <alignment horizontal="center" vertical="center" wrapText="1" shrinkToFit="1"/>
    </xf>
    <xf numFmtId="0" fontId="3" fillId="0" borderId="7" xfId="0" applyFont="1" applyBorder="1" applyAlignment="1">
      <alignment horizontal="center" vertical="center"/>
    </xf>
    <xf numFmtId="38" fontId="1" fillId="0" borderId="7" xfId="15" applyFont="1" applyFill="1" applyBorder="1">
      <alignment vertical="center"/>
    </xf>
    <xf numFmtId="38" fontId="1" fillId="0" borderId="8" xfId="15" applyFont="1" applyFill="1" applyBorder="1">
      <alignment vertical="center"/>
    </xf>
    <xf numFmtId="38" fontId="1" fillId="0" borderId="14" xfId="15" applyFont="1" applyFill="1" applyBorder="1">
      <alignment vertical="center"/>
    </xf>
    <xf numFmtId="0" fontId="3" fillId="0" borderId="4" xfId="0" applyFont="1" applyBorder="1" applyAlignment="1">
      <alignment horizontal="center" vertical="center"/>
    </xf>
    <xf numFmtId="38" fontId="1" fillId="0" borderId="4" xfId="15" applyFont="1" applyFill="1" applyBorder="1">
      <alignment vertical="center"/>
    </xf>
    <xf numFmtId="38" fontId="1" fillId="0" borderId="0" xfId="15" applyFont="1" applyFill="1" applyBorder="1">
      <alignment vertical="center"/>
    </xf>
    <xf numFmtId="38" fontId="1" fillId="0" borderId="9" xfId="15" applyFont="1" applyFill="1" applyBorder="1">
      <alignment vertical="center"/>
    </xf>
    <xf numFmtId="38" fontId="3" fillId="0" borderId="4" xfId="15" applyFont="1" applyFill="1" applyBorder="1">
      <alignment vertical="center"/>
    </xf>
    <xf numFmtId="38" fontId="3" fillId="0" borderId="0" xfId="15" applyFont="1" applyFill="1" applyBorder="1">
      <alignment vertical="center"/>
    </xf>
    <xf numFmtId="38" fontId="3" fillId="0" borderId="9" xfId="15" applyFont="1" applyFill="1" applyBorder="1">
      <alignment vertical="center"/>
    </xf>
    <xf numFmtId="3" fontId="3" fillId="0" borderId="4" xfId="0" applyNumberFormat="1" applyFont="1" applyBorder="1">
      <alignment vertical="center"/>
    </xf>
    <xf numFmtId="3" fontId="3" fillId="0" borderId="0" xfId="0" applyNumberFormat="1" applyFont="1" applyBorder="1">
      <alignment vertical="center"/>
    </xf>
    <xf numFmtId="38" fontId="3" fillId="0" borderId="9" xfId="4" applyFont="1" applyBorder="1">
      <alignment vertical="center"/>
    </xf>
    <xf numFmtId="0" fontId="7" fillId="0" borderId="6" xfId="0" applyFont="1" applyBorder="1" applyAlignment="1">
      <alignment horizontal="center" vertical="center"/>
    </xf>
    <xf numFmtId="205" fontId="1" fillId="0" borderId="4" xfId="1" applyNumberFormat="1" applyFont="1" applyFill="1" applyBorder="1" applyAlignment="1">
      <alignment horizontal="right" vertical="top" shrinkToFit="1"/>
    </xf>
    <xf numFmtId="205" fontId="1" fillId="0" borderId="0" xfId="1" applyNumberFormat="1" applyFont="1" applyFill="1" applyBorder="1" applyAlignment="1">
      <alignment horizontal="right" vertical="top" shrinkToFit="1"/>
    </xf>
    <xf numFmtId="200" fontId="3" fillId="0" borderId="7" xfId="1" applyNumberFormat="1" applyFont="1" applyFill="1" applyBorder="1" applyAlignment="1">
      <alignment horizontal="center" wrapText="1"/>
    </xf>
    <xf numFmtId="200" fontId="3" fillId="0" borderId="7" xfId="1" applyNumberFormat="1" applyFont="1" applyFill="1" applyBorder="1" applyAlignment="1">
      <alignment horizontal="center" vertical="center" wrapText="1"/>
    </xf>
    <xf numFmtId="0" fontId="1" fillId="0" borderId="5" xfId="2" applyFont="1" applyFill="1" applyBorder="1" applyAlignment="1">
      <alignment horizontal="center" vertical="center"/>
    </xf>
    <xf numFmtId="0" fontId="1" fillId="0" borderId="3" xfId="2" applyFont="1" applyFill="1" applyBorder="1" applyAlignment="1">
      <alignment horizontal="center" vertical="center"/>
    </xf>
    <xf numFmtId="0" fontId="1" fillId="0" borderId="0" xfId="2" applyFont="1" applyFill="1" applyBorder="1" applyAlignment="1">
      <alignment horizontal="right"/>
    </xf>
    <xf numFmtId="0" fontId="1" fillId="0" borderId="2" xfId="2" applyFont="1" applyFill="1" applyBorder="1" applyAlignment="1">
      <alignment horizontal="center" vertical="center"/>
    </xf>
    <xf numFmtId="177" fontId="1" fillId="0" borderId="2"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shrinkToFit="1"/>
    </xf>
    <xf numFmtId="177" fontId="1" fillId="0" borderId="3" xfId="2" applyNumberFormat="1" applyFont="1" applyFill="1" applyBorder="1" applyAlignment="1">
      <alignment horizontal="center" vertical="center"/>
    </xf>
    <xf numFmtId="177" fontId="1" fillId="0" borderId="1" xfId="2" applyNumberFormat="1" applyFont="1" applyFill="1" applyBorder="1" applyAlignment="1">
      <alignment horizontal="center" vertical="center"/>
    </xf>
    <xf numFmtId="0" fontId="1" fillId="0" borderId="0" xfId="2" applyFont="1" applyFill="1" applyBorder="1" applyAlignment="1">
      <alignment vertical="center"/>
    </xf>
    <xf numFmtId="0" fontId="1" fillId="0" borderId="0" xfId="2" applyFont="1" applyFill="1" applyAlignment="1">
      <alignment vertical="center"/>
    </xf>
    <xf numFmtId="0" fontId="3" fillId="0" borderId="0" xfId="1" applyFont="1" applyFill="1" applyAlignment="1">
      <alignment vertical="center"/>
    </xf>
    <xf numFmtId="0" fontId="3" fillId="0" borderId="0" xfId="1" applyFont="1" applyFill="1" applyBorder="1" applyAlignment="1">
      <alignment vertical="center"/>
    </xf>
    <xf numFmtId="38" fontId="11" fillId="0" borderId="4" xfId="7" applyFont="1" applyFill="1" applyBorder="1" applyAlignment="1">
      <alignment horizontal="right" vertical="center"/>
    </xf>
    <xf numFmtId="187" fontId="11" fillId="0" borderId="4" xfId="2" applyNumberFormat="1" applyFont="1" applyFill="1" applyBorder="1" applyAlignment="1">
      <alignment horizontal="right" vertical="center"/>
    </xf>
    <xf numFmtId="38" fontId="11" fillId="0" borderId="6" xfId="7" applyFont="1" applyFill="1" applyBorder="1" applyAlignment="1">
      <alignment horizontal="right" vertical="center"/>
    </xf>
    <xf numFmtId="186" fontId="20" fillId="0" borderId="5" xfId="7" applyNumberFormat="1" applyFont="1" applyFill="1" applyBorder="1" applyAlignment="1">
      <alignment horizontal="right" vertical="center"/>
    </xf>
    <xf numFmtId="177" fontId="11" fillId="0" borderId="0" xfId="2" applyNumberFormat="1" applyFont="1" applyFill="1" applyBorder="1" applyAlignment="1">
      <alignment horizontal="right"/>
    </xf>
    <xf numFmtId="177" fontId="11" fillId="0" borderId="5" xfId="2" applyNumberFormat="1" applyFont="1" applyFill="1" applyBorder="1" applyAlignment="1">
      <alignment horizontal="left" vertical="center" indent="2"/>
    </xf>
    <xf numFmtId="0" fontId="3" fillId="0" borderId="0" xfId="5" applyFont="1" applyFill="1" applyAlignment="1">
      <alignment vertical="center"/>
    </xf>
    <xf numFmtId="0" fontId="3" fillId="0" borderId="5" xfId="1" applyFont="1" applyFill="1" applyBorder="1" applyAlignment="1">
      <alignment vertical="center"/>
    </xf>
    <xf numFmtId="0" fontId="3" fillId="0" borderId="5" xfId="1" applyFont="1" applyFill="1" applyBorder="1" applyAlignment="1">
      <alignment horizontal="left" vertical="center"/>
    </xf>
    <xf numFmtId="0" fontId="1" fillId="0" borderId="0" xfId="2" applyFont="1" applyFill="1" applyAlignment="1">
      <alignment vertical="center"/>
    </xf>
    <xf numFmtId="0" fontId="1" fillId="0" borderId="8" xfId="2" applyFont="1" applyFill="1" applyBorder="1" applyAlignment="1">
      <alignment vertical="center" shrinkToFit="1"/>
    </xf>
    <xf numFmtId="0" fontId="1" fillId="0" borderId="8" xfId="2" applyFont="1" applyFill="1" applyBorder="1" applyAlignment="1">
      <alignment horizontal="right"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1" xfId="1" applyFont="1" applyFill="1" applyBorder="1" applyAlignment="1">
      <alignment horizontal="center" vertical="center" wrapText="1"/>
    </xf>
    <xf numFmtId="177" fontId="1" fillId="0" borderId="4" xfId="2" applyNumberFormat="1" applyFont="1" applyFill="1" applyBorder="1" applyAlignment="1">
      <alignment horizontal="right" vertical="center"/>
    </xf>
    <xf numFmtId="0" fontId="1" fillId="0" borderId="2" xfId="1" applyFont="1" applyFill="1" applyBorder="1" applyAlignment="1">
      <alignment horizontal="center" vertical="center"/>
    </xf>
    <xf numFmtId="177" fontId="3" fillId="0" borderId="4"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177" fontId="3" fillId="0" borderId="0" xfId="2" applyNumberFormat="1" applyFont="1" applyFill="1" applyBorder="1" applyAlignment="1">
      <alignment horizontal="right" vertical="center"/>
    </xf>
    <xf numFmtId="177" fontId="1" fillId="0" borderId="4" xfId="0" applyNumberFormat="1" applyFont="1" applyFill="1" applyBorder="1" applyAlignment="1">
      <alignment horizontal="right" vertical="center"/>
    </xf>
    <xf numFmtId="177" fontId="3" fillId="0" borderId="4" xfId="2" applyNumberFormat="1" applyFont="1" applyFill="1" applyBorder="1" applyAlignment="1">
      <alignment horizontal="right" vertical="center"/>
    </xf>
    <xf numFmtId="0" fontId="7" fillId="0" borderId="0" xfId="1" applyFont="1" applyFill="1" applyBorder="1">
      <alignment vertical="center"/>
    </xf>
    <xf numFmtId="0" fontId="3" fillId="0" borderId="0" xfId="0" applyNumberFormat="1" applyFont="1" applyFill="1" applyBorder="1" applyAlignment="1">
      <alignment horizontal="right" vertical="center" wrapText="1"/>
    </xf>
    <xf numFmtId="0" fontId="3" fillId="0" borderId="0" xfId="1" applyNumberFormat="1" applyFont="1" applyFill="1" applyBorder="1" applyAlignment="1">
      <alignment horizontal="right" vertical="center" wrapText="1"/>
    </xf>
    <xf numFmtId="0" fontId="7" fillId="0" borderId="0" xfId="1" applyNumberFormat="1" applyFont="1" applyFill="1" applyBorder="1" applyAlignment="1">
      <alignment horizontal="right" vertical="center" wrapText="1"/>
    </xf>
    <xf numFmtId="0" fontId="7" fillId="0" borderId="0" xfId="2" applyFont="1" applyFill="1" applyBorder="1" applyAlignment="1">
      <alignment vertical="center"/>
    </xf>
    <xf numFmtId="0" fontId="22" fillId="0" borderId="4" xfId="2" applyFont="1" applyFill="1" applyBorder="1" applyAlignment="1">
      <alignment horizontal="left" vertical="center"/>
    </xf>
    <xf numFmtId="0" fontId="22" fillId="0" borderId="0" xfId="2" applyFont="1" applyFill="1" applyBorder="1" applyAlignment="1">
      <alignment horizontal="left" vertical="center"/>
    </xf>
    <xf numFmtId="177" fontId="22" fillId="0" borderId="0" xfId="0" applyNumberFormat="1" applyFont="1" applyFill="1" applyBorder="1" applyAlignment="1">
      <alignment horizontal="right" vertical="center"/>
    </xf>
    <xf numFmtId="0" fontId="7" fillId="0" borderId="5" xfId="1" applyNumberFormat="1" applyFont="1" applyFill="1" applyBorder="1" applyAlignment="1">
      <alignment horizontal="right" vertical="center" wrapText="1"/>
    </xf>
    <xf numFmtId="0" fontId="3" fillId="0" borderId="12" xfId="1" applyFont="1" applyFill="1" applyBorder="1" applyAlignment="1">
      <alignment horizontal="center" vertical="center"/>
    </xf>
    <xf numFmtId="0" fontId="0" fillId="0" borderId="8" xfId="0" applyBorder="1" applyAlignment="1">
      <alignment horizontal="center" vertical="center"/>
    </xf>
    <xf numFmtId="0" fontId="1" fillId="0" borderId="12" xfId="1" applyFont="1" applyFill="1" applyBorder="1" applyAlignment="1">
      <alignment horizontal="center" vertical="center"/>
    </xf>
    <xf numFmtId="0" fontId="32" fillId="0" borderId="0" xfId="1" applyFont="1" applyFill="1" applyBorder="1">
      <alignment vertical="center"/>
    </xf>
    <xf numFmtId="0" fontId="3" fillId="0" borderId="0"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177" fontId="3" fillId="0" borderId="0" xfId="1" applyNumberFormat="1" applyFont="1" applyFill="1">
      <alignment vertical="center"/>
    </xf>
    <xf numFmtId="177" fontId="1" fillId="0" borderId="0" xfId="0" applyNumberFormat="1" applyFont="1" applyBorder="1" applyAlignment="1">
      <alignment horizontal="right" vertical="center"/>
    </xf>
    <xf numFmtId="0" fontId="3" fillId="0" borderId="0"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38" fontId="7" fillId="0" borderId="5" xfId="1" applyNumberFormat="1" applyFont="1" applyFill="1" applyBorder="1">
      <alignment vertical="center"/>
    </xf>
    <xf numFmtId="177" fontId="3" fillId="0" borderId="0" xfId="1" applyNumberFormat="1" applyFont="1" applyFill="1" applyBorder="1" applyAlignment="1">
      <alignment horizontal="right" vertical="center"/>
    </xf>
    <xf numFmtId="3" fontId="36" fillId="0" borderId="0" xfId="0" applyNumberFormat="1" applyFont="1" applyFill="1" applyBorder="1" applyAlignment="1"/>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3" xfId="1" applyFont="1" applyFill="1" applyBorder="1" applyAlignment="1">
      <alignment horizontal="center" vertical="center" wrapText="1"/>
    </xf>
    <xf numFmtId="0" fontId="1" fillId="0" borderId="0" xfId="2" applyFont="1" applyFill="1" applyBorder="1" applyAlignment="1">
      <alignment horizontal="center" vertical="center" wrapText="1"/>
    </xf>
    <xf numFmtId="0" fontId="3" fillId="0" borderId="5" xfId="1" applyFont="1" applyFill="1" applyBorder="1" applyAlignment="1">
      <alignment horizontal="center" vertical="center"/>
    </xf>
    <xf numFmtId="177" fontId="3" fillId="0" borderId="0" xfId="1" applyNumberFormat="1" applyFont="1" applyFill="1" applyBorder="1" applyAlignment="1">
      <alignment horizontal="right" vertical="center"/>
    </xf>
    <xf numFmtId="0" fontId="1" fillId="0" borderId="2" xfId="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1" applyFont="1" applyFill="1" applyBorder="1" applyAlignment="1">
      <alignment horizontal="center" vertical="center" wrapText="1"/>
    </xf>
    <xf numFmtId="200" fontId="3" fillId="0" borderId="0" xfId="1"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200" fontId="3" fillId="0" borderId="0" xfId="0" applyNumberFormat="1" applyFont="1" applyFill="1" applyBorder="1" applyAlignment="1">
      <alignment horizontal="center" vertical="center" wrapText="1"/>
    </xf>
    <xf numFmtId="181" fontId="22" fillId="0" borderId="5" xfId="0" applyNumberFormat="1" applyFont="1" applyFill="1" applyBorder="1" applyAlignment="1">
      <alignment horizontal="right" vertical="center"/>
    </xf>
    <xf numFmtId="176" fontId="1" fillId="0" borderId="0" xfId="0" applyNumberFormat="1" applyFont="1" applyFill="1" applyBorder="1">
      <alignment vertical="center"/>
    </xf>
    <xf numFmtId="0" fontId="3" fillId="0" borderId="6"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0" xfId="1" applyFont="1" applyFill="1" applyBorder="1" applyAlignment="1">
      <alignment vertical="center"/>
    </xf>
    <xf numFmtId="178" fontId="3" fillId="0" borderId="2" xfId="0" applyNumberFormat="1" applyFont="1" applyFill="1" applyBorder="1" applyAlignment="1">
      <alignment horizontal="center" vertical="center" shrinkToFit="1"/>
    </xf>
    <xf numFmtId="178" fontId="3" fillId="0" borderId="2" xfId="1" applyNumberFormat="1" applyFont="1" applyFill="1" applyBorder="1" applyAlignment="1">
      <alignment horizontal="center" vertical="center" shrinkToFit="1"/>
    </xf>
    <xf numFmtId="0" fontId="3" fillId="0" borderId="0" xfId="1" applyNumberFormat="1" applyFont="1" applyFill="1" applyBorder="1" applyAlignment="1">
      <alignment horizontal="center" vertical="center" wrapText="1"/>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3" fillId="0" borderId="2" xfId="1" applyFont="1" applyFill="1" applyBorder="1" applyAlignment="1">
      <alignment horizontal="center" vertical="center" shrinkToFit="1"/>
    </xf>
    <xf numFmtId="0" fontId="3" fillId="0" borderId="0" xfId="1" applyFont="1" applyFill="1" applyAlignment="1">
      <alignment vertical="center"/>
    </xf>
    <xf numFmtId="0" fontId="3" fillId="0" borderId="3" xfId="1" applyFont="1" applyFill="1" applyBorder="1" applyAlignment="1">
      <alignment horizontal="center" vertical="center" shrinkToFit="1"/>
    </xf>
    <xf numFmtId="0" fontId="1" fillId="0" borderId="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3" fillId="0" borderId="0" xfId="1" applyFont="1" applyFill="1" applyBorder="1" applyAlignment="1">
      <alignment vertical="center"/>
    </xf>
    <xf numFmtId="177"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wrapText="1"/>
    </xf>
    <xf numFmtId="178" fontId="3" fillId="0" borderId="7" xfId="1" applyNumberFormat="1" applyFont="1" applyFill="1" applyBorder="1" applyAlignment="1">
      <alignment horizontal="center" vertical="center" shrinkToFit="1"/>
    </xf>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0" xfId="1" applyFont="1" applyFill="1" applyBorder="1" applyAlignment="1">
      <alignment horizontal="right" vertical="center"/>
    </xf>
    <xf numFmtId="176" fontId="7" fillId="0" borderId="5" xfId="1" applyNumberFormat="1" applyFont="1" applyFill="1" applyBorder="1" applyAlignment="1">
      <alignment horizontal="right" vertical="center"/>
    </xf>
    <xf numFmtId="0" fontId="7" fillId="0" borderId="5" xfId="1" applyFont="1" applyFill="1" applyBorder="1" applyAlignment="1">
      <alignment horizontal="right" vertical="center"/>
    </xf>
    <xf numFmtId="0" fontId="3" fillId="0" borderId="5" xfId="1" applyFont="1" applyBorder="1" applyAlignment="1">
      <alignment horizontal="left" vertical="center"/>
    </xf>
    <xf numFmtId="176" fontId="7" fillId="0" borderId="6" xfId="1" applyNumberFormat="1" applyFont="1" applyFill="1" applyBorder="1" applyAlignment="1">
      <alignment horizontal="right" vertical="center"/>
    </xf>
    <xf numFmtId="0" fontId="3" fillId="0" borderId="1" xfId="1" applyFont="1" applyFill="1" applyBorder="1" applyAlignment="1">
      <alignment horizontal="right" vertical="center"/>
    </xf>
    <xf numFmtId="176" fontId="3" fillId="0" borderId="1" xfId="1" applyNumberFormat="1" applyFont="1" applyFill="1" applyBorder="1" applyAlignment="1">
      <alignment horizontal="right" vertical="center"/>
    </xf>
    <xf numFmtId="177" fontId="22" fillId="0" borderId="8" xfId="0" applyNumberFormat="1" applyFont="1" applyFill="1" applyBorder="1" applyAlignment="1">
      <alignment horizontal="right" vertical="center" shrinkToFit="1"/>
    </xf>
    <xf numFmtId="177" fontId="22" fillId="0" borderId="8"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1" fontId="7" fillId="0" borderId="5" xfId="0" applyNumberFormat="1" applyFont="1" applyFill="1" applyBorder="1" applyAlignment="1">
      <alignment horizontal="right" vertical="center"/>
    </xf>
    <xf numFmtId="200" fontId="7" fillId="0" borderId="8" xfId="1" applyNumberFormat="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0" fontId="1" fillId="0" borderId="0" xfId="2" applyFont="1" applyFill="1" applyBorder="1" applyAlignment="1">
      <alignment horizontal="center" vertical="center"/>
    </xf>
    <xf numFmtId="0" fontId="1" fillId="0" borderId="0" xfId="2" applyFont="1" applyFill="1" applyBorder="1" applyAlignment="1">
      <alignment horizontal="right" vertical="center"/>
    </xf>
    <xf numFmtId="0" fontId="1" fillId="0" borderId="0" xfId="2" applyFont="1" applyFill="1" applyBorder="1" applyAlignment="1">
      <alignment horizontal="left" vertical="center"/>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0" fontId="3" fillId="0" borderId="14" xfId="1" applyFont="1" applyFill="1" applyBorder="1" applyAlignment="1">
      <alignment horizontal="center" vertical="center"/>
    </xf>
    <xf numFmtId="0" fontId="3" fillId="0" borderId="7" xfId="1" applyFont="1" applyFill="1" applyBorder="1" applyAlignment="1">
      <alignment horizontal="center" vertical="center"/>
    </xf>
    <xf numFmtId="177" fontId="3" fillId="0" borderId="0" xfId="1" applyNumberFormat="1" applyFont="1" applyFill="1" applyBorder="1" applyAlignment="1">
      <alignment horizontal="right"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3" fillId="0" borderId="2" xfId="1" applyFont="1" applyFill="1" applyBorder="1" applyAlignment="1">
      <alignment horizontal="center" vertical="center" shrinkToFit="1"/>
    </xf>
    <xf numFmtId="0" fontId="1" fillId="0" borderId="11" xfId="1" applyFont="1" applyFill="1" applyBorder="1" applyAlignment="1">
      <alignment horizontal="center" vertical="center"/>
    </xf>
    <xf numFmtId="0" fontId="3" fillId="0" borderId="3"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1" fillId="0" borderId="2" xfId="1" applyFont="1" applyFill="1" applyBorder="1" applyAlignment="1">
      <alignment horizontal="center" vertical="center" wrapText="1"/>
    </xf>
    <xf numFmtId="0" fontId="3" fillId="0" borderId="12" xfId="1" applyFont="1" applyFill="1" applyBorder="1" applyAlignment="1">
      <alignment horizontal="center" vertical="center"/>
    </xf>
    <xf numFmtId="0" fontId="3" fillId="0" borderId="1" xfId="1" applyFont="1" applyFill="1" applyBorder="1" applyAlignment="1">
      <alignment horizontal="center" vertical="center" shrinkToFit="1"/>
    </xf>
    <xf numFmtId="0" fontId="1" fillId="0" borderId="4" xfId="2" applyFont="1" applyFill="1" applyBorder="1" applyAlignment="1">
      <alignment vertical="center"/>
    </xf>
    <xf numFmtId="0" fontId="1" fillId="0" borderId="0" xfId="2" applyFont="1" applyFill="1" applyBorder="1" applyAlignment="1">
      <alignment vertical="center"/>
    </xf>
    <xf numFmtId="0" fontId="3" fillId="0" borderId="0" xfId="0" applyNumberFormat="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1" xfId="1" applyFont="1" applyFill="1" applyBorder="1" applyAlignment="1">
      <alignment horizontal="center" vertical="center" wrapText="1" shrinkToFit="1"/>
    </xf>
    <xf numFmtId="14" fontId="1" fillId="0" borderId="4" xfId="1" applyNumberFormat="1" applyFont="1" applyFill="1" applyBorder="1" applyAlignment="1">
      <alignment horizontal="left" vertical="center" shrinkToFit="1"/>
    </xf>
    <xf numFmtId="0" fontId="22" fillId="0" borderId="0" xfId="1" applyFont="1" applyFill="1" applyAlignment="1"/>
    <xf numFmtId="0" fontId="1" fillId="0" borderId="15" xfId="1" applyFont="1" applyFill="1" applyBorder="1" applyAlignment="1">
      <alignment vertical="center"/>
    </xf>
    <xf numFmtId="0" fontId="1" fillId="0" borderId="4" xfId="1" applyFont="1" applyFill="1" applyBorder="1" applyAlignment="1">
      <alignment horizontal="left" vertical="center"/>
    </xf>
    <xf numFmtId="0" fontId="1" fillId="0" borderId="13" xfId="1" applyFont="1" applyFill="1" applyBorder="1" applyAlignment="1">
      <alignment vertical="center"/>
    </xf>
    <xf numFmtId="0" fontId="1" fillId="0" borderId="6" xfId="1" applyFont="1" applyFill="1" applyBorder="1" applyAlignment="1">
      <alignment horizontal="left" vertical="center"/>
    </xf>
    <xf numFmtId="181" fontId="1" fillId="0" borderId="5" xfId="1" applyNumberFormat="1" applyFont="1" applyFill="1" applyBorder="1" applyAlignment="1">
      <alignment horizontal="right" vertical="center"/>
    </xf>
    <xf numFmtId="0" fontId="34" fillId="0" borderId="15" xfId="0" applyFont="1" applyBorder="1" applyAlignment="1">
      <alignment horizontal="center" vertical="center"/>
    </xf>
    <xf numFmtId="0" fontId="7" fillId="0" borderId="4" xfId="1" applyFont="1" applyFill="1" applyBorder="1" applyAlignment="1">
      <alignment horizontal="left" vertical="center"/>
    </xf>
    <xf numFmtId="0" fontId="22" fillId="0" borderId="0" xfId="1" applyFont="1" applyFill="1" applyAlignment="1">
      <alignment vertical="center"/>
    </xf>
    <xf numFmtId="176" fontId="1" fillId="0" borderId="0" xfId="1" applyNumberFormat="1" applyFont="1" applyFill="1" applyBorder="1" applyAlignment="1">
      <alignment vertical="center"/>
    </xf>
    <xf numFmtId="0" fontId="1" fillId="0" borderId="4" xfId="1" applyFont="1" applyFill="1" applyBorder="1" applyAlignment="1">
      <alignment horizontal="center" vertical="center" shrinkToFit="1"/>
    </xf>
    <xf numFmtId="0" fontId="22" fillId="0" borderId="0" xfId="1" applyFont="1" applyFill="1" applyBorder="1" applyAlignment="1">
      <alignment horizontal="left" vertical="center"/>
    </xf>
    <xf numFmtId="0" fontId="1" fillId="0" borderId="6" xfId="1" applyFont="1" applyFill="1" applyBorder="1" applyAlignment="1">
      <alignment vertical="center"/>
    </xf>
    <xf numFmtId="0" fontId="22" fillId="0" borderId="8" xfId="1" applyFont="1" applyFill="1" applyBorder="1" applyAlignment="1">
      <alignment horizontal="left" vertical="center"/>
    </xf>
    <xf numFmtId="0" fontId="1" fillId="0" borderId="7" xfId="1" applyFont="1" applyFill="1" applyBorder="1" applyAlignment="1">
      <alignment horizontal="left" vertical="center"/>
    </xf>
    <xf numFmtId="0" fontId="1" fillId="0" borderId="7" xfId="1" applyFont="1" applyFill="1" applyBorder="1" applyAlignment="1">
      <alignment vertical="center"/>
    </xf>
    <xf numFmtId="0" fontId="1" fillId="0" borderId="8" xfId="1" applyFont="1" applyFill="1" applyBorder="1" applyAlignment="1">
      <alignment vertical="center"/>
    </xf>
    <xf numFmtId="0" fontId="1" fillId="0" borderId="20" xfId="1" applyFont="1" applyFill="1" applyBorder="1" applyAlignment="1">
      <alignment horizontal="left" vertical="center"/>
    </xf>
    <xf numFmtId="0" fontId="1" fillId="0" borderId="19" xfId="1" applyFont="1" applyFill="1" applyBorder="1" applyAlignment="1">
      <alignment horizontal="left" vertical="center"/>
    </xf>
    <xf numFmtId="0" fontId="1" fillId="0" borderId="22" xfId="1" applyFont="1" applyFill="1" applyBorder="1" applyAlignment="1">
      <alignment horizontal="left" vertical="center"/>
    </xf>
    <xf numFmtId="0" fontId="1" fillId="0" borderId="21" xfId="1" applyFont="1" applyFill="1" applyBorder="1" applyAlignment="1">
      <alignment horizontal="left" vertical="center"/>
    </xf>
    <xf numFmtId="0" fontId="22" fillId="0" borderId="22" xfId="1" applyFont="1" applyFill="1" applyBorder="1" applyAlignment="1">
      <alignment horizontal="left" vertical="center" shrinkToFit="1"/>
    </xf>
    <xf numFmtId="0" fontId="1" fillId="0" borderId="23" xfId="1" applyFont="1" applyFill="1" applyBorder="1" applyAlignment="1">
      <alignment horizontal="left" vertical="center"/>
    </xf>
    <xf numFmtId="0" fontId="1" fillId="0" borderId="24" xfId="1" applyFont="1" applyFill="1" applyBorder="1" applyAlignment="1">
      <alignment horizontal="left" vertical="center"/>
    </xf>
    <xf numFmtId="0" fontId="1" fillId="0" borderId="25" xfId="1" applyFont="1" applyFill="1" applyBorder="1" applyAlignment="1">
      <alignment horizontal="left" vertical="center"/>
    </xf>
    <xf numFmtId="0" fontId="1" fillId="0" borderId="26" xfId="1" applyFont="1" applyFill="1" applyBorder="1" applyAlignment="1">
      <alignment horizontal="left" vertical="center"/>
    </xf>
    <xf numFmtId="3" fontId="1" fillId="0" borderId="0" xfId="2" applyNumberFormat="1" applyFont="1" applyFill="1" applyBorder="1" applyAlignment="1">
      <alignment vertical="center"/>
    </xf>
    <xf numFmtId="3" fontId="1" fillId="0" borderId="0" xfId="2" applyNumberFormat="1" applyFont="1" applyFill="1" applyBorder="1" applyAlignment="1">
      <alignment vertical="center" shrinkToFit="1"/>
    </xf>
    <xf numFmtId="0" fontId="3" fillId="0" borderId="8" xfId="0" applyFont="1" applyBorder="1" applyAlignment="1">
      <alignment horizontal="center" vertical="center"/>
    </xf>
    <xf numFmtId="0" fontId="3" fillId="0" borderId="0" xfId="0" applyFont="1" applyBorder="1" applyAlignment="1">
      <alignment horizontal="center" vertical="center"/>
    </xf>
    <xf numFmtId="38" fontId="1" fillId="0" borderId="0" xfId="2" applyNumberFormat="1" applyFont="1" applyFill="1" applyBorder="1" applyAlignment="1">
      <alignment horizontal="right" vertical="center"/>
    </xf>
    <xf numFmtId="0" fontId="3" fillId="0" borderId="1" xfId="1"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2"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0" xfId="1" applyFont="1" applyFill="1" applyBorder="1" applyAlignment="1">
      <alignment horizontal="center" vertical="center" wrapText="1"/>
    </xf>
    <xf numFmtId="0" fontId="3" fillId="0" borderId="0" xfId="1" applyFont="1" applyFill="1" applyBorder="1" applyAlignment="1">
      <alignment vertical="center"/>
    </xf>
    <xf numFmtId="177"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8"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0" fontId="3" fillId="0" borderId="3"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3" fillId="0" borderId="0" xfId="1" applyFont="1" applyFill="1" applyBorder="1" applyAlignment="1">
      <alignment horizontal="center" vertical="center" wrapText="1"/>
    </xf>
    <xf numFmtId="0" fontId="3" fillId="0" borderId="3"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xf>
    <xf numFmtId="49" fontId="3" fillId="0" borderId="0" xfId="1" applyNumberFormat="1" applyFont="1" applyFill="1" applyBorder="1" applyAlignment="1">
      <alignment horizontal="center" vertical="center" wrapText="1"/>
    </xf>
    <xf numFmtId="0" fontId="3" fillId="0" borderId="11" xfId="1" applyFont="1" applyFill="1" applyBorder="1" applyAlignment="1">
      <alignment horizontal="center" vertical="center"/>
    </xf>
    <xf numFmtId="177" fontId="3" fillId="0" borderId="0" xfId="1" applyNumberFormat="1" applyFont="1" applyFill="1" applyBorder="1" applyAlignment="1">
      <alignment horizontal="right" vertical="center"/>
    </xf>
    <xf numFmtId="0" fontId="3" fillId="0" borderId="2" xfId="1" applyFont="1" applyFill="1" applyBorder="1" applyAlignment="1">
      <alignment horizontal="center" vertical="center" shrinkToFit="1"/>
    </xf>
    <xf numFmtId="0" fontId="3" fillId="0" borderId="3"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177"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0" fontId="1" fillId="2" borderId="0" xfId="14" applyFont="1" applyFill="1" applyBorder="1" applyAlignment="1">
      <alignment vertical="center" shrinkToFit="1"/>
    </xf>
    <xf numFmtId="0" fontId="1" fillId="2" borderId="0" xfId="14" applyFont="1" applyFill="1" applyBorder="1" applyAlignment="1">
      <alignment vertical="center"/>
    </xf>
    <xf numFmtId="177" fontId="1" fillId="0" borderId="4" xfId="1" applyNumberFormat="1" applyFont="1" applyFill="1" applyBorder="1" applyAlignment="1">
      <alignment horizontal="center" vertical="center"/>
    </xf>
    <xf numFmtId="177" fontId="1" fillId="0" borderId="0" xfId="2" applyNumberFormat="1" applyFont="1" applyFill="1" applyBorder="1" applyAlignment="1">
      <alignment horizontal="right" vertical="center"/>
    </xf>
    <xf numFmtId="0" fontId="3" fillId="0" borderId="0" xfId="1" applyFont="1" applyFill="1" applyBorder="1" applyAlignment="1">
      <alignment horizontal="left" vertical="center" indent="1"/>
    </xf>
    <xf numFmtId="177" fontId="1" fillId="0" borderId="0" xfId="6" applyNumberFormat="1" applyFont="1" applyFill="1" applyBorder="1" applyAlignment="1">
      <alignment horizontal="right" vertical="center" shrinkToFit="1"/>
    </xf>
    <xf numFmtId="177" fontId="1" fillId="0" borderId="4" xfId="6" applyNumberFormat="1" applyFont="1" applyFill="1" applyBorder="1" applyAlignment="1">
      <alignment horizontal="right" vertical="center" shrinkToFit="1"/>
    </xf>
    <xf numFmtId="0" fontId="3" fillId="0" borderId="14" xfId="1" applyFont="1" applyFill="1" applyBorder="1" applyAlignment="1">
      <alignment horizontal="center" vertical="center"/>
    </xf>
    <xf numFmtId="0" fontId="3" fillId="0" borderId="0" xfId="1" applyFont="1" applyFill="1" applyAlignment="1">
      <alignment vertical="center"/>
    </xf>
    <xf numFmtId="38" fontId="3" fillId="0" borderId="0" xfId="1" applyNumberFormat="1" applyFont="1" applyFill="1">
      <alignment vertical="center"/>
    </xf>
    <xf numFmtId="182" fontId="1" fillId="0" borderId="0" xfId="4" applyNumberFormat="1" applyFont="1" applyFill="1" applyBorder="1" applyAlignment="1">
      <alignment horizontal="right" vertical="center"/>
    </xf>
    <xf numFmtId="182" fontId="22" fillId="0" borderId="8" xfId="4" applyNumberFormat="1" applyFont="1" applyFill="1" applyBorder="1" applyAlignment="1">
      <alignment horizontal="right" vertical="center"/>
    </xf>
    <xf numFmtId="182" fontId="1" fillId="0" borderId="5" xfId="4" applyNumberFormat="1" applyFont="1" applyFill="1" applyBorder="1" applyAlignment="1">
      <alignment horizontal="right"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181" fontId="3" fillId="0" borderId="0" xfId="1" applyNumberFormat="1" applyFont="1" applyFill="1" applyBorder="1" applyAlignment="1">
      <alignment horizontal="right" vertical="center"/>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wrapText="1"/>
    </xf>
    <xf numFmtId="0" fontId="3" fillId="0" borderId="0" xfId="1" applyFont="1" applyFill="1" applyBorder="1" applyAlignment="1">
      <alignment vertical="center"/>
    </xf>
    <xf numFmtId="0" fontId="1" fillId="0" borderId="0" xfId="9" applyNumberFormat="1" applyFont="1" applyAlignment="1"/>
    <xf numFmtId="0" fontId="1" fillId="0" borderId="0" xfId="16" applyNumberFormat="1" applyFont="1" applyAlignment="1"/>
    <xf numFmtId="0" fontId="11" fillId="0" borderId="0" xfId="9" applyNumberFormat="1" applyFont="1" applyAlignment="1"/>
    <xf numFmtId="0" fontId="22" fillId="0" borderId="0" xfId="9" applyNumberFormat="1" applyFont="1" applyAlignment="1"/>
    <xf numFmtId="0" fontId="3" fillId="0" borderId="0" xfId="10" applyNumberFormat="1" applyFont="1" applyFill="1" applyAlignment="1"/>
    <xf numFmtId="0" fontId="1" fillId="0" borderId="0" xfId="10" applyNumberFormat="1" applyFont="1" applyFill="1" applyBorder="1" applyAlignment="1">
      <alignment horizontal="center"/>
    </xf>
    <xf numFmtId="0" fontId="1" fillId="0" borderId="2" xfId="10" applyNumberFormat="1" applyFont="1" applyFill="1" applyBorder="1" applyAlignment="1">
      <alignment horizontal="center" vertical="center" wrapText="1"/>
    </xf>
    <xf numFmtId="0" fontId="1" fillId="0" borderId="2" xfId="9" applyNumberFormat="1" applyFont="1" applyBorder="1" applyAlignment="1">
      <alignment horizontal="center" vertical="center" wrapText="1"/>
    </xf>
    <xf numFmtId="0" fontId="1" fillId="0" borderId="2" xfId="9" quotePrefix="1" applyNumberFormat="1" applyFont="1" applyBorder="1" applyAlignment="1">
      <alignment horizontal="center" vertical="center" wrapText="1"/>
    </xf>
    <xf numFmtId="0" fontId="1" fillId="0" borderId="2" xfId="10" quotePrefix="1" applyNumberFormat="1" applyFont="1" applyFill="1" applyBorder="1" applyAlignment="1">
      <alignment horizontal="center" vertical="center" wrapText="1"/>
    </xf>
    <xf numFmtId="0" fontId="1" fillId="0" borderId="0" xfId="9" applyNumberFormat="1" applyFont="1" applyAlignment="1">
      <alignment vertical="center"/>
    </xf>
    <xf numFmtId="38" fontId="22" fillId="0" borderId="15" xfId="4" applyFont="1" applyFill="1" applyBorder="1" applyAlignment="1">
      <alignment horizontal="right"/>
    </xf>
    <xf numFmtId="38" fontId="11" fillId="0" borderId="15" xfId="4" applyFont="1" applyFill="1" applyBorder="1" applyAlignment="1">
      <alignment horizontal="right"/>
    </xf>
    <xf numFmtId="38" fontId="11" fillId="0" borderId="13" xfId="4" applyFont="1" applyFill="1" applyBorder="1" applyAlignment="1">
      <alignment horizontal="right"/>
    </xf>
    <xf numFmtId="177" fontId="1" fillId="0" borderId="0" xfId="2" applyNumberFormat="1" applyFont="1" applyFill="1" applyBorder="1" applyAlignment="1">
      <alignment horizontal="right" vertical="center"/>
    </xf>
    <xf numFmtId="0" fontId="1" fillId="0" borderId="2"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1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0" xfId="1" applyFont="1" applyFill="1" applyBorder="1" applyAlignment="1">
      <alignment vertical="center"/>
    </xf>
    <xf numFmtId="0" fontId="1" fillId="0" borderId="5" xfId="1" applyFont="1" applyFill="1" applyBorder="1" applyAlignment="1">
      <alignment vertical="center"/>
    </xf>
    <xf numFmtId="0" fontId="1" fillId="0" borderId="0" xfId="1" applyFont="1" applyFill="1" applyBorder="1" applyAlignment="1">
      <alignment horizontal="center" vertical="center" wrapText="1"/>
    </xf>
    <xf numFmtId="0" fontId="1" fillId="0" borderId="0" xfId="1" applyFont="1" applyFill="1" applyBorder="1" applyAlignment="1">
      <alignment horizontal="center" vertical="center"/>
    </xf>
    <xf numFmtId="0" fontId="1" fillId="0" borderId="0" xfId="14" applyFont="1" applyFill="1" applyAlignment="1">
      <alignment horizontal="center" vertical="center"/>
    </xf>
    <xf numFmtId="0" fontId="1" fillId="0" borderId="0" xfId="14" applyFont="1" applyFill="1" applyAlignment="1">
      <alignment horizontal="right" vertical="center"/>
    </xf>
    <xf numFmtId="0" fontId="22" fillId="0" borderId="0" xfId="14" applyFont="1" applyFill="1" applyAlignment="1">
      <alignment vertical="center"/>
    </xf>
    <xf numFmtId="0" fontId="1" fillId="0" borderId="0" xfId="14" applyFont="1" applyFill="1" applyAlignment="1">
      <alignment horizontal="center"/>
    </xf>
    <xf numFmtId="0" fontId="1" fillId="0" borderId="0" xfId="14" applyFont="1" applyFill="1" applyAlignment="1"/>
    <xf numFmtId="0" fontId="22" fillId="0" borderId="8" xfId="1" applyFont="1" applyFill="1" applyBorder="1" applyAlignment="1">
      <alignment horizontal="center" vertical="center"/>
    </xf>
    <xf numFmtId="181" fontId="1" fillId="0" borderId="8" xfId="1" applyNumberFormat="1" applyFont="1" applyFill="1" applyBorder="1" applyAlignment="1">
      <alignment horizontal="right" vertical="center"/>
    </xf>
    <xf numFmtId="0" fontId="1" fillId="0" borderId="5" xfId="1" applyFont="1" applyFill="1" applyBorder="1" applyAlignment="1">
      <alignment horizontal="distributed" vertical="center" indent="2"/>
    </xf>
    <xf numFmtId="0" fontId="1" fillId="0" borderId="4" xfId="1" applyFont="1" applyFill="1" applyBorder="1" applyAlignment="1">
      <alignment horizontal="left" vertical="center" indent="1"/>
    </xf>
    <xf numFmtId="0" fontId="1" fillId="0" borderId="5" xfId="1" applyFont="1" applyFill="1" applyBorder="1">
      <alignment vertical="center"/>
    </xf>
    <xf numFmtId="0" fontId="1" fillId="0" borderId="6" xfId="1" applyFont="1" applyFill="1" applyBorder="1">
      <alignment vertical="center"/>
    </xf>
    <xf numFmtId="0" fontId="1" fillId="0" borderId="5" xfId="1" applyFont="1" applyFill="1" applyBorder="1" applyAlignment="1">
      <alignment horizontal="left" vertical="center" indent="1"/>
    </xf>
    <xf numFmtId="177" fontId="32" fillId="0" borderId="0" xfId="1" applyNumberFormat="1" applyFont="1" applyFill="1" applyBorder="1" applyAlignment="1">
      <alignment horizontal="right" vertical="center" shrinkToFit="1"/>
    </xf>
    <xf numFmtId="177" fontId="32" fillId="0" borderId="0" xfId="2" applyNumberFormat="1" applyFont="1" applyFill="1" applyBorder="1" applyAlignment="1">
      <alignment horizontal="right" vertical="center" shrinkToFit="1"/>
    </xf>
    <xf numFmtId="177" fontId="32" fillId="0" borderId="0" xfId="0" applyNumberFormat="1" applyFont="1" applyFill="1" applyBorder="1" applyAlignment="1">
      <alignment horizontal="right" vertical="center"/>
    </xf>
    <xf numFmtId="177" fontId="32" fillId="0" borderId="0" xfId="2" applyNumberFormat="1" applyFont="1" applyFill="1" applyBorder="1" applyAlignment="1">
      <alignment horizontal="right" vertical="center"/>
    </xf>
    <xf numFmtId="0" fontId="3" fillId="0" borderId="0" xfId="2" applyFont="1" applyFill="1" applyBorder="1" applyAlignment="1">
      <alignment horizontal="center" vertical="center" shrinkToFit="1"/>
    </xf>
    <xf numFmtId="0" fontId="3" fillId="0" borderId="0" xfId="2" applyFont="1" applyFill="1" applyBorder="1" applyAlignment="1">
      <alignment horizontal="left" vertical="center" shrinkToFit="1"/>
    </xf>
    <xf numFmtId="177" fontId="32" fillId="0" borderId="0" xfId="1" applyNumberFormat="1" applyFont="1" applyFill="1" applyBorder="1" applyAlignment="1">
      <alignment horizontal="right" vertical="center"/>
    </xf>
    <xf numFmtId="0" fontId="22" fillId="0" borderId="5" xfId="1" applyFont="1" applyFill="1" applyBorder="1" applyAlignment="1">
      <alignment horizontal="center" vertical="center" wrapText="1"/>
    </xf>
    <xf numFmtId="0" fontId="1" fillId="0" borderId="0" xfId="1" applyFont="1" applyFill="1" applyBorder="1" applyAlignment="1">
      <alignment vertical="center" wrapText="1"/>
    </xf>
    <xf numFmtId="0" fontId="1" fillId="0" borderId="5" xfId="1" applyFont="1" applyFill="1" applyBorder="1" applyAlignment="1">
      <alignment vertical="center" wrapText="1"/>
    </xf>
    <xf numFmtId="0" fontId="1" fillId="0" borderId="5" xfId="1" applyFont="1" applyFill="1" applyBorder="1" applyAlignment="1">
      <alignment horizontal="right" vertical="center" wrapText="1"/>
    </xf>
    <xf numFmtId="177" fontId="3" fillId="0" borderId="0" xfId="1" applyNumberFormat="1" applyFont="1" applyFill="1" applyBorder="1" applyAlignment="1">
      <alignment horizontal="right" vertical="center"/>
    </xf>
    <xf numFmtId="177" fontId="3" fillId="0" borderId="0" xfId="1" applyNumberFormat="1" applyFont="1" applyFill="1" applyBorder="1" applyAlignment="1">
      <alignment horizontal="right" vertical="center"/>
    </xf>
    <xf numFmtId="0" fontId="3" fillId="0" borderId="0" xfId="1" applyFont="1" applyFill="1" applyBorder="1" applyAlignment="1">
      <alignment horizontal="left" vertical="center"/>
    </xf>
    <xf numFmtId="177" fontId="3" fillId="0" borderId="0" xfId="0" applyNumberFormat="1" applyFont="1" applyFill="1" applyBorder="1" applyAlignment="1">
      <alignment horizontal="right" vertical="center"/>
    </xf>
    <xf numFmtId="0" fontId="22" fillId="0" borderId="9" xfId="9" applyNumberFormat="1" applyFont="1" applyFill="1" applyBorder="1" applyAlignment="1">
      <alignment horizontal="center"/>
    </xf>
    <xf numFmtId="0" fontId="11" fillId="0" borderId="9" xfId="9" applyNumberFormat="1" applyFont="1" applyFill="1" applyBorder="1" applyAlignment="1"/>
    <xf numFmtId="0" fontId="11" fillId="0" borderId="10" xfId="9" applyNumberFormat="1" applyFont="1" applyFill="1" applyBorder="1" applyAlignment="1"/>
    <xf numFmtId="0" fontId="11" fillId="0" borderId="9" xfId="9" applyNumberFormat="1" applyFont="1" applyBorder="1" applyAlignment="1"/>
    <xf numFmtId="0" fontId="11" fillId="0" borderId="10" xfId="9" applyNumberFormat="1" applyFont="1" applyBorder="1" applyAlignment="1"/>
    <xf numFmtId="0" fontId="1" fillId="0" borderId="3" xfId="10" applyNumberFormat="1" applyFont="1" applyFill="1" applyBorder="1" applyAlignment="1">
      <alignment horizontal="center" vertical="center" wrapText="1"/>
    </xf>
    <xf numFmtId="38" fontId="22" fillId="0" borderId="4" xfId="4" applyFont="1" applyFill="1" applyBorder="1" applyAlignment="1">
      <alignment horizontal="right"/>
    </xf>
    <xf numFmtId="38" fontId="11" fillId="0" borderId="4" xfId="4" applyFont="1" applyFill="1" applyBorder="1" applyAlignment="1">
      <alignment horizontal="right"/>
    </xf>
    <xf numFmtId="38" fontId="11" fillId="0" borderId="6" xfId="4" applyFont="1" applyFill="1" applyBorder="1" applyAlignment="1">
      <alignment horizontal="right"/>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0" xfId="2" applyFont="1" applyFill="1" applyBorder="1" applyAlignment="1">
      <alignment horizontal="right"/>
    </xf>
    <xf numFmtId="177" fontId="3" fillId="0" borderId="0" xfId="1" applyNumberFormat="1" applyFont="1" applyFill="1" applyBorder="1" applyAlignment="1">
      <alignment horizontal="right" vertical="center"/>
    </xf>
    <xf numFmtId="0" fontId="1" fillId="0" borderId="0" xfId="2" applyFont="1" applyFill="1" applyAlignment="1">
      <alignment vertical="center"/>
    </xf>
    <xf numFmtId="0" fontId="32" fillId="0" borderId="0" xfId="1" applyFont="1" applyFill="1" applyAlignment="1">
      <alignment horizontal="right"/>
    </xf>
    <xf numFmtId="0" fontId="7" fillId="0" borderId="9" xfId="1" applyFont="1" applyFill="1" applyBorder="1" applyAlignment="1">
      <alignment horizontal="distributed" vertical="center" indent="2"/>
    </xf>
    <xf numFmtId="0" fontId="3" fillId="0" borderId="9" xfId="1" applyFont="1" applyFill="1" applyBorder="1" applyAlignment="1">
      <alignment horizontal="distributed" vertical="center" indent="2"/>
    </xf>
    <xf numFmtId="0" fontId="3" fillId="0" borderId="10" xfId="1" applyFont="1" applyFill="1" applyBorder="1" applyAlignment="1">
      <alignment horizontal="distributed" vertical="center" indent="2"/>
    </xf>
    <xf numFmtId="38" fontId="7" fillId="0" borderId="0" xfId="4" applyFont="1" applyFill="1" applyBorder="1" applyAlignment="1">
      <alignment horizontal="right" vertical="center" shrinkToFit="1"/>
    </xf>
    <xf numFmtId="0" fontId="3" fillId="0" borderId="0" xfId="1" applyNumberFormat="1" applyFont="1" applyFill="1" applyBorder="1" applyAlignment="1">
      <alignment horizontal="center" vertical="center" wrapText="1"/>
    </xf>
    <xf numFmtId="0" fontId="1" fillId="0" borderId="2" xfId="2" applyFont="1" applyFill="1" applyBorder="1" applyAlignment="1">
      <alignment horizontal="center" vertical="center" shrinkToFit="1"/>
    </xf>
    <xf numFmtId="0" fontId="1" fillId="0" borderId="3" xfId="2" applyFont="1" applyFill="1" applyBorder="1" applyAlignment="1">
      <alignment horizontal="center" vertical="center" shrinkToFit="1"/>
    </xf>
    <xf numFmtId="0" fontId="1" fillId="0" borderId="3" xfId="2" applyFont="1" applyFill="1" applyBorder="1" applyAlignment="1">
      <alignment horizontal="center" vertical="center"/>
    </xf>
    <xf numFmtId="0" fontId="1" fillId="0" borderId="2" xfId="2" applyFont="1" applyFill="1" applyBorder="1" applyAlignment="1">
      <alignment horizontal="center" vertical="center"/>
    </xf>
    <xf numFmtId="0" fontId="3" fillId="0" borderId="0" xfId="1" applyFont="1" applyFill="1" applyBorder="1" applyAlignment="1">
      <alignment horizontal="center" vertical="center" wrapText="1"/>
    </xf>
    <xf numFmtId="0" fontId="1" fillId="0" borderId="0" xfId="2" applyFont="1" applyFill="1" applyAlignment="1">
      <alignment vertical="center"/>
    </xf>
    <xf numFmtId="0" fontId="3" fillId="0" borderId="0" xfId="1" applyNumberFormat="1" applyFont="1" applyFill="1" applyBorder="1" applyAlignment="1">
      <alignment horizontal="center" vertical="center" wrapText="1"/>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176" fontId="3" fillId="0" borderId="0" xfId="1" applyNumberFormat="1" applyFont="1" applyFill="1" applyBorder="1" applyAlignment="1">
      <alignment horizontal="right" vertical="center" shrinkToFit="1"/>
    </xf>
    <xf numFmtId="38" fontId="1" fillId="0" borderId="0" xfId="4" applyFont="1" applyFill="1" applyBorder="1" applyAlignment="1">
      <alignment horizontal="right" vertical="center"/>
    </xf>
    <xf numFmtId="14" fontId="32" fillId="0" borderId="0" xfId="2" applyNumberFormat="1" applyFont="1" applyFill="1" applyBorder="1" applyAlignment="1">
      <alignment horizontal="right"/>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0" fontId="3" fillId="0" borderId="1"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12" xfId="1" applyFont="1" applyFill="1" applyBorder="1" applyAlignment="1">
      <alignment horizontal="center" vertical="center" shrinkToFit="1"/>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1" fillId="0" borderId="0" xfId="2" applyFont="1" applyFill="1" applyBorder="1" applyAlignment="1">
      <alignment horizontal="center" vertical="center" wrapText="1"/>
    </xf>
    <xf numFmtId="181" fontId="1" fillId="0" borderId="0" xfId="0" applyNumberFormat="1" applyFont="1" applyFill="1" applyBorder="1" applyAlignment="1">
      <alignment horizontal="right" vertical="center"/>
    </xf>
    <xf numFmtId="38" fontId="3" fillId="0" borderId="0" xfId="1" applyNumberFormat="1" applyFont="1" applyFill="1" applyBorder="1">
      <alignment vertical="center"/>
    </xf>
    <xf numFmtId="0" fontId="1" fillId="0" borderId="3"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0" xfId="2" applyFont="1" applyFill="1" applyBorder="1" applyAlignment="1">
      <alignment horizontal="right"/>
    </xf>
    <xf numFmtId="0" fontId="1" fillId="0" borderId="0" xfId="2" applyFont="1" applyFill="1" applyAlignment="1">
      <alignment vertical="center"/>
    </xf>
    <xf numFmtId="38" fontId="1" fillId="0" borderId="4" xfId="4" applyFont="1" applyFill="1" applyBorder="1" applyAlignment="1">
      <alignment horizontal="right" vertical="center"/>
    </xf>
    <xf numFmtId="177" fontId="1" fillId="0" borderId="2"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shrinkToFit="1"/>
    </xf>
    <xf numFmtId="177" fontId="1" fillId="0" borderId="11" xfId="2" applyNumberFormat="1" applyFont="1" applyFill="1" applyBorder="1" applyAlignment="1">
      <alignment horizontal="center" vertical="center" shrinkToFit="1"/>
    </xf>
    <xf numFmtId="177" fontId="1" fillId="0" borderId="2" xfId="2" applyNumberFormat="1" applyFont="1" applyFill="1" applyBorder="1" applyAlignment="1">
      <alignment horizontal="center" vertical="center" shrinkToFit="1"/>
    </xf>
    <xf numFmtId="38" fontId="22" fillId="0" borderId="5" xfId="4" applyFont="1" applyFill="1" applyBorder="1" applyAlignment="1">
      <alignment horizontal="right" vertical="center"/>
    </xf>
    <xf numFmtId="177" fontId="1" fillId="0" borderId="2"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shrinkToFit="1"/>
    </xf>
    <xf numFmtId="177" fontId="1" fillId="0" borderId="11" xfId="2" applyNumberFormat="1" applyFont="1" applyFill="1" applyBorder="1" applyAlignment="1">
      <alignment horizontal="center" vertical="center" shrinkToFit="1"/>
    </xf>
    <xf numFmtId="177" fontId="1" fillId="0" borderId="2" xfId="2" applyNumberFormat="1" applyFont="1" applyFill="1" applyBorder="1" applyAlignment="1">
      <alignment horizontal="center" vertical="center" shrinkToFit="1"/>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0" fontId="0" fillId="0" borderId="0" xfId="0" applyFill="1">
      <alignment vertical="center"/>
    </xf>
    <xf numFmtId="177" fontId="32" fillId="0" borderId="0" xfId="2" applyNumberFormat="1" applyFont="1" applyFill="1" applyAlignment="1">
      <alignment vertical="center"/>
    </xf>
    <xf numFmtId="177" fontId="3" fillId="0" borderId="0" xfId="0" applyNumberFormat="1" applyFont="1" applyFill="1" applyAlignment="1">
      <alignment horizontal="right" vertical="center"/>
    </xf>
    <xf numFmtId="177" fontId="3" fillId="0" borderId="0" xfId="1"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0" fontId="0" fillId="0" borderId="0" xfId="0" applyFill="1" applyAlignment="1">
      <alignment horizontal="right" vertical="center"/>
    </xf>
    <xf numFmtId="0" fontId="37" fillId="0" borderId="0" xfId="0" applyFont="1" applyFill="1" applyBorder="1" applyAlignment="1">
      <alignment horizontal="right" vertical="center"/>
    </xf>
    <xf numFmtId="0" fontId="37" fillId="0" borderId="0" xfId="0" applyFont="1" applyFill="1" applyBorder="1">
      <alignment vertical="center"/>
    </xf>
    <xf numFmtId="38" fontId="0" fillId="0" borderId="0" xfId="4" applyFont="1" applyFill="1" applyBorder="1">
      <alignment vertical="center"/>
    </xf>
    <xf numFmtId="0" fontId="0" fillId="0" borderId="0" xfId="0" applyFill="1" applyBorder="1" applyAlignment="1">
      <alignment horizontal="right" vertical="center"/>
    </xf>
    <xf numFmtId="0" fontId="0" fillId="0" borderId="0" xfId="0" applyFill="1" applyBorder="1">
      <alignment vertical="center"/>
    </xf>
    <xf numFmtId="0" fontId="0" fillId="0" borderId="5" xfId="0" applyFill="1" applyBorder="1" applyAlignment="1">
      <alignment horizontal="right" vertical="center"/>
    </xf>
    <xf numFmtId="0" fontId="0" fillId="0" borderId="5" xfId="0" applyFill="1" applyBorder="1">
      <alignment vertical="center"/>
    </xf>
    <xf numFmtId="38" fontId="0" fillId="0" borderId="5" xfId="4" applyFont="1" applyFill="1" applyBorder="1">
      <alignment vertical="center"/>
    </xf>
    <xf numFmtId="0" fontId="3" fillId="0" borderId="0"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1"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177" fontId="1" fillId="0" borderId="0" xfId="2" applyNumberFormat="1" applyFont="1" applyFill="1" applyBorder="1" applyAlignment="1">
      <alignment horizontal="right" vertical="center"/>
    </xf>
    <xf numFmtId="177" fontId="3" fillId="0" borderId="0"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5" xfId="1" applyFont="1" applyFill="1" applyBorder="1" applyAlignment="1">
      <alignment horizontal="center" vertical="center"/>
    </xf>
    <xf numFmtId="0" fontId="3" fillId="0" borderId="0" xfId="1" applyFont="1" applyFill="1" applyBorder="1" applyAlignment="1">
      <alignment horizontal="center" vertical="center"/>
    </xf>
    <xf numFmtId="0" fontId="1" fillId="0" borderId="2" xfId="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20" xfId="1" applyFont="1" applyFill="1" applyBorder="1" applyAlignment="1">
      <alignment horizontal="center" vertical="center"/>
    </xf>
    <xf numFmtId="177" fontId="3" fillId="0" borderId="22"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0" fontId="1" fillId="0" borderId="0" xfId="1" applyFont="1" applyFill="1" applyBorder="1" applyAlignment="1">
      <alignment horizontal="center" vertical="center" wrapText="1"/>
    </xf>
    <xf numFmtId="204" fontId="1" fillId="0" borderId="0" xfId="1" applyNumberFormat="1" applyFont="1" applyFill="1" applyBorder="1" applyAlignment="1">
      <alignment horizontal="right" vertical="center"/>
    </xf>
    <xf numFmtId="177" fontId="1" fillId="0" borderId="0" xfId="1" applyNumberFormat="1" applyFont="1" applyFill="1" applyBorder="1">
      <alignment vertical="center"/>
    </xf>
    <xf numFmtId="177" fontId="1" fillId="0" borderId="4" xfId="1" applyNumberFormat="1" applyFont="1" applyFill="1" applyBorder="1">
      <alignment vertical="center"/>
    </xf>
    <xf numFmtId="3" fontId="1" fillId="0" borderId="4" xfId="0" applyNumberFormat="1" applyFont="1" applyBorder="1">
      <alignment vertical="center"/>
    </xf>
    <xf numFmtId="3" fontId="1" fillId="0" borderId="0" xfId="0" applyNumberFormat="1" applyFont="1" applyBorder="1">
      <alignment vertical="center"/>
    </xf>
    <xf numFmtId="38" fontId="1" fillId="0" borderId="9" xfId="4" applyFont="1" applyBorder="1">
      <alignment vertical="center"/>
    </xf>
    <xf numFmtId="0" fontId="3" fillId="0" borderId="22" xfId="1" applyFont="1" applyFill="1" applyBorder="1" applyAlignment="1">
      <alignment horizontal="center" vertical="center"/>
    </xf>
    <xf numFmtId="200" fontId="3" fillId="0" borderId="8" xfId="1" applyNumberFormat="1" applyFont="1" applyFill="1" applyBorder="1" applyAlignment="1">
      <alignment horizontal="center" vertical="center" wrapText="1"/>
    </xf>
    <xf numFmtId="177" fontId="3" fillId="0" borderId="0" xfId="1" applyNumberFormat="1" applyFont="1" applyFill="1" applyBorder="1" applyAlignment="1">
      <alignment horizontal="right" vertical="center"/>
    </xf>
    <xf numFmtId="177" fontId="1" fillId="0" borderId="0" xfId="2" applyNumberFormat="1" applyFont="1" applyFill="1" applyBorder="1" applyAlignment="1">
      <alignment vertical="center"/>
    </xf>
    <xf numFmtId="0" fontId="1" fillId="0" borderId="0" xfId="2" applyFont="1" applyFill="1" applyBorder="1" applyAlignment="1">
      <alignment vertical="center"/>
    </xf>
    <xf numFmtId="0" fontId="3" fillId="0" borderId="8" xfId="1" applyFont="1" applyFill="1" applyBorder="1">
      <alignment vertical="center"/>
    </xf>
    <xf numFmtId="0" fontId="1" fillId="0" borderId="1" xfId="1" applyFont="1" applyFill="1" applyBorder="1" applyAlignment="1">
      <alignment horizontal="center" vertical="center" wrapText="1"/>
    </xf>
    <xf numFmtId="0" fontId="1" fillId="0" borderId="4" xfId="2" applyFont="1" applyFill="1" applyBorder="1" applyAlignment="1">
      <alignment vertical="center"/>
    </xf>
    <xf numFmtId="0" fontId="1" fillId="0" borderId="4" xfId="2" applyFont="1" applyFill="1" applyBorder="1" applyAlignment="1">
      <alignment horizontal="right" vertical="center"/>
    </xf>
    <xf numFmtId="0" fontId="1" fillId="0" borderId="7" xfId="2" applyFont="1" applyFill="1" applyBorder="1" applyAlignment="1">
      <alignment vertical="center"/>
    </xf>
    <xf numFmtId="0" fontId="1" fillId="0" borderId="24" xfId="1" applyFont="1" applyFill="1" applyBorder="1" applyAlignment="1">
      <alignment vertical="center"/>
    </xf>
    <xf numFmtId="0" fontId="1" fillId="0" borderId="26" xfId="1" applyFont="1" applyFill="1" applyBorder="1" applyAlignment="1">
      <alignment vertical="center"/>
    </xf>
    <xf numFmtId="0" fontId="1" fillId="0" borderId="4" xfId="1" applyFont="1" applyFill="1" applyBorder="1" applyAlignment="1">
      <alignment vertical="center"/>
    </xf>
    <xf numFmtId="0" fontId="1" fillId="0" borderId="19" xfId="1" applyFont="1" applyFill="1" applyBorder="1" applyAlignment="1">
      <alignment vertical="center"/>
    </xf>
    <xf numFmtId="0" fontId="1" fillId="0" borderId="21" xfId="1" applyFont="1" applyFill="1" applyBorder="1" applyAlignment="1">
      <alignment vertical="center"/>
    </xf>
    <xf numFmtId="0" fontId="1" fillId="0" borderId="4" xfId="1" applyFont="1" applyFill="1" applyBorder="1" applyAlignment="1">
      <alignment horizontal="right" vertical="center"/>
    </xf>
    <xf numFmtId="0" fontId="1" fillId="0" borderId="19" xfId="1" applyFont="1" applyFill="1" applyBorder="1" applyAlignment="1">
      <alignment horizontal="right" vertical="center"/>
    </xf>
    <xf numFmtId="0" fontId="1" fillId="0" borderId="6" xfId="1" applyFont="1" applyFill="1" applyBorder="1" applyAlignment="1">
      <alignment vertical="center"/>
    </xf>
    <xf numFmtId="0" fontId="1" fillId="0" borderId="7" xfId="1" applyFont="1" applyFill="1" applyBorder="1" applyAlignment="1">
      <alignment vertical="center"/>
    </xf>
    <xf numFmtId="0" fontId="3" fillId="0" borderId="0" xfId="1" applyFont="1" applyFill="1" applyAlignment="1">
      <alignment horizontal="right" vertical="top"/>
    </xf>
    <xf numFmtId="0" fontId="0" fillId="0" borderId="4" xfId="0" applyBorder="1" applyAlignment="1">
      <alignment vertical="center"/>
    </xf>
    <xf numFmtId="0" fontId="1" fillId="0" borderId="12" xfId="1" applyFont="1" applyFill="1" applyBorder="1" applyAlignment="1">
      <alignment vertical="center"/>
    </xf>
    <xf numFmtId="0" fontId="1" fillId="0" borderId="33" xfId="1" applyFont="1" applyFill="1" applyBorder="1" applyAlignment="1">
      <alignment vertical="center"/>
    </xf>
    <xf numFmtId="0" fontId="1" fillId="0" borderId="34" xfId="1" applyFont="1" applyFill="1" applyBorder="1" applyAlignment="1">
      <alignment vertical="center"/>
    </xf>
    <xf numFmtId="0" fontId="22" fillId="0" borderId="15" xfId="1" applyFont="1" applyFill="1" applyBorder="1" applyAlignment="1">
      <alignment vertical="center"/>
    </xf>
    <xf numFmtId="0" fontId="1" fillId="0" borderId="35" xfId="1" applyFont="1" applyFill="1" applyBorder="1" applyAlignment="1">
      <alignment vertical="center"/>
    </xf>
    <xf numFmtId="0" fontId="1" fillId="0" borderId="36" xfId="1" applyFont="1" applyFill="1" applyBorder="1" applyAlignment="1">
      <alignment vertical="center"/>
    </xf>
    <xf numFmtId="0" fontId="1" fillId="0" borderId="12" xfId="2" applyFont="1" applyFill="1" applyBorder="1" applyAlignment="1">
      <alignment vertical="center"/>
    </xf>
    <xf numFmtId="0" fontId="1" fillId="0" borderId="15" xfId="2" applyFont="1" applyFill="1" applyBorder="1" applyAlignment="1">
      <alignment horizontal="right" vertical="center"/>
    </xf>
    <xf numFmtId="0" fontId="1" fillId="0" borderId="15" xfId="2" applyFont="1" applyFill="1" applyBorder="1" applyAlignment="1">
      <alignment vertical="center"/>
    </xf>
    <xf numFmtId="0" fontId="1" fillId="0" borderId="13" xfId="2" applyFont="1" applyFill="1" applyBorder="1" applyAlignment="1">
      <alignment vertical="center"/>
    </xf>
    <xf numFmtId="0" fontId="3" fillId="0" borderId="0" xfId="1" applyFont="1" applyFill="1" applyAlignment="1">
      <alignment vertical="center"/>
    </xf>
    <xf numFmtId="0" fontId="1" fillId="0" borderId="0" xfId="2" applyFont="1" applyFill="1" applyBorder="1" applyAlignment="1">
      <alignment horizontal="right"/>
    </xf>
    <xf numFmtId="0" fontId="1" fillId="0" borderId="0" xfId="2" applyFont="1" applyFill="1" applyBorder="1" applyAlignment="1">
      <alignment horizontal="left" vertical="center"/>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0" fontId="1" fillId="0" borderId="2" xfId="2" applyNumberFormat="1" applyFont="1" applyFill="1" applyBorder="1" applyAlignment="1">
      <alignment horizontal="center" vertical="center" wrapText="1"/>
    </xf>
    <xf numFmtId="0" fontId="1" fillId="0" borderId="0" xfId="2" applyFont="1" applyFill="1" applyBorder="1" applyAlignment="1">
      <alignment vertical="center"/>
    </xf>
    <xf numFmtId="0" fontId="1" fillId="0" borderId="0" xfId="2" applyFont="1" applyFill="1" applyAlignment="1">
      <alignment vertical="center"/>
    </xf>
    <xf numFmtId="0" fontId="1" fillId="0" borderId="0" xfId="2" applyFont="1" applyFill="1" applyAlignment="1">
      <alignment vertical="center"/>
    </xf>
    <xf numFmtId="0" fontId="1" fillId="0" borderId="1" xfId="2" applyNumberFormat="1" applyFont="1" applyFill="1" applyBorder="1" applyAlignment="1">
      <alignment horizontal="center" vertical="center"/>
    </xf>
    <xf numFmtId="177" fontId="22" fillId="0" borderId="7" xfId="2" applyNumberFormat="1" applyFont="1" applyFill="1" applyBorder="1" applyAlignment="1">
      <alignment horizontal="right" vertical="center"/>
    </xf>
    <xf numFmtId="177" fontId="1" fillId="0" borderId="9" xfId="2" applyNumberFormat="1" applyFont="1" applyFill="1" applyBorder="1" applyAlignment="1">
      <alignment horizontal="left" vertical="center" shrinkToFit="1"/>
    </xf>
    <xf numFmtId="177" fontId="1" fillId="0" borderId="5" xfId="2" applyNumberFormat="1" applyFont="1" applyFill="1" applyBorder="1" applyAlignment="1">
      <alignment horizontal="left" vertical="center"/>
    </xf>
    <xf numFmtId="177" fontId="1" fillId="0" borderId="0" xfId="2" applyNumberFormat="1" applyFont="1" applyFill="1" applyBorder="1" applyAlignment="1">
      <alignment horizontal="left" vertical="center"/>
    </xf>
    <xf numFmtId="0" fontId="1" fillId="0" borderId="3" xfId="2" applyFont="1" applyFill="1" applyBorder="1" applyAlignment="1">
      <alignment horizontal="center" vertical="center" shrinkToFit="1"/>
    </xf>
    <xf numFmtId="0" fontId="1" fillId="0" borderId="2" xfId="2" applyFont="1" applyFill="1" applyBorder="1" applyAlignment="1">
      <alignment horizontal="center" vertical="center" shrinkToFit="1"/>
    </xf>
    <xf numFmtId="0" fontId="1" fillId="0" borderId="11" xfId="2" applyFont="1" applyFill="1" applyBorder="1" applyAlignment="1">
      <alignment horizontal="center" vertical="center"/>
    </xf>
    <xf numFmtId="177" fontId="1" fillId="0" borderId="3" xfId="2" applyNumberFormat="1" applyFont="1" applyFill="1" applyBorder="1" applyAlignment="1">
      <alignment horizontal="center" vertical="center"/>
    </xf>
    <xf numFmtId="177" fontId="1" fillId="0" borderId="1" xfId="2" applyNumberFormat="1" applyFont="1" applyFill="1" applyBorder="1" applyAlignment="1">
      <alignment horizontal="center" vertical="center"/>
    </xf>
    <xf numFmtId="177" fontId="1" fillId="0" borderId="0" xfId="2" applyNumberFormat="1" applyFont="1" applyFill="1" applyBorder="1" applyAlignment="1">
      <alignment horizontal="right" vertical="center"/>
    </xf>
    <xf numFmtId="0" fontId="22" fillId="0" borderId="14" xfId="2" applyFont="1" applyFill="1" applyBorder="1" applyAlignment="1">
      <alignment horizontal="center" vertical="center"/>
    </xf>
    <xf numFmtId="0" fontId="1" fillId="0" borderId="0" xfId="2" applyFont="1" applyFill="1" applyAlignment="1">
      <alignment vertical="center"/>
    </xf>
    <xf numFmtId="177" fontId="41" fillId="0" borderId="0" xfId="0" applyNumberFormat="1" applyFont="1" applyFill="1" applyBorder="1" applyAlignment="1">
      <alignment vertical="center"/>
    </xf>
    <xf numFmtId="0" fontId="1" fillId="0" borderId="0" xfId="1" applyFont="1" applyFill="1" applyBorder="1" applyAlignment="1">
      <alignment vertical="center"/>
    </xf>
    <xf numFmtId="0" fontId="1" fillId="0" borderId="0" xfId="2" applyFont="1" applyFill="1" applyAlignment="1">
      <alignment vertical="center"/>
    </xf>
    <xf numFmtId="0" fontId="1" fillId="0" borderId="0" xfId="1" applyFont="1" applyFill="1" applyBorder="1" applyAlignment="1">
      <alignment horizontal="left" vertical="center"/>
    </xf>
    <xf numFmtId="0" fontId="1" fillId="0" borderId="0" xfId="1" applyFont="1" applyFill="1" applyBorder="1" applyAlignment="1">
      <alignment vertical="center"/>
    </xf>
    <xf numFmtId="0" fontId="1" fillId="0" borderId="0" xfId="2" applyFont="1" applyFill="1" applyBorder="1" applyAlignment="1">
      <alignment horizontal="right" vertical="center"/>
    </xf>
    <xf numFmtId="0" fontId="1" fillId="0" borderId="0" xfId="2" applyFont="1" applyFill="1" applyBorder="1" applyAlignment="1">
      <alignment horizontal="left" vertical="center"/>
    </xf>
    <xf numFmtId="0" fontId="1" fillId="0" borderId="5" xfId="2" applyFont="1" applyFill="1" applyBorder="1" applyAlignment="1">
      <alignment horizontal="left" vertical="center"/>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0" fontId="1" fillId="0" borderId="2" xfId="1" applyFont="1" applyFill="1" applyBorder="1" applyAlignment="1">
      <alignment horizontal="center" vertical="center" wrapText="1"/>
    </xf>
    <xf numFmtId="0" fontId="1" fillId="0" borderId="4" xfId="2" applyFont="1" applyFill="1" applyBorder="1" applyAlignment="1">
      <alignment vertical="center"/>
    </xf>
    <xf numFmtId="0" fontId="1" fillId="0" borderId="0" xfId="2" applyFont="1" applyFill="1" applyBorder="1" applyAlignment="1">
      <alignment vertical="center"/>
    </xf>
    <xf numFmtId="0" fontId="1" fillId="0" borderId="6" xfId="2" applyFont="1" applyFill="1" applyBorder="1" applyAlignment="1">
      <alignment vertical="center"/>
    </xf>
    <xf numFmtId="177" fontId="3" fillId="0" borderId="0" xfId="0" applyNumberFormat="1" applyFont="1" applyFill="1" applyBorder="1" applyAlignment="1">
      <alignment horizontal="right" vertical="center"/>
    </xf>
    <xf numFmtId="0" fontId="1" fillId="0" borderId="13" xfId="2" applyFont="1" applyFill="1" applyBorder="1" applyAlignment="1">
      <alignment horizontal="left" vertical="center" shrinkToFit="1"/>
    </xf>
    <xf numFmtId="57" fontId="1" fillId="0" borderId="6" xfId="1" applyNumberFormat="1" applyFont="1" applyFill="1" applyBorder="1" applyAlignment="1">
      <alignment horizontal="left" vertical="center" shrinkToFit="1"/>
    </xf>
    <xf numFmtId="206" fontId="1" fillId="0" borderId="0" xfId="2" applyNumberFormat="1" applyFont="1" applyFill="1" applyBorder="1" applyAlignment="1">
      <alignment horizontal="right" vertical="center"/>
    </xf>
    <xf numFmtId="206" fontId="1" fillId="0" borderId="0" xfId="2" applyNumberFormat="1" applyFont="1" applyFill="1" applyBorder="1" applyAlignment="1">
      <alignment horizontal="right" vertical="center" indent="1"/>
    </xf>
    <xf numFmtId="0" fontId="1" fillId="0" borderId="15" xfId="1" applyFont="1" applyFill="1" applyBorder="1" applyAlignment="1">
      <alignment horizontal="right" vertical="center"/>
    </xf>
    <xf numFmtId="207" fontId="1" fillId="0" borderId="15" xfId="1" applyNumberFormat="1" applyFont="1" applyFill="1" applyBorder="1" applyAlignment="1">
      <alignment horizontal="right" vertical="center"/>
    </xf>
    <xf numFmtId="0" fontId="1" fillId="0" borderId="17" xfId="2" applyFont="1" applyFill="1" applyBorder="1" applyAlignment="1">
      <alignment vertical="center"/>
    </xf>
    <xf numFmtId="0" fontId="1" fillId="0" borderId="9" xfId="2" applyFont="1" applyFill="1" applyBorder="1" applyAlignment="1">
      <alignment horizontal="right" vertical="center"/>
    </xf>
    <xf numFmtId="0" fontId="1" fillId="0" borderId="9" xfId="0" applyFont="1" applyBorder="1">
      <alignment vertical="center"/>
    </xf>
    <xf numFmtId="49" fontId="7" fillId="0" borderId="0" xfId="1" applyNumberFormat="1" applyFont="1" applyFill="1" applyBorder="1" applyAlignment="1">
      <alignment horizontal="right" vertical="center" wrapText="1"/>
    </xf>
    <xf numFmtId="178" fontId="7" fillId="0" borderId="3" xfId="1" applyNumberFormat="1" applyFont="1" applyFill="1" applyBorder="1" applyAlignment="1">
      <alignment horizontal="center" vertical="center" wrapText="1"/>
    </xf>
    <xf numFmtId="177" fontId="1" fillId="0" borderId="2" xfId="2" applyNumberFormat="1" applyFont="1" applyFill="1" applyBorder="1" applyAlignment="1">
      <alignment horizontal="center" vertical="center" shrinkToFit="1"/>
    </xf>
    <xf numFmtId="0" fontId="3" fillId="0" borderId="0" xfId="1" applyNumberFormat="1" applyFont="1" applyFill="1" applyBorder="1" applyAlignment="1">
      <alignment horizontal="center" vertical="center" wrapText="1"/>
    </xf>
    <xf numFmtId="0" fontId="1" fillId="0" borderId="0" xfId="2" applyFont="1" applyFill="1" applyBorder="1" applyAlignment="1">
      <alignment horizontal="right" vertical="center"/>
    </xf>
    <xf numFmtId="181" fontId="1" fillId="0" borderId="3" xfId="2" applyNumberFormat="1" applyFont="1" applyFill="1" applyBorder="1" applyAlignment="1">
      <alignment horizontal="center" vertical="center" shrinkToFit="1"/>
    </xf>
    <xf numFmtId="177" fontId="3" fillId="0" borderId="0" xfId="0" applyNumberFormat="1" applyFont="1" applyFill="1" applyBorder="1" applyAlignment="1">
      <alignment horizontal="center" vertical="center"/>
    </xf>
    <xf numFmtId="0" fontId="1" fillId="0" borderId="34" xfId="2" applyFont="1" applyFill="1" applyBorder="1" applyAlignment="1">
      <alignment horizontal="right" vertical="center"/>
    </xf>
    <xf numFmtId="0" fontId="35" fillId="0" borderId="0" xfId="2" applyFont="1" applyFill="1" applyBorder="1" applyAlignment="1">
      <alignment vertical="center"/>
    </xf>
    <xf numFmtId="206" fontId="1" fillId="0" borderId="5" xfId="2" applyNumberFormat="1" applyFont="1" applyFill="1" applyBorder="1" applyAlignment="1">
      <alignment horizontal="right"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177" fontId="1" fillId="0" borderId="8" xfId="2" applyNumberFormat="1" applyFont="1" applyFill="1" applyBorder="1" applyAlignment="1">
      <alignment horizontal="center" vertical="center"/>
    </xf>
    <xf numFmtId="177" fontId="1" fillId="0" borderId="0" xfId="2" applyNumberFormat="1" applyFont="1" applyFill="1" applyBorder="1" applyAlignment="1">
      <alignment horizontal="center" vertical="center"/>
    </xf>
    <xf numFmtId="177" fontId="1" fillId="0" borderId="5" xfId="2" applyNumberFormat="1" applyFont="1" applyFill="1" applyBorder="1" applyAlignment="1">
      <alignment horizontal="center" vertical="center"/>
    </xf>
    <xf numFmtId="177" fontId="1" fillId="0" borderId="2" xfId="2" applyNumberFormat="1" applyFont="1" applyFill="1" applyBorder="1" applyAlignment="1">
      <alignment horizontal="center" vertical="center" shrinkToFit="1"/>
    </xf>
    <xf numFmtId="177" fontId="1" fillId="0" borderId="2" xfId="2" applyNumberFormat="1" applyFont="1" applyFill="1" applyBorder="1" applyAlignment="1">
      <alignment horizontal="center" vertical="center"/>
    </xf>
    <xf numFmtId="177" fontId="1" fillId="0" borderId="11" xfId="2" applyNumberFormat="1" applyFont="1" applyFill="1" applyBorder="1" applyAlignment="1">
      <alignment horizontal="center" vertical="center"/>
    </xf>
    <xf numFmtId="177" fontId="1" fillId="0" borderId="13"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177" fontId="1" fillId="0" borderId="9" xfId="2" applyNumberFormat="1" applyFont="1" applyFill="1" applyBorder="1" applyAlignment="1">
      <alignment horizontal="center" vertical="center" wrapText="1"/>
    </xf>
    <xf numFmtId="177" fontId="1" fillId="0" borderId="10"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wrapText="1"/>
    </xf>
    <xf numFmtId="177" fontId="1" fillId="0" borderId="9" xfId="2" applyNumberFormat="1" applyFont="1" applyFill="1" applyBorder="1" applyAlignment="1">
      <alignment horizontal="center" vertical="center"/>
    </xf>
    <xf numFmtId="0" fontId="3" fillId="0" borderId="1" xfId="0" applyFont="1" applyFill="1" applyBorder="1" applyAlignment="1">
      <alignment horizontal="center" vertical="center"/>
    </xf>
    <xf numFmtId="0" fontId="1" fillId="0" borderId="0" xfId="2" applyFont="1" applyFill="1" applyAlignment="1">
      <alignment vertical="center"/>
    </xf>
    <xf numFmtId="177" fontId="3" fillId="0" borderId="0" xfId="0" applyNumberFormat="1" applyFont="1" applyFill="1" applyBorder="1" applyAlignment="1">
      <alignment horizontal="right" vertical="center"/>
    </xf>
    <xf numFmtId="0" fontId="3" fillId="0" borderId="12" xfId="1" applyFont="1" applyFill="1" applyBorder="1" applyAlignment="1">
      <alignment horizontal="center" vertical="center" shrinkToFit="1"/>
    </xf>
    <xf numFmtId="0" fontId="3" fillId="0" borderId="0" xfId="1" applyNumberFormat="1" applyFont="1" applyFill="1" applyBorder="1" applyAlignment="1">
      <alignment horizontal="center" vertical="center" wrapText="1"/>
    </xf>
    <xf numFmtId="0" fontId="1" fillId="0" borderId="0" xfId="2" applyFont="1" applyFill="1" applyBorder="1" applyAlignment="1">
      <alignment horizontal="center" vertical="center" wrapText="1"/>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0" xfId="1" applyNumberFormat="1" applyFont="1" applyFill="1" applyBorder="1" applyAlignment="1">
      <alignment horizontal="center" vertical="center" wrapText="1"/>
    </xf>
    <xf numFmtId="0" fontId="3" fillId="0" borderId="7" xfId="1" applyFont="1" applyFill="1" applyBorder="1" applyAlignment="1">
      <alignment horizontal="center" vertical="center" wrapText="1"/>
    </xf>
    <xf numFmtId="177" fontId="1" fillId="0" borderId="0" xfId="2" applyNumberFormat="1" applyFont="1" applyFill="1" applyBorder="1" applyAlignment="1">
      <alignment horizontal="right" vertical="center"/>
    </xf>
    <xf numFmtId="0" fontId="3" fillId="0" borderId="5" xfId="1" applyFont="1" applyFill="1" applyBorder="1" applyAlignment="1">
      <alignment horizontal="center" vertical="center"/>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center" vertical="center"/>
    </xf>
    <xf numFmtId="0" fontId="3" fillId="0" borderId="0" xfId="1" applyFont="1" applyFill="1" applyAlignment="1">
      <alignment vertical="center"/>
    </xf>
    <xf numFmtId="0" fontId="3" fillId="0" borderId="0"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2" xfId="1" applyFont="1" applyFill="1" applyBorder="1" applyAlignment="1">
      <alignment horizontal="center" vertical="center"/>
    </xf>
    <xf numFmtId="0" fontId="1" fillId="0" borderId="0" xfId="2" applyFont="1" applyFill="1" applyBorder="1" applyAlignment="1">
      <alignment vertical="center"/>
    </xf>
    <xf numFmtId="177" fontId="3" fillId="0" borderId="22"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20" xfId="1" applyFont="1" applyFill="1" applyBorder="1" applyAlignment="1">
      <alignment horizontal="center" vertical="center"/>
    </xf>
    <xf numFmtId="0" fontId="1" fillId="0" borderId="0" xfId="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3" xfId="1" applyFont="1" applyFill="1" applyBorder="1" applyAlignment="1">
      <alignment horizontal="center" vertical="center" wrapText="1"/>
    </xf>
    <xf numFmtId="177" fontId="3" fillId="0" borderId="0" xfId="1" applyNumberFormat="1" applyFont="1" applyFill="1" applyAlignment="1">
      <alignment vertical="center"/>
    </xf>
    <xf numFmtId="0" fontId="3" fillId="0" borderId="0" xfId="1" applyFont="1" applyFill="1" applyAlignment="1">
      <alignment vertical="center"/>
    </xf>
    <xf numFmtId="200" fontId="3" fillId="0" borderId="0" xfId="1" applyNumberFormat="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0" xfId="0" applyNumberFormat="1" applyFont="1" applyFill="1" applyBorder="1" applyAlignment="1">
      <alignment horizontal="center" vertical="center" wrapText="1"/>
    </xf>
    <xf numFmtId="200" fontId="3" fillId="0" borderId="0" xfId="0" applyNumberFormat="1"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0" xfId="2" applyFont="1" applyFill="1" applyBorder="1" applyAlignment="1">
      <alignment horizontal="left" vertical="center"/>
    </xf>
    <xf numFmtId="177" fontId="1" fillId="0" borderId="0" xfId="2" applyNumberFormat="1" applyFont="1" applyFill="1" applyBorder="1" applyAlignment="1">
      <alignment vertical="center"/>
    </xf>
    <xf numFmtId="177" fontId="3" fillId="0" borderId="4" xfId="1" applyNumberFormat="1" applyFont="1" applyFill="1" applyBorder="1" applyAlignment="1">
      <alignment horizontal="right" vertical="center"/>
    </xf>
    <xf numFmtId="0" fontId="1" fillId="0" borderId="1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1" xfId="1" applyFont="1" applyFill="1" applyBorder="1" applyAlignment="1">
      <alignment horizontal="center" vertical="center"/>
    </xf>
    <xf numFmtId="0" fontId="1" fillId="0" borderId="0" xfId="1" applyFont="1" applyFill="1" applyBorder="1" applyAlignment="1">
      <alignment vertical="center"/>
    </xf>
    <xf numFmtId="0" fontId="1" fillId="0" borderId="4" xfId="1" applyFont="1" applyFill="1" applyBorder="1" applyAlignment="1">
      <alignment horizontal="left" vertical="center" shrinkToFit="1"/>
    </xf>
    <xf numFmtId="0" fontId="1" fillId="0" borderId="6" xfId="1" applyFont="1" applyFill="1" applyBorder="1" applyAlignment="1">
      <alignment horizontal="left" vertical="center" shrinkToFit="1"/>
    </xf>
    <xf numFmtId="0" fontId="1" fillId="0" borderId="0" xfId="1" applyFont="1" applyFill="1" applyBorder="1" applyAlignment="1">
      <alignment horizontal="right" vertical="center" shrinkToFit="1"/>
    </xf>
    <xf numFmtId="0" fontId="1" fillId="0" borderId="0" xfId="2" applyFont="1" applyFill="1" applyBorder="1" applyAlignment="1">
      <alignment vertical="center"/>
    </xf>
    <xf numFmtId="0" fontId="1" fillId="0" borderId="3" xfId="1" applyFont="1" applyFill="1" applyBorder="1" applyAlignment="1">
      <alignment horizontal="center" vertical="center" shrinkToFit="1"/>
    </xf>
    <xf numFmtId="0" fontId="1" fillId="0" borderId="0" xfId="2" applyFont="1" applyFill="1" applyAlignment="1">
      <alignment vertical="center"/>
    </xf>
    <xf numFmtId="177" fontId="3" fillId="0" borderId="22" xfId="0" applyNumberFormat="1" applyFont="1" applyFill="1" applyBorder="1" applyAlignment="1">
      <alignment horizontal="right" vertical="center"/>
    </xf>
    <xf numFmtId="177" fontId="3" fillId="0" borderId="20"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0" fontId="1" fillId="0" borderId="0" xfId="1" applyFont="1" applyFill="1" applyBorder="1" applyAlignment="1">
      <alignment horizontal="left" vertical="center"/>
    </xf>
    <xf numFmtId="177" fontId="1" fillId="0" borderId="6" xfId="1"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177" fontId="37" fillId="0" borderId="0" xfId="1"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180" fontId="7" fillId="0" borderId="4" xfId="1" applyNumberFormat="1" applyFont="1" applyFill="1" applyBorder="1" applyAlignment="1">
      <alignment horizontal="right"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0" xfId="2" applyFont="1" applyFill="1" applyBorder="1" applyAlignment="1">
      <alignment horizontal="right"/>
    </xf>
    <xf numFmtId="0" fontId="1" fillId="0" borderId="2" xfId="2" applyFont="1" applyFill="1" applyBorder="1" applyAlignment="1">
      <alignment horizontal="center" vertical="center"/>
    </xf>
    <xf numFmtId="177" fontId="1" fillId="0" borderId="0" xfId="2"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1" fillId="0" borderId="0" xfId="2" applyFont="1" applyFill="1" applyAlignment="1">
      <alignment vertical="center"/>
    </xf>
    <xf numFmtId="0" fontId="1" fillId="0" borderId="0" xfId="14" applyFont="1" applyFill="1" applyAlignment="1">
      <alignment horizontal="right"/>
    </xf>
    <xf numFmtId="0" fontId="1" fillId="0" borderId="3" xfId="2" applyFont="1" applyFill="1" applyBorder="1" applyAlignment="1">
      <alignment horizontal="center" vertical="center" shrinkToFit="1"/>
    </xf>
    <xf numFmtId="0" fontId="1" fillId="0" borderId="11" xfId="2" applyFont="1" applyFill="1" applyBorder="1" applyAlignment="1">
      <alignment horizontal="center" vertical="center" shrinkToFit="1"/>
    </xf>
    <xf numFmtId="0" fontId="1" fillId="0" borderId="2" xfId="2" applyFont="1" applyFill="1" applyBorder="1" applyAlignment="1">
      <alignment horizontal="center" vertical="center" shrinkToFit="1"/>
    </xf>
    <xf numFmtId="0" fontId="1" fillId="0" borderId="2" xfId="2" applyFont="1" applyFill="1" applyBorder="1" applyAlignment="1">
      <alignment horizontal="center" vertical="center" shrinkToFit="1"/>
    </xf>
    <xf numFmtId="0" fontId="1" fillId="0" borderId="3" xfId="2" applyFont="1" applyFill="1" applyBorder="1" applyAlignment="1">
      <alignment horizontal="center" vertical="center" shrinkToFit="1"/>
    </xf>
    <xf numFmtId="0" fontId="1" fillId="0" borderId="11" xfId="2" applyFont="1" applyFill="1" applyBorder="1" applyAlignment="1">
      <alignment horizontal="center" vertical="center" shrinkToFit="1"/>
    </xf>
    <xf numFmtId="0" fontId="1" fillId="0" borderId="0" xfId="2" applyFont="1" applyFill="1" applyAlignment="1">
      <alignment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2" xfId="2" applyFont="1" applyFill="1" applyBorder="1" applyAlignment="1">
      <alignment horizontal="center" vertical="center"/>
    </xf>
    <xf numFmtId="177" fontId="1" fillId="0" borderId="0" xfId="2" applyNumberFormat="1" applyFont="1" applyFill="1" applyBorder="1" applyAlignment="1">
      <alignment horizontal="center" vertical="center"/>
    </xf>
    <xf numFmtId="177" fontId="1" fillId="0" borderId="0" xfId="2"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0" fontId="3" fillId="0" borderId="1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1" applyFont="1" applyFill="1" applyBorder="1" applyAlignment="1">
      <alignment horizontal="center" vertical="center" wrapText="1"/>
    </xf>
    <xf numFmtId="200" fontId="3" fillId="0" borderId="0" xfId="1" applyNumberFormat="1" applyFont="1" applyFill="1" applyBorder="1" applyAlignment="1">
      <alignment horizontal="center" vertical="center" wrapText="1"/>
    </xf>
    <xf numFmtId="0" fontId="1" fillId="0" borderId="0" xfId="2" applyFont="1" applyFill="1" applyAlignment="1">
      <alignment vertical="center"/>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right" vertical="center"/>
    </xf>
    <xf numFmtId="38" fontId="1" fillId="0" borderId="0" xfId="2" applyNumberFormat="1" applyFont="1" applyFill="1" applyAlignment="1">
      <alignment vertical="center"/>
    </xf>
    <xf numFmtId="0" fontId="3" fillId="0" borderId="3" xfId="0" applyFont="1" applyFill="1" applyBorder="1" applyAlignment="1">
      <alignment horizontal="center" vertical="center" shrinkToFit="1"/>
    </xf>
    <xf numFmtId="181" fontId="1" fillId="0" borderId="0" xfId="2" applyNumberFormat="1" applyFont="1" applyFill="1" applyBorder="1" applyAlignment="1">
      <alignment horizontal="right" vertical="center" wrapText="1"/>
    </xf>
    <xf numFmtId="181" fontId="1" fillId="0" borderId="5" xfId="2" applyNumberFormat="1" applyFont="1" applyFill="1" applyBorder="1" applyAlignment="1">
      <alignment horizontal="right" vertical="center" wrapText="1"/>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7" fillId="0" borderId="0"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22" fillId="0" borderId="0" xfId="2" applyFont="1" applyFill="1" applyBorder="1" applyAlignment="1">
      <alignment horizontal="center" vertical="center" wrapText="1"/>
    </xf>
    <xf numFmtId="0" fontId="1" fillId="0" borderId="0" xfId="2" applyFont="1" applyFill="1" applyBorder="1" applyAlignment="1">
      <alignment horizontal="center" vertical="center" wrapText="1"/>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1" xfId="0" applyFont="1" applyFill="1" applyBorder="1" applyAlignment="1">
      <alignment horizontal="center" vertical="center"/>
    </xf>
    <xf numFmtId="0" fontId="3" fillId="0" borderId="0" xfId="1" applyFont="1" applyFill="1" applyBorder="1" applyAlignment="1">
      <alignment horizontal="center" vertical="center" wrapText="1"/>
    </xf>
    <xf numFmtId="200" fontId="3" fillId="0" borderId="0" xfId="1" applyNumberFormat="1" applyFont="1" applyFill="1" applyBorder="1" applyAlignment="1">
      <alignment horizontal="center" vertical="center" wrapText="1"/>
    </xf>
    <xf numFmtId="0" fontId="7" fillId="0" borderId="0" xfId="1" applyFont="1" applyFill="1" applyBorder="1" applyAlignment="1">
      <alignment horizontal="center" vertical="center" wrapText="1"/>
    </xf>
    <xf numFmtId="0" fontId="3" fillId="0" borderId="5" xfId="1" applyFont="1" applyFill="1" applyBorder="1" applyAlignment="1">
      <alignment horizontal="center" vertical="center" shrinkToFit="1"/>
    </xf>
    <xf numFmtId="0" fontId="7" fillId="0" borderId="5" xfId="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right" vertical="center"/>
    </xf>
    <xf numFmtId="177" fontId="7" fillId="0" borderId="5" xfId="0" applyNumberFormat="1" applyFont="1" applyFill="1" applyBorder="1" applyAlignment="1">
      <alignment horizontal="right" vertical="center"/>
    </xf>
    <xf numFmtId="0" fontId="3" fillId="0" borderId="12" xfId="1" applyFont="1" applyFill="1" applyBorder="1" applyAlignment="1">
      <alignment horizontal="center" vertical="center" shrinkToFit="1"/>
    </xf>
    <xf numFmtId="0" fontId="7" fillId="0" borderId="0"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0" fontId="3" fillId="0" borderId="7" xfId="1" applyFont="1" applyFill="1" applyBorder="1" applyAlignment="1">
      <alignment horizontal="center" vertical="center" wrapText="1"/>
    </xf>
    <xf numFmtId="177" fontId="1" fillId="0" borderId="0" xfId="2"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0" fontId="3" fillId="0" borderId="5"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2" xfId="1" applyFont="1" applyFill="1" applyBorder="1" applyAlignment="1">
      <alignment horizontal="center" vertical="center"/>
    </xf>
    <xf numFmtId="0" fontId="1" fillId="0" borderId="0" xfId="2" applyFont="1" applyFill="1" applyBorder="1" applyAlignment="1">
      <alignment vertical="center"/>
    </xf>
    <xf numFmtId="0" fontId="7" fillId="0" borderId="5" xfId="1" applyFont="1" applyFill="1" applyBorder="1" applyAlignment="1">
      <alignment horizontal="center" vertical="center" wrapText="1"/>
    </xf>
    <xf numFmtId="177" fontId="7" fillId="0" borderId="5"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177" fontId="3"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1" fillId="0" borderId="0" xfId="1"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1" applyFont="1" applyBorder="1" applyAlignment="1">
      <alignment horizontal="right" vertical="center"/>
    </xf>
    <xf numFmtId="0" fontId="3" fillId="0" borderId="5" xfId="1" applyFont="1" applyBorder="1">
      <alignment vertical="center"/>
    </xf>
    <xf numFmtId="0" fontId="7" fillId="0" borderId="10" xfId="1" applyFont="1" applyBorder="1" applyAlignment="1">
      <alignment horizontal="right" vertical="center"/>
    </xf>
    <xf numFmtId="0" fontId="3" fillId="0" borderId="0" xfId="1" applyNumberFormat="1" applyFont="1" applyFill="1" applyBorder="1" applyAlignment="1">
      <alignment horizontal="center" vertical="center" wrapText="1"/>
    </xf>
    <xf numFmtId="177" fontId="3" fillId="0" borderId="4" xfId="1" applyNumberFormat="1" applyFont="1" applyFill="1" applyBorder="1" applyAlignment="1">
      <alignment horizontal="right" vertical="center"/>
    </xf>
    <xf numFmtId="0" fontId="3" fillId="0" borderId="0" xfId="1" applyFont="1" applyFill="1" applyAlignment="1">
      <alignment vertical="center"/>
    </xf>
    <xf numFmtId="0" fontId="3" fillId="0" borderId="0" xfId="1" applyFont="1" applyFill="1" applyBorder="1" applyAlignment="1">
      <alignment horizontal="center" vertical="center" wrapText="1"/>
    </xf>
    <xf numFmtId="178" fontId="3" fillId="0" borderId="3" xfId="1" applyNumberFormat="1" applyFont="1" applyFill="1" applyBorder="1" applyAlignment="1">
      <alignment horizontal="center" vertical="center" wrapText="1"/>
    </xf>
    <xf numFmtId="177" fontId="6" fillId="0" borderId="0" xfId="1" applyNumberFormat="1" applyFont="1" applyFill="1" applyBorder="1" applyAlignment="1">
      <alignment horizontal="right" vertical="center"/>
    </xf>
    <xf numFmtId="188" fontId="3" fillId="0" borderId="0" xfId="1" applyNumberFormat="1" applyFont="1" applyFill="1" applyBorder="1" applyAlignment="1">
      <alignment horizontal="right" vertical="center"/>
    </xf>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177" fontId="1" fillId="0" borderId="0" xfId="2"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3" fillId="0" borderId="8"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0" xfId="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5" xfId="1" applyNumberFormat="1" applyFont="1" applyFill="1" applyBorder="1" applyAlignment="1">
      <alignment horizontal="center" vertical="center"/>
    </xf>
    <xf numFmtId="0" fontId="3" fillId="0" borderId="4" xfId="1" applyFont="1" applyFill="1" applyBorder="1" applyAlignment="1">
      <alignment horizontal="left" vertical="center"/>
    </xf>
    <xf numFmtId="0" fontId="3" fillId="0" borderId="0" xfId="1" applyFont="1" applyFill="1" applyBorder="1" applyAlignment="1">
      <alignment horizontal="left" vertical="center"/>
    </xf>
    <xf numFmtId="0" fontId="3" fillId="0" borderId="1" xfId="1" applyFont="1" applyFill="1" applyBorder="1" applyAlignment="1">
      <alignment horizontal="center" vertical="center"/>
    </xf>
    <xf numFmtId="0" fontId="3" fillId="0" borderId="0" xfId="1" applyNumberFormat="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0" xfId="1" applyFont="1" applyFill="1" applyBorder="1" applyAlignment="1">
      <alignment horizontal="left" vertical="center" indent="1"/>
    </xf>
    <xf numFmtId="0" fontId="3" fillId="0" borderId="0" xfId="1" applyFont="1" applyFill="1" applyBorder="1" applyAlignment="1">
      <alignment horizontal="center" vertical="center" wrapText="1"/>
    </xf>
    <xf numFmtId="0" fontId="3" fillId="0" borderId="8"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177" fontId="3" fillId="0" borderId="5" xfId="0" applyNumberFormat="1" applyFont="1" applyFill="1" applyBorder="1" applyAlignment="1">
      <alignment horizontal="right" vertical="center"/>
    </xf>
    <xf numFmtId="177" fontId="7" fillId="0" borderId="6" xfId="0" applyNumberFormat="1" applyFont="1" applyFill="1" applyBorder="1" applyAlignment="1">
      <alignment vertical="center"/>
    </xf>
    <xf numFmtId="177" fontId="7" fillId="0" borderId="5" xfId="1" applyNumberFormat="1" applyFont="1" applyFill="1" applyBorder="1" applyAlignment="1">
      <alignment vertical="center"/>
    </xf>
    <xf numFmtId="177" fontId="7" fillId="0" borderId="4" xfId="2" applyNumberFormat="1" applyFont="1" applyFill="1" applyBorder="1" applyAlignment="1">
      <alignment vertical="center"/>
    </xf>
    <xf numFmtId="177" fontId="7" fillId="0" borderId="0" xfId="2" applyNumberFormat="1" applyFont="1" applyFill="1" applyBorder="1" applyAlignment="1">
      <alignment vertical="center"/>
    </xf>
    <xf numFmtId="179" fontId="7" fillId="0" borderId="6" xfId="2" applyNumberFormat="1" applyFont="1" applyFill="1" applyBorder="1" applyAlignment="1">
      <alignment horizontal="right" vertical="center"/>
    </xf>
    <xf numFmtId="179" fontId="7" fillId="0" borderId="5" xfId="2" applyNumberFormat="1" applyFont="1" applyFill="1" applyBorder="1" applyAlignment="1">
      <alignment horizontal="right" vertical="center"/>
    </xf>
    <xf numFmtId="179" fontId="7" fillId="0" borderId="5" xfId="2" applyNumberFormat="1" applyFont="1" applyFill="1" applyBorder="1" applyAlignment="1">
      <alignment vertical="center"/>
    </xf>
    <xf numFmtId="177" fontId="7" fillId="0" borderId="31" xfId="2" applyNumberFormat="1" applyFont="1" applyFill="1" applyBorder="1" applyAlignment="1">
      <alignment vertical="center"/>
    </xf>
    <xf numFmtId="179" fontId="7" fillId="0" borderId="41" xfId="2" applyNumberFormat="1" applyFont="1" applyFill="1" applyBorder="1" applyAlignment="1">
      <alignment horizontal="right" vertical="center"/>
    </xf>
    <xf numFmtId="179" fontId="7" fillId="0" borderId="41" xfId="2" applyNumberFormat="1" applyFont="1" applyFill="1" applyBorder="1" applyAlignment="1">
      <alignment vertical="center"/>
    </xf>
    <xf numFmtId="179" fontId="7" fillId="0" borderId="6" xfId="1" applyNumberFormat="1" applyFont="1" applyFill="1" applyBorder="1" applyAlignment="1">
      <alignment vertical="center"/>
    </xf>
    <xf numFmtId="177" fontId="3" fillId="0" borderId="5" xfId="5" applyNumberFormat="1" applyFont="1" applyFill="1" applyBorder="1" applyAlignment="1">
      <alignment horizontal="right" vertical="center" shrinkToFit="1"/>
    </xf>
    <xf numFmtId="177" fontId="7" fillId="0" borderId="31" xfId="1" applyNumberFormat="1" applyFont="1" applyFill="1" applyBorder="1" applyAlignment="1">
      <alignment horizontal="right" vertical="center" shrinkToFit="1"/>
    </xf>
    <xf numFmtId="177" fontId="3" fillId="0" borderId="31" xfId="11" applyNumberFormat="1" applyFont="1" applyFill="1" applyBorder="1" applyAlignment="1">
      <alignment horizontal="right" vertical="center" shrinkToFit="1"/>
    </xf>
    <xf numFmtId="176" fontId="3" fillId="0" borderId="0" xfId="11" applyNumberFormat="1" applyFont="1" applyFill="1" applyBorder="1" applyAlignment="1">
      <alignment horizontal="right" vertical="center" shrinkToFit="1"/>
    </xf>
    <xf numFmtId="177" fontId="3" fillId="0" borderId="0" xfId="11" applyNumberFormat="1" applyFont="1" applyFill="1" applyBorder="1" applyAlignment="1">
      <alignment horizontal="right" vertical="center" shrinkToFit="1"/>
    </xf>
    <xf numFmtId="177" fontId="3" fillId="0" borderId="40" xfId="11" applyNumberFormat="1" applyFont="1" applyFill="1" applyBorder="1" applyAlignment="1">
      <alignment horizontal="right" vertical="center" shrinkToFit="1"/>
    </xf>
    <xf numFmtId="176" fontId="3" fillId="0" borderId="41" xfId="11" applyNumberFormat="1" applyFont="1" applyFill="1" applyBorder="1" applyAlignment="1">
      <alignment horizontal="right" vertical="center" shrinkToFit="1"/>
    </xf>
    <xf numFmtId="177" fontId="3" fillId="0" borderId="41" xfId="11" applyNumberFormat="1" applyFont="1" applyFill="1" applyBorder="1" applyAlignment="1">
      <alignment horizontal="right" vertical="center" shrinkToFit="1"/>
    </xf>
    <xf numFmtId="208" fontId="7" fillId="0" borderId="0" xfId="1" applyNumberFormat="1" applyFont="1" applyFill="1" applyBorder="1" applyAlignment="1">
      <alignment horizontal="right" vertical="center" shrinkToFit="1"/>
    </xf>
    <xf numFmtId="177" fontId="1" fillId="0" borderId="41" xfId="2" applyNumberFormat="1" applyFont="1" applyFill="1" applyBorder="1" applyAlignment="1">
      <alignment horizontal="right" vertical="center"/>
    </xf>
    <xf numFmtId="181" fontId="1" fillId="0" borderId="41" xfId="2" applyNumberFormat="1" applyFont="1" applyFill="1" applyBorder="1" applyAlignment="1">
      <alignment horizontal="right" vertical="center"/>
    </xf>
    <xf numFmtId="184" fontId="3" fillId="0" borderId="0" xfId="1" applyNumberFormat="1" applyFont="1" applyFill="1" applyBorder="1" applyAlignment="1">
      <alignment horizontal="right" vertical="center"/>
    </xf>
    <xf numFmtId="177" fontId="1" fillId="0" borderId="43" xfId="6" applyNumberFormat="1" applyFont="1" applyFill="1" applyBorder="1" applyAlignment="1">
      <alignment horizontal="right" vertical="center" shrinkToFit="1"/>
    </xf>
    <xf numFmtId="177" fontId="1" fillId="0" borderId="41" xfId="6" applyNumberFormat="1" applyFont="1" applyFill="1" applyBorder="1" applyAlignment="1">
      <alignment horizontal="right" vertical="center" shrinkToFit="1"/>
    </xf>
    <xf numFmtId="0" fontId="3" fillId="0" borderId="0" xfId="1" applyFont="1" applyAlignment="1">
      <alignment horizontal="left" vertical="center"/>
    </xf>
    <xf numFmtId="0" fontId="3" fillId="0" borderId="0" xfId="1" applyFont="1" applyAlignment="1">
      <alignment horizontal="center" vertical="center"/>
    </xf>
    <xf numFmtId="0" fontId="3" fillId="0" borderId="0" xfId="1" applyFont="1" applyAlignment="1">
      <alignment vertical="center" shrinkToFit="1"/>
    </xf>
    <xf numFmtId="0" fontId="3" fillId="0" borderId="0" xfId="2" applyFont="1" applyAlignment="1">
      <alignment vertical="center" shrinkToFit="1"/>
    </xf>
    <xf numFmtId="176" fontId="3" fillId="0" borderId="0" xfId="1" applyNumberFormat="1" applyFont="1" applyAlignment="1">
      <alignment horizontal="right" vertical="center"/>
    </xf>
    <xf numFmtId="0" fontId="3" fillId="0" borderId="0" xfId="2" applyFont="1" applyAlignment="1">
      <alignment horizontal="center" vertical="center"/>
    </xf>
    <xf numFmtId="176" fontId="3" fillId="0" borderId="0" xfId="2" applyNumberFormat="1" applyFont="1" applyAlignment="1">
      <alignment horizontal="right" vertical="center"/>
    </xf>
    <xf numFmtId="0" fontId="3" fillId="0" borderId="0" xfId="2" applyFont="1" applyAlignment="1">
      <alignment horizontal="right" vertical="center"/>
    </xf>
    <xf numFmtId="0" fontId="3" fillId="0" borderId="0" xfId="2" applyFont="1" applyAlignment="1">
      <alignment horizontal="left" vertical="center"/>
    </xf>
    <xf numFmtId="0" fontId="3" fillId="0" borderId="0" xfId="2" applyFont="1" applyAlignment="1">
      <alignment horizontal="left" vertical="center" shrinkToFit="1"/>
    </xf>
    <xf numFmtId="57" fontId="3" fillId="0" borderId="0" xfId="2" applyNumberFormat="1" applyFont="1" applyAlignment="1">
      <alignment horizontal="right" vertical="center"/>
    </xf>
    <xf numFmtId="0" fontId="3" fillId="0" borderId="0" xfId="1" applyFont="1" applyAlignment="1">
      <alignment horizontal="left" vertical="center" shrinkToFit="1"/>
    </xf>
    <xf numFmtId="0" fontId="3" fillId="0" borderId="5" xfId="1" applyFont="1" applyBorder="1" applyAlignment="1">
      <alignment horizontal="center" vertical="center"/>
    </xf>
    <xf numFmtId="0" fontId="3" fillId="0" borderId="5" xfId="1" applyFont="1" applyBorder="1" applyAlignment="1">
      <alignment vertical="center" shrinkToFit="1"/>
    </xf>
    <xf numFmtId="0" fontId="3" fillId="0" borderId="5" xfId="2" applyFont="1" applyBorder="1" applyAlignment="1">
      <alignment vertical="center" shrinkToFit="1"/>
    </xf>
    <xf numFmtId="176" fontId="3" fillId="0" borderId="5" xfId="1" applyNumberFormat="1" applyFont="1" applyBorder="1" applyAlignment="1">
      <alignment horizontal="right" vertical="center"/>
    </xf>
    <xf numFmtId="0" fontId="3" fillId="0" borderId="5" xfId="1" applyFont="1" applyBorder="1" applyAlignment="1">
      <alignment horizontal="right" vertical="center"/>
    </xf>
    <xf numFmtId="0" fontId="43" fillId="0" borderId="0" xfId="3" applyFont="1" applyFill="1">
      <alignment vertical="center"/>
    </xf>
    <xf numFmtId="0" fontId="3" fillId="0" borderId="0" xfId="2" applyFont="1" applyFill="1" applyBorder="1" applyAlignment="1">
      <alignment horizontal="right"/>
    </xf>
    <xf numFmtId="177" fontId="7" fillId="0" borderId="0" xfId="2" applyNumberFormat="1" applyFont="1" applyFill="1" applyBorder="1" applyAlignment="1">
      <alignment horizontal="right" vertical="center"/>
    </xf>
    <xf numFmtId="176" fontId="7" fillId="0" borderId="0" xfId="2" applyNumberFormat="1" applyFont="1" applyFill="1" applyBorder="1" applyAlignment="1">
      <alignment horizontal="right" vertical="center"/>
    </xf>
    <xf numFmtId="176" fontId="3" fillId="0" borderId="0" xfId="2" applyNumberFormat="1" applyFont="1" applyFill="1" applyBorder="1" applyAlignment="1">
      <alignment horizontal="right" vertical="center"/>
    </xf>
    <xf numFmtId="176" fontId="3" fillId="0" borderId="5" xfId="2" applyNumberFormat="1" applyFont="1" applyFill="1" applyBorder="1" applyAlignment="1">
      <alignment horizontal="right" vertical="center"/>
    </xf>
    <xf numFmtId="0" fontId="3" fillId="0" borderId="15" xfId="1" applyFont="1" applyFill="1" applyBorder="1" applyAlignment="1">
      <alignment vertical="center"/>
    </xf>
    <xf numFmtId="49" fontId="3" fillId="0" borderId="0" xfId="1" applyNumberFormat="1" applyFont="1" applyFill="1" applyBorder="1" applyAlignment="1">
      <alignment horizontal="left" vertical="center"/>
    </xf>
    <xf numFmtId="49" fontId="3" fillId="0" borderId="0" xfId="2" applyNumberFormat="1" applyFont="1" applyFill="1" applyBorder="1" applyAlignment="1">
      <alignment horizontal="left" vertical="center"/>
    </xf>
    <xf numFmtId="0" fontId="3" fillId="0" borderId="0" xfId="2" applyFont="1" applyFill="1" applyBorder="1" applyAlignment="1">
      <alignment horizontal="left" vertical="center"/>
    </xf>
    <xf numFmtId="0" fontId="3" fillId="0" borderId="13" xfId="1" applyFont="1" applyFill="1" applyBorder="1" applyAlignment="1">
      <alignment vertical="center"/>
    </xf>
    <xf numFmtId="0" fontId="3" fillId="0" borderId="6" xfId="1" applyFont="1" applyFill="1" applyBorder="1" applyAlignment="1">
      <alignment horizontal="left" vertical="center"/>
    </xf>
    <xf numFmtId="49" fontId="3" fillId="0" borderId="5" xfId="1" applyNumberFormat="1" applyFont="1" applyFill="1" applyBorder="1" applyAlignment="1">
      <alignment horizontal="left" vertical="center"/>
    </xf>
    <xf numFmtId="38" fontId="3" fillId="0" borderId="31" xfId="2" applyNumberFormat="1" applyFont="1" applyFill="1" applyBorder="1" applyAlignment="1">
      <alignment horizontal="right" vertical="center"/>
    </xf>
    <xf numFmtId="38" fontId="3" fillId="0" borderId="40" xfId="2" applyNumberFormat="1" applyFont="1" applyFill="1" applyBorder="1" applyAlignment="1">
      <alignment horizontal="right" vertical="center"/>
    </xf>
    <xf numFmtId="38" fontId="7" fillId="0" borderId="4" xfId="4" applyFont="1" applyFill="1" applyBorder="1" applyAlignment="1">
      <alignment horizontal="right" vertical="center"/>
    </xf>
    <xf numFmtId="0" fontId="7" fillId="0" borderId="5" xfId="1" applyNumberFormat="1" applyFont="1" applyFill="1" applyBorder="1" applyAlignment="1">
      <alignment horizontal="center" vertical="center" wrapText="1"/>
    </xf>
    <xf numFmtId="0" fontId="3" fillId="0" borderId="0" xfId="1" applyFont="1" applyFill="1" applyAlignment="1">
      <alignment vertical="center"/>
    </xf>
    <xf numFmtId="177" fontId="3" fillId="0" borderId="0" xfId="0" applyNumberFormat="1" applyFont="1" applyFill="1" applyBorder="1" applyAlignment="1">
      <alignment horizontal="right" vertical="center"/>
    </xf>
    <xf numFmtId="177" fontId="3" fillId="0" borderId="8" xfId="1" applyNumberFormat="1" applyFont="1" applyFill="1" applyBorder="1" applyAlignment="1">
      <alignment horizontal="left" vertical="center" indent="1"/>
    </xf>
    <xf numFmtId="177" fontId="3" fillId="0" borderId="8" xfId="1" applyNumberFormat="1" applyFont="1" applyFill="1" applyBorder="1" applyAlignment="1">
      <alignment horizontal="center" vertical="center"/>
    </xf>
    <xf numFmtId="177" fontId="3" fillId="0" borderId="0" xfId="1" applyNumberFormat="1" applyFont="1" applyFill="1" applyBorder="1" applyAlignment="1">
      <alignment horizontal="left" vertical="center" indent="1"/>
    </xf>
    <xf numFmtId="177" fontId="3" fillId="0" borderId="0" xfId="1" applyNumberFormat="1" applyFont="1" applyFill="1" applyBorder="1" applyAlignment="1">
      <alignment horizontal="center" vertical="center"/>
    </xf>
    <xf numFmtId="177" fontId="3" fillId="0" borderId="5" xfId="1" applyNumberFormat="1" applyFont="1" applyFill="1" applyBorder="1" applyAlignment="1">
      <alignment horizontal="left" vertical="center" indent="1"/>
    </xf>
    <xf numFmtId="177" fontId="3" fillId="0" borderId="5" xfId="1" applyNumberFormat="1" applyFont="1" applyFill="1" applyBorder="1" applyAlignment="1">
      <alignment horizontal="center" vertical="center"/>
    </xf>
    <xf numFmtId="183" fontId="3" fillId="0" borderId="1" xfId="1" applyNumberFormat="1" applyFont="1" applyFill="1" applyBorder="1" applyAlignment="1">
      <alignment horizontal="right" vertical="center" indent="2"/>
    </xf>
    <xf numFmtId="183" fontId="3" fillId="0" borderId="8" xfId="0" applyNumberFormat="1" applyFont="1" applyFill="1" applyBorder="1" applyAlignment="1">
      <alignment horizontal="right" vertical="center" indent="2"/>
    </xf>
    <xf numFmtId="183" fontId="3" fillId="0" borderId="0" xfId="0" applyNumberFormat="1" applyFont="1" applyFill="1" applyBorder="1" applyAlignment="1">
      <alignment horizontal="right" vertical="center" indent="2"/>
    </xf>
    <xf numFmtId="183" fontId="3" fillId="0" borderId="0" xfId="1" applyNumberFormat="1" applyFont="1" applyFill="1" applyBorder="1" applyAlignment="1">
      <alignment horizontal="right" vertical="center" indent="2"/>
    </xf>
    <xf numFmtId="177" fontId="7" fillId="0" borderId="0" xfId="1" applyNumberFormat="1" applyFont="1" applyFill="1" applyBorder="1">
      <alignment vertical="center"/>
    </xf>
    <xf numFmtId="177" fontId="7" fillId="0" borderId="41" xfId="1" applyNumberFormat="1" applyFont="1" applyFill="1" applyBorder="1">
      <alignment vertical="center"/>
    </xf>
    <xf numFmtId="177" fontId="1" fillId="0" borderId="9" xfId="1" applyNumberFormat="1" applyFont="1" applyFill="1" applyBorder="1" applyAlignment="1">
      <alignment horizontal="right" vertical="center"/>
    </xf>
    <xf numFmtId="177" fontId="1" fillId="0" borderId="10" xfId="1" applyNumberFormat="1" applyFont="1" applyFill="1" applyBorder="1" applyAlignment="1">
      <alignment horizontal="right" vertical="center"/>
    </xf>
    <xf numFmtId="181" fontId="22" fillId="0" borderId="40" xfId="1" applyNumberFormat="1" applyFont="1" applyFill="1" applyBorder="1" applyAlignment="1">
      <alignment horizontal="right" vertical="center"/>
    </xf>
    <xf numFmtId="177" fontId="22" fillId="0" borderId="41" xfId="1" applyNumberFormat="1" applyFont="1" applyFill="1" applyBorder="1" applyAlignment="1">
      <alignment horizontal="right" vertical="center"/>
    </xf>
    <xf numFmtId="38" fontId="7" fillId="0" borderId="41" xfId="4" applyFont="1" applyFill="1" applyBorder="1" applyAlignment="1">
      <alignment horizontal="right" vertical="center" shrinkToFit="1"/>
    </xf>
    <xf numFmtId="177" fontId="22" fillId="0" borderId="41" xfId="1" applyNumberFormat="1" applyFont="1" applyFill="1" applyBorder="1" applyAlignment="1">
      <alignment horizontal="right" vertical="center" shrinkToFit="1"/>
    </xf>
    <xf numFmtId="0" fontId="7" fillId="0" borderId="5" xfId="1" applyNumberFormat="1" applyFont="1" applyFill="1" applyBorder="1" applyAlignment="1">
      <alignment horizontal="center" vertical="center" wrapText="1"/>
    </xf>
    <xf numFmtId="0" fontId="1" fillId="0" borderId="0" xfId="2" applyFont="1" applyFill="1" applyBorder="1" applyAlignment="1">
      <alignment horizontal="right" vertical="center"/>
    </xf>
    <xf numFmtId="177" fontId="1" fillId="0" borderId="0" xfId="2"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1" fillId="0" borderId="12" xfId="14" applyFont="1" applyFill="1" applyBorder="1" applyAlignment="1">
      <alignment horizontal="center" vertical="center"/>
    </xf>
    <xf numFmtId="0" fontId="1" fillId="0" borderId="0" xfId="1" applyFont="1" applyFill="1" applyBorder="1" applyAlignment="1">
      <alignment vertical="center"/>
    </xf>
    <xf numFmtId="0" fontId="1" fillId="0" borderId="0" xfId="2" applyFont="1" applyFill="1" applyBorder="1" applyAlignment="1">
      <alignment vertical="center"/>
    </xf>
    <xf numFmtId="0" fontId="7" fillId="0" borderId="5" xfId="1" applyFont="1" applyFill="1" applyBorder="1" applyAlignment="1">
      <alignment horizontal="center" vertical="center" wrapText="1"/>
    </xf>
    <xf numFmtId="0" fontId="1" fillId="0" borderId="0" xfId="2" applyFont="1" applyFill="1" applyAlignment="1">
      <alignment vertical="center"/>
    </xf>
    <xf numFmtId="177" fontId="7" fillId="0" borderId="6" xfId="0" applyNumberFormat="1" applyFont="1" applyBorder="1" applyAlignment="1">
      <alignment horizontal="right" vertical="center"/>
    </xf>
    <xf numFmtId="177" fontId="22" fillId="0" borderId="5" xfId="1" applyNumberFormat="1" applyFont="1" applyBorder="1" applyAlignment="1">
      <alignment horizontal="right" vertical="center"/>
    </xf>
    <xf numFmtId="177" fontId="7" fillId="0" borderId="40" xfId="0" applyNumberFormat="1" applyFont="1" applyFill="1" applyBorder="1" applyAlignment="1">
      <alignment horizontal="right" vertical="center"/>
    </xf>
    <xf numFmtId="177" fontId="7" fillId="0" borderId="41" xfId="1" applyNumberFormat="1" applyFont="1" applyFill="1" applyBorder="1" applyAlignment="1">
      <alignment horizontal="right" vertical="center"/>
    </xf>
    <xf numFmtId="177" fontId="7" fillId="0" borderId="41" xfId="0" applyNumberFormat="1" applyFont="1" applyFill="1" applyBorder="1" applyAlignment="1">
      <alignment horizontal="right" vertical="center"/>
    </xf>
    <xf numFmtId="0" fontId="7" fillId="0" borderId="44" xfId="14" applyFont="1" applyFill="1" applyBorder="1" applyAlignment="1">
      <alignment horizontal="center" vertical="center" wrapText="1"/>
    </xf>
    <xf numFmtId="177" fontId="22" fillId="0" borderId="40" xfId="1" applyNumberFormat="1" applyFont="1" applyFill="1" applyBorder="1" applyAlignment="1">
      <alignment horizontal="right" vertical="center" shrinkToFit="1"/>
    </xf>
    <xf numFmtId="177" fontId="22" fillId="0" borderId="41" xfId="0" applyNumberFormat="1" applyFont="1" applyFill="1" applyBorder="1" applyAlignment="1">
      <alignment horizontal="right" vertical="center" shrinkToFit="1"/>
    </xf>
    <xf numFmtId="177" fontId="3" fillId="0" borderId="4" xfId="1" applyNumberFormat="1" applyFont="1" applyFill="1" applyBorder="1" applyAlignment="1">
      <alignment horizontal="right" vertical="center"/>
    </xf>
    <xf numFmtId="0" fontId="7" fillId="0" borderId="5" xfId="1" applyFont="1" applyFill="1" applyBorder="1" applyAlignment="1">
      <alignment horizontal="center" vertical="center" wrapText="1"/>
    </xf>
    <xf numFmtId="0" fontId="1" fillId="0" borderId="0" xfId="14" applyFont="1" applyFill="1" applyAlignment="1">
      <alignment horizontal="left" vertical="center"/>
    </xf>
    <xf numFmtId="177" fontId="7" fillId="0" borderId="40" xfId="1" applyNumberFormat="1" applyFont="1" applyBorder="1" applyAlignment="1">
      <alignment horizontal="right" vertical="center" shrinkToFit="1"/>
    </xf>
    <xf numFmtId="177" fontId="7" fillId="0" borderId="41" xfId="1" applyNumberFormat="1" applyFont="1" applyBorder="1" applyAlignment="1">
      <alignment horizontal="right" vertical="center" shrinkToFit="1"/>
    </xf>
    <xf numFmtId="177" fontId="7" fillId="0" borderId="41" xfId="0" applyNumberFormat="1" applyFont="1" applyBorder="1" applyAlignment="1">
      <alignment horizontal="right" vertical="center" shrinkToFit="1"/>
    </xf>
    <xf numFmtId="177" fontId="7" fillId="0" borderId="40" xfId="1" applyNumberFormat="1" applyFont="1" applyBorder="1" applyAlignment="1">
      <alignment horizontal="right" vertical="center"/>
    </xf>
    <xf numFmtId="177" fontId="7" fillId="0" borderId="41" xfId="1" applyNumberFormat="1" applyFont="1" applyBorder="1" applyAlignment="1">
      <alignment horizontal="right" vertical="center"/>
    </xf>
    <xf numFmtId="202" fontId="7" fillId="0" borderId="41" xfId="1" applyNumberFormat="1" applyFont="1" applyBorder="1" applyAlignment="1">
      <alignment horizontal="right" vertical="center"/>
    </xf>
    <xf numFmtId="10" fontId="7" fillId="0" borderId="41" xfId="1" applyNumberFormat="1" applyFont="1" applyBorder="1" applyAlignment="1">
      <alignment horizontal="right" vertical="center"/>
    </xf>
    <xf numFmtId="181" fontId="7" fillId="0" borderId="41" xfId="1" applyNumberFormat="1" applyFont="1" applyBorder="1" applyAlignment="1">
      <alignment horizontal="right" vertical="center"/>
    </xf>
    <xf numFmtId="177" fontId="1" fillId="0" borderId="0" xfId="2" applyNumberFormat="1" applyFont="1" applyFill="1" applyBorder="1" applyAlignment="1">
      <alignment horizontal="right" vertical="center"/>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7" fillId="0" borderId="5"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7" fillId="0" borderId="5" xfId="0" applyFont="1" applyBorder="1" applyAlignment="1">
      <alignment horizontal="center" vertical="center"/>
    </xf>
    <xf numFmtId="38" fontId="22" fillId="0" borderId="10" xfId="4" applyFont="1" applyBorder="1">
      <alignment vertical="center"/>
    </xf>
    <xf numFmtId="3" fontId="7" fillId="0" borderId="40" xfId="0" applyNumberFormat="1" applyFont="1" applyBorder="1">
      <alignment vertical="center"/>
    </xf>
    <xf numFmtId="3" fontId="7" fillId="0" borderId="41" xfId="0" applyNumberFormat="1" applyFont="1" applyBorder="1">
      <alignment vertical="center"/>
    </xf>
    <xf numFmtId="177" fontId="7" fillId="0" borderId="40" xfId="1" applyNumberFormat="1" applyFont="1" applyFill="1" applyBorder="1" applyAlignment="1">
      <alignment horizontal="right" vertical="center"/>
    </xf>
    <xf numFmtId="0" fontId="3" fillId="0" borderId="41" xfId="1" applyNumberFormat="1" applyFont="1" applyFill="1" applyBorder="1" applyAlignment="1">
      <alignment horizontal="center" vertical="center" wrapText="1"/>
    </xf>
    <xf numFmtId="0" fontId="3" fillId="0" borderId="41" xfId="1" applyFont="1" applyFill="1" applyBorder="1" applyAlignment="1">
      <alignment horizontal="center" vertical="center" wrapText="1"/>
    </xf>
    <xf numFmtId="177" fontId="3" fillId="0" borderId="41" xfId="1" applyNumberFormat="1" applyFont="1" applyFill="1" applyBorder="1" applyAlignment="1">
      <alignment horizontal="right" vertical="center"/>
    </xf>
    <xf numFmtId="177" fontId="3" fillId="0" borderId="40" xfId="1" applyNumberFormat="1" applyFont="1" applyFill="1" applyBorder="1" applyAlignment="1">
      <alignment horizontal="right" vertical="center"/>
    </xf>
    <xf numFmtId="0" fontId="3" fillId="0" borderId="0" xfId="1" applyNumberFormat="1" applyFont="1" applyFill="1" applyBorder="1" applyAlignment="1">
      <alignment horizontal="center" vertical="center" wrapText="1"/>
    </xf>
    <xf numFmtId="0" fontId="3" fillId="0" borderId="2" xfId="1" applyFont="1" applyFill="1" applyBorder="1" applyAlignment="1">
      <alignment horizontal="center" vertical="center"/>
    </xf>
    <xf numFmtId="49" fontId="3" fillId="0" borderId="0"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3" fillId="0" borderId="3" xfId="1" applyFont="1" applyFill="1" applyBorder="1" applyAlignment="1">
      <alignment horizontal="center" vertical="center" wrapText="1"/>
    </xf>
    <xf numFmtId="0" fontId="1" fillId="0" borderId="5" xfId="2" applyFont="1" applyFill="1" applyBorder="1" applyAlignment="1">
      <alignment horizontal="center" vertical="center"/>
    </xf>
    <xf numFmtId="0" fontId="1" fillId="0" borderId="0" xfId="2" applyFont="1" applyFill="1" applyBorder="1" applyAlignment="1">
      <alignment horizontal="center" vertical="center" wrapText="1"/>
    </xf>
    <xf numFmtId="0" fontId="1" fillId="0" borderId="0" xfId="2" applyFont="1" applyFill="1" applyBorder="1" applyAlignment="1">
      <alignment horizontal="right" vertical="center"/>
    </xf>
    <xf numFmtId="0" fontId="1" fillId="0" borderId="0" xfId="2" applyFont="1" applyFill="1" applyBorder="1" applyAlignment="1">
      <alignment horizontal="center" vertical="center"/>
    </xf>
    <xf numFmtId="0" fontId="1" fillId="0" borderId="0" xfId="2" applyFont="1" applyFill="1" applyBorder="1" applyAlignment="1">
      <alignment horizontal="left" vertical="center"/>
    </xf>
    <xf numFmtId="0" fontId="1" fillId="0" borderId="0" xfId="2" applyFont="1" applyFill="1" applyBorder="1" applyAlignment="1">
      <alignment horizontal="left" vertical="center" indent="1"/>
    </xf>
    <xf numFmtId="0" fontId="1" fillId="0" borderId="2" xfId="2" applyFont="1" applyFill="1" applyBorder="1" applyAlignment="1">
      <alignment horizontal="center" vertical="center" wrapText="1"/>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center" vertical="center"/>
    </xf>
    <xf numFmtId="0" fontId="7" fillId="0" borderId="5" xfId="1" applyFont="1" applyFill="1" applyBorder="1" applyAlignment="1">
      <alignment horizontal="center" vertical="center"/>
    </xf>
    <xf numFmtId="0" fontId="3" fillId="0" borderId="0" xfId="1" applyFont="1" applyFill="1" applyBorder="1" applyAlignment="1">
      <alignment horizontal="center" vertical="center" wrapText="1"/>
    </xf>
    <xf numFmtId="0" fontId="1" fillId="0" borderId="0" xfId="1" applyFont="1" applyFill="1" applyBorder="1" applyAlignment="1">
      <alignment vertical="center"/>
    </xf>
    <xf numFmtId="0" fontId="1" fillId="0" borderId="4" xfId="1" applyFont="1" applyFill="1" applyBorder="1" applyAlignment="1">
      <alignment horizontal="left" vertical="center" shrinkToFit="1"/>
    </xf>
    <xf numFmtId="0" fontId="1" fillId="0" borderId="0" xfId="1" applyFont="1" applyFill="1" applyBorder="1" applyAlignment="1">
      <alignment horizontal="right" vertical="center"/>
    </xf>
    <xf numFmtId="0" fontId="1" fillId="0" borderId="0" xfId="2" applyFont="1" applyFill="1" applyBorder="1" applyAlignment="1">
      <alignment vertical="center"/>
    </xf>
    <xf numFmtId="0" fontId="1" fillId="0" borderId="5" xfId="2" applyFont="1" applyFill="1" applyBorder="1" applyAlignment="1">
      <alignment vertical="center"/>
    </xf>
    <xf numFmtId="0" fontId="1" fillId="0" borderId="8" xfId="2" applyFont="1" applyFill="1" applyBorder="1" applyAlignment="1">
      <alignment vertical="center"/>
    </xf>
    <xf numFmtId="0" fontId="7" fillId="0" borderId="5" xfId="1" applyFont="1" applyFill="1" applyBorder="1" applyAlignment="1">
      <alignment horizontal="center" vertical="center" wrapText="1"/>
    </xf>
    <xf numFmtId="0" fontId="1" fillId="0" borderId="0" xfId="2" applyFont="1" applyFill="1" applyAlignment="1">
      <alignment vertical="center"/>
    </xf>
    <xf numFmtId="177" fontId="3" fillId="0" borderId="0" xfId="0" applyNumberFormat="1" applyFont="1" applyFill="1" applyBorder="1" applyAlignment="1">
      <alignment horizontal="right" vertical="center"/>
    </xf>
    <xf numFmtId="0" fontId="1" fillId="0" borderId="0" xfId="1" applyFont="1" applyFill="1" applyBorder="1" applyAlignment="1">
      <alignment horizontal="center" vertical="center" wrapText="1"/>
    </xf>
    <xf numFmtId="177" fontId="7" fillId="0" borderId="40" xfId="0" applyNumberFormat="1" applyFont="1" applyBorder="1" applyAlignment="1">
      <alignment horizontal="right" vertical="center"/>
    </xf>
    <xf numFmtId="177" fontId="7" fillId="0" borderId="5" xfId="1" applyNumberFormat="1" applyFont="1" applyBorder="1" applyAlignment="1">
      <alignment horizontal="right" vertical="center"/>
    </xf>
    <xf numFmtId="181" fontId="7" fillId="0" borderId="5" xfId="1" applyNumberFormat="1" applyFont="1" applyBorder="1" applyAlignment="1">
      <alignment horizontal="right" vertical="center"/>
    </xf>
    <xf numFmtId="177" fontId="22" fillId="0" borderId="40" xfId="1" applyNumberFormat="1" applyFont="1" applyFill="1" applyBorder="1" applyAlignment="1">
      <alignment horizontal="right" vertical="center"/>
    </xf>
    <xf numFmtId="181" fontId="22" fillId="0" borderId="41" xfId="1" applyNumberFormat="1" applyFont="1" applyFill="1" applyBorder="1" applyAlignment="1">
      <alignment horizontal="right" vertical="center"/>
    </xf>
    <xf numFmtId="177" fontId="7" fillId="0" borderId="45" xfId="0" applyNumberFormat="1" applyFont="1" applyFill="1" applyBorder="1" applyAlignment="1">
      <alignment horizontal="right" vertical="center"/>
    </xf>
    <xf numFmtId="177" fontId="7" fillId="0" borderId="46" xfId="0" applyNumberFormat="1" applyFont="1" applyFill="1" applyBorder="1" applyAlignment="1">
      <alignment horizontal="right" vertical="center"/>
    </xf>
    <xf numFmtId="177" fontId="1" fillId="0" borderId="39" xfId="2" applyNumberFormat="1" applyFont="1" applyFill="1" applyBorder="1" applyAlignment="1">
      <alignment horizontal="right" vertical="center"/>
    </xf>
    <xf numFmtId="177" fontId="1" fillId="0" borderId="42" xfId="2" applyNumberFormat="1" applyFont="1" applyFill="1" applyBorder="1" applyAlignment="1">
      <alignment horizontal="right" vertical="center"/>
    </xf>
    <xf numFmtId="177" fontId="7" fillId="0" borderId="31" xfId="1" applyNumberFormat="1" applyFont="1" applyFill="1" applyBorder="1" applyAlignment="1">
      <alignment horizontal="right"/>
    </xf>
    <xf numFmtId="177" fontId="7" fillId="0" borderId="0" xfId="1" applyNumberFormat="1" applyFont="1" applyFill="1" applyBorder="1" applyAlignment="1">
      <alignment horizontal="right"/>
    </xf>
    <xf numFmtId="181" fontId="7" fillId="0" borderId="0" xfId="1" applyNumberFormat="1" applyFont="1" applyFill="1" applyBorder="1" applyAlignment="1">
      <alignment horizontal="right"/>
    </xf>
    <xf numFmtId="205" fontId="22" fillId="0" borderId="40" xfId="1" applyNumberFormat="1" applyFont="1" applyFill="1" applyBorder="1" applyAlignment="1">
      <alignment horizontal="right" vertical="top" shrinkToFit="1"/>
    </xf>
    <xf numFmtId="205" fontId="22" fillId="0" borderId="41" xfId="1" applyNumberFormat="1" applyFont="1" applyFill="1" applyBorder="1" applyAlignment="1">
      <alignment horizontal="right" vertical="top" shrinkToFit="1"/>
    </xf>
    <xf numFmtId="177" fontId="7" fillId="0" borderId="41" xfId="1" applyNumberFormat="1" applyFont="1" applyFill="1" applyBorder="1" applyAlignment="1">
      <alignment horizontal="right" vertical="top"/>
    </xf>
    <xf numFmtId="177" fontId="22" fillId="0" borderId="41" xfId="1" applyNumberFormat="1" applyFont="1" applyBorder="1" applyAlignment="1">
      <alignment horizontal="right" vertical="center"/>
    </xf>
    <xf numFmtId="177" fontId="22" fillId="0" borderId="40" xfId="1" applyNumberFormat="1" applyFont="1" applyBorder="1" applyAlignment="1">
      <alignment horizontal="right" vertical="center" shrinkToFit="1"/>
    </xf>
    <xf numFmtId="177" fontId="22" fillId="0" borderId="41" xfId="1" applyNumberFormat="1" applyFont="1" applyBorder="1" applyAlignment="1">
      <alignment horizontal="right" vertical="center" shrinkToFit="1"/>
    </xf>
    <xf numFmtId="0" fontId="22" fillId="0" borderId="44" xfId="1" applyFont="1" applyFill="1" applyBorder="1" applyAlignment="1">
      <alignment horizontal="center" vertical="center" wrapText="1"/>
    </xf>
    <xf numFmtId="38" fontId="7" fillId="0" borderId="31" xfId="6" applyFont="1" applyFill="1" applyBorder="1" applyAlignment="1">
      <alignment horizontal="right" vertical="center"/>
    </xf>
    <xf numFmtId="38" fontId="3" fillId="0" borderId="31" xfId="10" applyFont="1" applyFill="1" applyBorder="1" applyAlignment="1">
      <alignment horizontal="right" vertical="center"/>
    </xf>
    <xf numFmtId="38" fontId="3" fillId="0" borderId="0" xfId="10" applyFont="1" applyFill="1" applyBorder="1" applyAlignment="1">
      <alignment horizontal="right" vertical="center"/>
    </xf>
    <xf numFmtId="38" fontId="3" fillId="0" borderId="40" xfId="10" applyFont="1" applyFill="1" applyBorder="1" applyAlignment="1">
      <alignment horizontal="right" vertical="center"/>
    </xf>
    <xf numFmtId="38" fontId="3" fillId="0" borderId="41" xfId="10" applyFont="1" applyFill="1" applyBorder="1" applyAlignment="1">
      <alignment horizontal="right" vertical="center"/>
    </xf>
    <xf numFmtId="177" fontId="3" fillId="0" borderId="40" xfId="0" applyNumberFormat="1" applyFont="1" applyBorder="1" applyAlignment="1">
      <alignment horizontal="right" vertical="center"/>
    </xf>
    <xf numFmtId="177" fontId="22" fillId="0" borderId="40" xfId="0" applyNumberFormat="1" applyFont="1" applyBorder="1" applyAlignment="1">
      <alignment horizontal="right" vertical="center"/>
    </xf>
    <xf numFmtId="177" fontId="3" fillId="0" borderId="31" xfId="1" applyNumberFormat="1" applyFont="1" applyFill="1" applyBorder="1" applyAlignment="1">
      <alignment horizontal="right" vertical="center"/>
    </xf>
    <xf numFmtId="177" fontId="22" fillId="0" borderId="31" xfId="1" applyNumberFormat="1" applyFont="1" applyFill="1" applyBorder="1" applyAlignment="1">
      <alignment horizontal="right" vertical="center" shrinkToFit="1"/>
    </xf>
    <xf numFmtId="177" fontId="1" fillId="0" borderId="31" xfId="2" applyNumberFormat="1" applyFont="1" applyFill="1" applyBorder="1" applyAlignment="1">
      <alignment horizontal="right" vertical="center" shrinkToFit="1"/>
    </xf>
    <xf numFmtId="177" fontId="1" fillId="0" borderId="40" xfId="2" applyNumberFormat="1" applyFont="1" applyFill="1" applyBorder="1" applyAlignment="1">
      <alignment horizontal="right" vertical="center" shrinkToFit="1"/>
    </xf>
    <xf numFmtId="177" fontId="3" fillId="0" borderId="41" xfId="1" applyNumberFormat="1" applyFont="1" applyFill="1" applyBorder="1" applyAlignment="1">
      <alignment horizontal="right" vertical="center" shrinkToFit="1"/>
    </xf>
    <xf numFmtId="177" fontId="1" fillId="0" borderId="41" xfId="2" applyNumberFormat="1" applyFont="1" applyFill="1" applyBorder="1" applyAlignment="1">
      <alignment horizontal="right" vertical="center" shrinkToFit="1"/>
    </xf>
    <xf numFmtId="177" fontId="1" fillId="0" borderId="41" xfId="1" applyNumberFormat="1" applyFont="1" applyFill="1" applyBorder="1" applyAlignment="1">
      <alignment horizontal="right" vertical="center" shrinkToFit="1"/>
    </xf>
    <xf numFmtId="177" fontId="22" fillId="0" borderId="31" xfId="1" applyNumberFormat="1" applyFont="1" applyFill="1" applyBorder="1" applyAlignment="1">
      <alignment horizontal="right" vertical="center"/>
    </xf>
    <xf numFmtId="177" fontId="22" fillId="0" borderId="41" xfId="0" applyNumberFormat="1" applyFont="1" applyFill="1" applyBorder="1" applyAlignment="1">
      <alignment horizontal="right" vertical="center"/>
    </xf>
    <xf numFmtId="177" fontId="1" fillId="0" borderId="31" xfId="1" applyNumberFormat="1" applyFont="1" applyFill="1" applyBorder="1" applyAlignment="1">
      <alignment horizontal="right" vertical="center"/>
    </xf>
    <xf numFmtId="177" fontId="22" fillId="0" borderId="31" xfId="2" applyNumberFormat="1" applyFont="1" applyFill="1" applyBorder="1" applyAlignment="1">
      <alignment horizontal="right" vertical="center"/>
    </xf>
    <xf numFmtId="177" fontId="22" fillId="0" borderId="40" xfId="2" applyNumberFormat="1" applyFont="1" applyFill="1" applyBorder="1" applyAlignment="1">
      <alignment horizontal="right" vertical="center"/>
    </xf>
    <xf numFmtId="177" fontId="22" fillId="0" borderId="41" xfId="2" applyNumberFormat="1" applyFont="1" applyFill="1" applyBorder="1" applyAlignment="1">
      <alignment horizontal="right" vertical="center"/>
    </xf>
    <xf numFmtId="177" fontId="22" fillId="0" borderId="0" xfId="2" applyNumberFormat="1" applyFont="1" applyFill="1" applyBorder="1" applyAlignment="1">
      <alignment horizontal="center" vertical="center"/>
    </xf>
    <xf numFmtId="177" fontId="22" fillId="0" borderId="41" xfId="2" applyNumberFormat="1" applyFont="1" applyFill="1" applyBorder="1" applyAlignment="1">
      <alignment horizontal="center" vertical="center"/>
    </xf>
    <xf numFmtId="176" fontId="22" fillId="0" borderId="0" xfId="1" applyNumberFormat="1" applyFont="1" applyFill="1" applyBorder="1" applyAlignment="1">
      <alignment horizontal="right" vertical="center"/>
    </xf>
    <xf numFmtId="176" fontId="22" fillId="0" borderId="0" xfId="2" applyNumberFormat="1" applyFont="1" applyFill="1" applyBorder="1" applyAlignment="1">
      <alignment horizontal="right" vertical="center"/>
    </xf>
    <xf numFmtId="176" fontId="22" fillId="0" borderId="41" xfId="2" applyNumberFormat="1" applyFont="1" applyFill="1" applyBorder="1" applyAlignment="1">
      <alignment horizontal="right" vertical="center"/>
    </xf>
    <xf numFmtId="176" fontId="22" fillId="0" borderId="41" xfId="1" applyNumberFormat="1" applyFont="1" applyFill="1" applyBorder="1" applyAlignment="1">
      <alignment horizontal="right" vertical="center"/>
    </xf>
    <xf numFmtId="177" fontId="22" fillId="0" borderId="40" xfId="0" applyNumberFormat="1" applyFont="1" applyFill="1" applyBorder="1" applyAlignment="1">
      <alignment horizontal="right" vertical="center"/>
    </xf>
    <xf numFmtId="0" fontId="3" fillId="0" borderId="0" xfId="2" applyFont="1" applyFill="1" applyAlignment="1">
      <alignment horizontal="right"/>
    </xf>
    <xf numFmtId="0" fontId="3" fillId="0" borderId="0" xfId="2" applyFont="1" applyFill="1" applyBorder="1" applyAlignment="1">
      <alignment horizontal="right" vertical="center"/>
    </xf>
    <xf numFmtId="0" fontId="3" fillId="0" borderId="0" xfId="9" applyFont="1" applyFill="1" applyBorder="1" applyAlignment="1">
      <alignment horizontal="right" vertical="center"/>
    </xf>
    <xf numFmtId="177" fontId="7" fillId="0" borderId="0" xfId="0" applyNumberFormat="1" applyFont="1" applyBorder="1" applyAlignment="1">
      <alignment horizontal="right" vertical="center"/>
    </xf>
    <xf numFmtId="177" fontId="3" fillId="0" borderId="31" xfId="0" applyNumberFormat="1" applyFont="1" applyBorder="1" applyAlignment="1">
      <alignment horizontal="right" vertical="center"/>
    </xf>
    <xf numFmtId="177" fontId="3" fillId="0" borderId="41" xfId="1" applyNumberFormat="1" applyFont="1" applyBorder="1" applyAlignment="1">
      <alignment horizontal="right" vertical="center"/>
    </xf>
    <xf numFmtId="177" fontId="7" fillId="0" borderId="47" xfId="0" applyNumberFormat="1" applyFont="1" applyBorder="1" applyAlignment="1">
      <alignment horizontal="right" vertical="center"/>
    </xf>
    <xf numFmtId="177" fontId="7" fillId="0" borderId="45" xfId="0" applyNumberFormat="1" applyFont="1" applyBorder="1" applyAlignment="1">
      <alignment horizontal="right" vertical="center"/>
    </xf>
    <xf numFmtId="0" fontId="7" fillId="0" borderId="22" xfId="1" applyFont="1" applyFill="1" applyBorder="1" applyAlignment="1">
      <alignment horizontal="center" vertical="center"/>
    </xf>
    <xf numFmtId="177" fontId="7" fillId="0" borderId="31" xfId="1" applyNumberFormat="1" applyFont="1" applyBorder="1" applyAlignment="1">
      <alignment horizontal="right" vertical="center"/>
    </xf>
    <xf numFmtId="176" fontId="7" fillId="0" borderId="0" xfId="1" applyNumberFormat="1" applyFont="1" applyBorder="1" applyAlignment="1">
      <alignment horizontal="right" vertical="center"/>
    </xf>
    <xf numFmtId="177" fontId="7" fillId="0" borderId="41" xfId="0" applyNumberFormat="1" applyFont="1" applyBorder="1" applyAlignment="1">
      <alignment horizontal="right" vertical="center"/>
    </xf>
    <xf numFmtId="176" fontId="7" fillId="0" borderId="41" xfId="1" applyNumberFormat="1" applyFont="1" applyBorder="1" applyAlignment="1">
      <alignment horizontal="right" vertical="center"/>
    </xf>
    <xf numFmtId="177" fontId="22" fillId="0" borderId="41" xfId="0" applyNumberFormat="1" applyFont="1" applyBorder="1" applyAlignment="1">
      <alignment horizontal="right" vertical="center"/>
    </xf>
    <xf numFmtId="177" fontId="7" fillId="0" borderId="4" xfId="1" applyNumberFormat="1" applyFont="1" applyFill="1" applyBorder="1" applyAlignment="1">
      <alignment horizontal="center" vertical="center"/>
    </xf>
    <xf numFmtId="0" fontId="3" fillId="0" borderId="9" xfId="1" applyFont="1" applyFill="1" applyBorder="1" applyAlignment="1">
      <alignment vertical="center" shrinkToFit="1"/>
    </xf>
    <xf numFmtId="177" fontId="3" fillId="0" borderId="0" xfId="6" applyNumberFormat="1" applyFont="1" applyFill="1" applyBorder="1" applyAlignment="1">
      <alignment vertical="center"/>
    </xf>
    <xf numFmtId="176" fontId="3" fillId="0" borderId="0" xfId="2" applyNumberFormat="1" applyFont="1" applyFill="1" applyBorder="1" applyAlignment="1">
      <alignment vertical="center"/>
    </xf>
    <xf numFmtId="177" fontId="7" fillId="0" borderId="41" xfId="1" applyNumberFormat="1" applyFont="1" applyFill="1" applyBorder="1" applyAlignment="1">
      <alignment horizontal="right" vertical="center" shrinkToFit="1"/>
    </xf>
    <xf numFmtId="177" fontId="22" fillId="0" borderId="45" xfId="1" applyNumberFormat="1" applyFont="1" applyFill="1" applyBorder="1" applyAlignment="1">
      <alignment horizontal="right" vertical="center"/>
    </xf>
    <xf numFmtId="177" fontId="1" fillId="0" borderId="40" xfId="1" applyNumberFormat="1" applyFont="1" applyFill="1" applyBorder="1" applyAlignment="1">
      <alignment horizontal="right" vertical="center"/>
    </xf>
    <xf numFmtId="177" fontId="1" fillId="0" borderId="41" xfId="1" applyNumberFormat="1" applyFont="1" applyFill="1" applyBorder="1" applyAlignment="1">
      <alignment horizontal="right" vertical="center"/>
    </xf>
    <xf numFmtId="177" fontId="22" fillId="0" borderId="45" xfId="0" applyNumberFormat="1" applyFont="1" applyFill="1" applyBorder="1" applyAlignment="1">
      <alignment horizontal="right" vertical="center"/>
    </xf>
    <xf numFmtId="38" fontId="1" fillId="0" borderId="0" xfId="4" applyFont="1" applyBorder="1" applyAlignment="1" applyProtection="1">
      <alignment horizontal="right" vertical="center"/>
      <protection locked="0"/>
    </xf>
    <xf numFmtId="3" fontId="3" fillId="0" borderId="0" xfId="0" applyNumberFormat="1" applyFont="1" applyBorder="1" applyAlignment="1">
      <alignment vertical="center"/>
    </xf>
    <xf numFmtId="3" fontId="3" fillId="0" borderId="0" xfId="0" applyNumberFormat="1" applyFont="1" applyBorder="1" applyAlignment="1">
      <alignment vertical="center" wrapText="1"/>
    </xf>
    <xf numFmtId="38" fontId="1" fillId="0" borderId="41" xfId="4" applyFont="1" applyBorder="1" applyAlignment="1" applyProtection="1">
      <alignment horizontal="right" vertical="center"/>
      <protection locked="0"/>
    </xf>
    <xf numFmtId="3" fontId="3" fillId="0" borderId="41" xfId="0" applyNumberFormat="1" applyFont="1" applyBorder="1" applyAlignment="1">
      <alignment vertical="center" wrapText="1"/>
    </xf>
    <xf numFmtId="176" fontId="1" fillId="0" borderId="41" xfId="0" applyNumberFormat="1" applyFont="1" applyFill="1" applyBorder="1">
      <alignment vertical="center"/>
    </xf>
    <xf numFmtId="38" fontId="1" fillId="0" borderId="0" xfId="4" applyFont="1" applyFill="1" applyBorder="1" applyAlignment="1" applyProtection="1">
      <alignment vertical="center" shrinkToFit="1"/>
      <protection locked="0"/>
    </xf>
    <xf numFmtId="38" fontId="1" fillId="0" borderId="41" xfId="4" applyFont="1" applyFill="1" applyBorder="1" applyAlignment="1" applyProtection="1">
      <alignment vertical="center" shrinkToFit="1"/>
      <protection locked="0"/>
    </xf>
    <xf numFmtId="38" fontId="1" fillId="0" borderId="31" xfId="4" applyFont="1" applyFill="1" applyBorder="1" applyAlignment="1" applyProtection="1">
      <alignment horizontal="right" vertical="center"/>
      <protection locked="0"/>
    </xf>
    <xf numFmtId="38" fontId="1" fillId="0" borderId="0" xfId="4" applyFont="1" applyFill="1" applyBorder="1" applyAlignment="1" applyProtection="1">
      <alignment horizontal="right" vertical="center"/>
      <protection locked="0"/>
    </xf>
    <xf numFmtId="38" fontId="1" fillId="0" borderId="40" xfId="4" applyFont="1" applyFill="1" applyBorder="1" applyAlignment="1" applyProtection="1">
      <alignment horizontal="right" vertical="center"/>
      <protection locked="0"/>
    </xf>
    <xf numFmtId="38" fontId="1" fillId="0" borderId="41" xfId="4" applyFont="1" applyFill="1" applyBorder="1" applyAlignment="1" applyProtection="1">
      <alignment horizontal="right" vertical="center"/>
      <protection locked="0"/>
    </xf>
    <xf numFmtId="38" fontId="22" fillId="0" borderId="40" xfId="4" applyFont="1" applyFill="1" applyBorder="1" applyAlignment="1">
      <alignment horizontal="right" vertical="center"/>
    </xf>
    <xf numFmtId="49" fontId="7" fillId="0" borderId="44" xfId="1" applyNumberFormat="1" applyFont="1" applyFill="1" applyBorder="1" applyAlignment="1">
      <alignment horizontal="center" vertical="center" wrapText="1"/>
    </xf>
    <xf numFmtId="177" fontId="22" fillId="0" borderId="40" xfId="0" applyNumberFormat="1" applyFont="1" applyFill="1" applyBorder="1" applyAlignment="1">
      <alignment horizontal="right" vertical="center" shrinkToFit="1"/>
    </xf>
    <xf numFmtId="177" fontId="22" fillId="0" borderId="40" xfId="1" applyNumberFormat="1" applyFont="1" applyFill="1" applyBorder="1">
      <alignment vertical="center"/>
    </xf>
    <xf numFmtId="177" fontId="22" fillId="0" borderId="41" xfId="1" applyNumberFormat="1" applyFont="1" applyFill="1" applyBorder="1">
      <alignment vertical="center"/>
    </xf>
    <xf numFmtId="204" fontId="22" fillId="0" borderId="41" xfId="1" applyNumberFormat="1" applyFont="1" applyFill="1" applyBorder="1" applyAlignment="1">
      <alignment horizontal="right" vertical="center"/>
    </xf>
    <xf numFmtId="177" fontId="1" fillId="0" borderId="4" xfId="0" applyNumberFormat="1" applyFont="1" applyBorder="1" applyAlignment="1">
      <alignment horizontal="right" vertical="center"/>
    </xf>
    <xf numFmtId="177" fontId="1" fillId="0" borderId="0" xfId="1" applyNumberFormat="1" applyFont="1" applyBorder="1" applyAlignment="1">
      <alignment horizontal="right" vertical="center"/>
    </xf>
    <xf numFmtId="177" fontId="22" fillId="0" borderId="31" xfId="0" applyNumberFormat="1" applyFont="1" applyFill="1" applyBorder="1" applyAlignment="1">
      <alignment horizontal="right" vertical="center" shrinkToFit="1"/>
    </xf>
    <xf numFmtId="177" fontId="22" fillId="0" borderId="0" xfId="0" applyNumberFormat="1" applyFont="1" applyFill="1" applyBorder="1" applyAlignment="1">
      <alignment horizontal="right" vertical="center" shrinkToFit="1"/>
    </xf>
    <xf numFmtId="0" fontId="1" fillId="0" borderId="31" xfId="2" applyNumberFormat="1" applyFont="1" applyFill="1" applyBorder="1" applyAlignment="1">
      <alignment horizontal="right" vertical="center" shrinkToFit="1"/>
    </xf>
    <xf numFmtId="0" fontId="1" fillId="0" borderId="0" xfId="2" applyNumberFormat="1" applyFont="1" applyFill="1" applyBorder="1" applyAlignment="1">
      <alignment horizontal="right" vertical="center" shrinkToFit="1"/>
    </xf>
    <xf numFmtId="0" fontId="1" fillId="0" borderId="40" xfId="2" applyNumberFormat="1" applyFont="1" applyFill="1" applyBorder="1" applyAlignment="1">
      <alignment horizontal="right" vertical="center" shrinkToFit="1"/>
    </xf>
    <xf numFmtId="0" fontId="1" fillId="0" borderId="41" xfId="2" applyNumberFormat="1" applyFont="1" applyFill="1" applyBorder="1" applyAlignment="1">
      <alignment horizontal="right" vertical="center" shrinkToFit="1"/>
    </xf>
    <xf numFmtId="177" fontId="1" fillId="0" borderId="0" xfId="2" quotePrefix="1" applyNumberFormat="1" applyFont="1" applyFill="1" applyBorder="1" applyAlignment="1">
      <alignment horizontal="right" vertical="center" shrinkToFit="1"/>
    </xf>
    <xf numFmtId="177" fontId="3" fillId="0" borderId="4" xfId="1" applyNumberFormat="1" applyFont="1" applyFill="1" applyBorder="1" applyAlignment="1">
      <alignment horizontal="right" vertical="center"/>
    </xf>
    <xf numFmtId="0" fontId="3" fillId="0" borderId="0" xfId="1"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7" fillId="0" borderId="0" xfId="1" applyNumberFormat="1" applyFont="1" applyFill="1" applyBorder="1" applyAlignment="1">
      <alignment horizontal="center" vertical="center" wrapText="1"/>
    </xf>
    <xf numFmtId="181" fontId="3" fillId="0" borderId="0" xfId="1" applyNumberFormat="1" applyFont="1" applyFill="1" applyBorder="1" applyAlignment="1">
      <alignment horizontal="right" vertical="center"/>
    </xf>
    <xf numFmtId="198" fontId="7" fillId="0" borderId="5" xfId="0" applyNumberFormat="1" applyFont="1" applyFill="1" applyBorder="1" applyAlignment="1">
      <alignment horizontal="center" vertical="center" wrapText="1"/>
    </xf>
    <xf numFmtId="49" fontId="3" fillId="0" borderId="5" xfId="1" applyNumberFormat="1" applyFont="1" applyFill="1" applyBorder="1" applyAlignment="1">
      <alignment horizontal="right" vertical="center" wrapText="1"/>
    </xf>
    <xf numFmtId="0" fontId="3" fillId="0" borderId="0" xfId="5" applyFont="1" applyFill="1" applyAlignment="1">
      <alignment horizontal="right"/>
    </xf>
    <xf numFmtId="0" fontId="7" fillId="0" borderId="12" xfId="1" applyFont="1" applyFill="1" applyBorder="1" applyAlignment="1">
      <alignment horizontal="distributed" vertical="center" indent="1"/>
    </xf>
    <xf numFmtId="38" fontId="22" fillId="0" borderId="12" xfId="4" applyFont="1" applyFill="1" applyBorder="1" applyAlignment="1">
      <alignment horizontal="right" vertical="center"/>
    </xf>
    <xf numFmtId="0" fontId="3" fillId="0" borderId="15" xfId="1" applyFont="1" applyFill="1" applyBorder="1" applyAlignment="1">
      <alignment horizontal="distributed" vertical="center" indent="1"/>
    </xf>
    <xf numFmtId="38" fontId="1" fillId="0" borderId="15" xfId="4" applyFont="1" applyFill="1" applyBorder="1" applyAlignment="1">
      <alignment horizontal="right" vertical="center"/>
    </xf>
    <xf numFmtId="0" fontId="3" fillId="0" borderId="15" xfId="5" applyFont="1" applyFill="1" applyBorder="1" applyAlignment="1">
      <alignment horizontal="distributed" vertical="center" indent="1"/>
    </xf>
    <xf numFmtId="0" fontId="3" fillId="0" borderId="13" xfId="1" applyFont="1" applyFill="1" applyBorder="1" applyAlignment="1">
      <alignment horizontal="distributed" vertical="center" indent="1"/>
    </xf>
    <xf numFmtId="38" fontId="1" fillId="0" borderId="13" xfId="4" applyFont="1" applyFill="1" applyBorder="1" applyAlignment="1">
      <alignment horizontal="right" vertical="center"/>
    </xf>
    <xf numFmtId="0" fontId="3" fillId="0" borderId="0" xfId="1" applyFont="1" applyFill="1">
      <alignment vertical="center"/>
    </xf>
    <xf numFmtId="0" fontId="7" fillId="0" borderId="0" xfId="1" applyFont="1" applyFill="1">
      <alignment vertical="center"/>
    </xf>
    <xf numFmtId="177" fontId="3" fillId="0" borderId="0" xfId="1" applyNumberFormat="1" applyFont="1" applyFill="1" applyBorder="1" applyAlignment="1">
      <alignment horizontal="right" vertical="center"/>
    </xf>
    <xf numFmtId="177" fontId="3" fillId="0" borderId="5" xfId="1" applyNumberFormat="1" applyFont="1" applyFill="1" applyBorder="1" applyAlignment="1">
      <alignment horizontal="right" vertical="center"/>
    </xf>
    <xf numFmtId="0" fontId="3" fillId="0" borderId="0" xfId="1" applyFont="1" applyFill="1" applyAlignment="1">
      <alignment horizontal="left"/>
    </xf>
    <xf numFmtId="0" fontId="3" fillId="0" borderId="0" xfId="1" applyFont="1" applyFill="1" applyAlignment="1">
      <alignment horizontal="right"/>
    </xf>
    <xf numFmtId="0" fontId="3" fillId="0" borderId="0" xfId="1" applyFont="1" applyFill="1" applyBorder="1" applyAlignment="1">
      <alignment vertical="center"/>
    </xf>
    <xf numFmtId="181" fontId="7" fillId="0" borderId="0" xfId="1" applyNumberFormat="1" applyFont="1" applyFill="1" applyBorder="1" applyAlignment="1">
      <alignment horizontal="right" vertical="center"/>
    </xf>
    <xf numFmtId="181" fontId="3" fillId="0" borderId="5" xfId="1" applyNumberFormat="1" applyFont="1" applyFill="1" applyBorder="1" applyAlignment="1">
      <alignment horizontal="right" vertical="center"/>
    </xf>
    <xf numFmtId="0" fontId="3" fillId="0" borderId="3"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11" xfId="1" applyFont="1" applyFill="1" applyBorder="1" applyAlignment="1">
      <alignment horizontal="center" vertical="center"/>
    </xf>
    <xf numFmtId="0" fontId="3" fillId="0" borderId="0" xfId="1" applyFont="1" applyFill="1" applyAlignment="1"/>
    <xf numFmtId="177" fontId="7" fillId="0" borderId="0" xfId="1" applyNumberFormat="1" applyFont="1" applyFill="1" applyBorder="1" applyAlignment="1">
      <alignment horizontal="right" vertical="center"/>
    </xf>
    <xf numFmtId="177" fontId="7" fillId="0" borderId="5" xfId="1" applyNumberFormat="1" applyFont="1" applyFill="1" applyBorder="1" applyAlignment="1">
      <alignment horizontal="right" vertical="center"/>
    </xf>
    <xf numFmtId="200" fontId="3" fillId="0" borderId="3" xfId="1" applyNumberFormat="1" applyFont="1" applyFill="1" applyBorder="1" applyAlignment="1">
      <alignment horizontal="center" vertical="center" shrinkToFit="1"/>
    </xf>
    <xf numFmtId="181" fontId="7" fillId="0" borderId="5" xfId="1" applyNumberFormat="1" applyFont="1" applyFill="1" applyBorder="1" applyAlignment="1">
      <alignment horizontal="right" vertical="center"/>
    </xf>
    <xf numFmtId="0" fontId="3" fillId="0" borderId="0" xfId="1" applyFont="1" applyFill="1" applyBorder="1" applyAlignment="1">
      <alignment vertical="center" wrapText="1"/>
    </xf>
    <xf numFmtId="200" fontId="7" fillId="0" borderId="3" xfId="1" applyNumberFormat="1" applyFont="1" applyFill="1" applyBorder="1" applyAlignment="1">
      <alignment horizontal="center" vertical="center"/>
    </xf>
    <xf numFmtId="0" fontId="3" fillId="0" borderId="0" xfId="1" applyFont="1" applyFill="1" applyBorder="1" applyAlignment="1">
      <alignment horizontal="left" vertical="center" indent="2"/>
    </xf>
    <xf numFmtId="0" fontId="3" fillId="0" borderId="0" xfId="1" applyFont="1" applyFill="1" applyBorder="1" applyAlignment="1">
      <alignment horizontal="left" vertical="center" wrapText="1" indent="2"/>
    </xf>
    <xf numFmtId="0" fontId="1" fillId="0" borderId="0" xfId="1" applyFont="1" applyFill="1" applyBorder="1" applyAlignment="1">
      <alignment horizontal="left" vertical="center" wrapText="1" indent="1"/>
    </xf>
    <xf numFmtId="0" fontId="3" fillId="0" borderId="5" xfId="1" applyFont="1" applyFill="1" applyBorder="1" applyAlignment="1">
      <alignment horizontal="left" vertical="center" wrapText="1" indent="2"/>
    </xf>
    <xf numFmtId="0" fontId="3" fillId="0" borderId="5" xfId="1" applyFont="1" applyFill="1" applyBorder="1" applyAlignment="1">
      <alignment horizontal="left" vertical="center" wrapText="1" indent="1"/>
    </xf>
    <xf numFmtId="0" fontId="7" fillId="0" borderId="11" xfId="1" applyFont="1" applyFill="1" applyBorder="1" applyAlignment="1">
      <alignment horizontal="center" vertical="center"/>
    </xf>
    <xf numFmtId="0" fontId="3" fillId="0" borderId="5" xfId="1" applyFont="1" applyFill="1" applyBorder="1" applyAlignment="1">
      <alignment vertical="center"/>
    </xf>
    <xf numFmtId="0" fontId="3" fillId="0" borderId="5" xfId="1" applyFont="1" applyFill="1" applyBorder="1" applyAlignment="1">
      <alignment horizontal="left" vertical="center"/>
    </xf>
    <xf numFmtId="200" fontId="7" fillId="0" borderId="3" xfId="1" applyNumberFormat="1" applyFont="1" applyFill="1" applyBorder="1" applyAlignment="1">
      <alignment horizontal="center" vertical="center" shrinkToFit="1"/>
    </xf>
    <xf numFmtId="177" fontId="1" fillId="0" borderId="8" xfId="17" applyNumberFormat="1" applyFont="1" applyFill="1" applyBorder="1" applyAlignment="1">
      <alignment vertical="center" shrinkToFit="1"/>
    </xf>
    <xf numFmtId="177" fontId="22" fillId="0" borderId="8" xfId="17" applyNumberFormat="1" applyFont="1" applyFill="1" applyBorder="1" applyAlignment="1">
      <alignment vertical="center" shrinkToFit="1"/>
    </xf>
    <xf numFmtId="177" fontId="1" fillId="0" borderId="0" xfId="17" applyNumberFormat="1" applyFont="1" applyFill="1" applyBorder="1" applyAlignment="1">
      <alignment vertical="center" shrinkToFit="1"/>
    </xf>
    <xf numFmtId="177" fontId="22" fillId="0" borderId="0" xfId="17" applyNumberFormat="1" applyFont="1" applyFill="1" applyBorder="1" applyAlignment="1">
      <alignment vertical="center" shrinkToFit="1"/>
    </xf>
    <xf numFmtId="177" fontId="1" fillId="0" borderId="5" xfId="17" applyNumberFormat="1" applyFont="1" applyFill="1" applyBorder="1" applyAlignment="1">
      <alignment vertical="center" shrinkToFit="1"/>
    </xf>
    <xf numFmtId="177" fontId="22" fillId="0" borderId="5" xfId="17" applyNumberFormat="1" applyFont="1" applyFill="1" applyBorder="1" applyAlignment="1">
      <alignment vertical="center" shrinkToFit="1"/>
    </xf>
    <xf numFmtId="0" fontId="3" fillId="0" borderId="0" xfId="1" applyFont="1" applyFill="1" applyBorder="1" applyAlignment="1">
      <alignment horizontal="left" vertical="center" indent="1"/>
    </xf>
    <xf numFmtId="181" fontId="3" fillId="0" borderId="0" xfId="1" applyNumberFormat="1" applyFont="1" applyFill="1" applyBorder="1" applyAlignment="1">
      <alignment horizontal="right" vertical="center"/>
    </xf>
    <xf numFmtId="0" fontId="3" fillId="0" borderId="0" xfId="1" applyFont="1" applyFill="1" applyBorder="1" applyAlignment="1">
      <alignment horizontal="left" vertical="center" wrapText="1" indent="1"/>
    </xf>
    <xf numFmtId="0" fontId="1" fillId="0" borderId="0" xfId="1" applyFont="1" applyFill="1" applyBorder="1" applyAlignment="1">
      <alignment horizontal="left" vertical="center" indent="1"/>
    </xf>
    <xf numFmtId="200" fontId="3" fillId="0" borderId="3" xfId="1" applyNumberFormat="1" applyFont="1" applyFill="1" applyBorder="1" applyAlignment="1">
      <alignment horizontal="center" vertical="center"/>
    </xf>
    <xf numFmtId="0" fontId="3" fillId="0" borderId="0" xfId="1" applyFont="1" applyFill="1" applyBorder="1" applyAlignment="1">
      <alignment horizontal="left" vertical="center"/>
    </xf>
    <xf numFmtId="177" fontId="22" fillId="0" borderId="45" xfId="0" applyNumberFormat="1" applyFont="1" applyFill="1" applyBorder="1" applyAlignment="1">
      <alignment horizontal="right" vertical="center" shrinkToFit="1"/>
    </xf>
    <xf numFmtId="177" fontId="22" fillId="0" borderId="7" xfId="14" applyNumberFormat="1" applyFont="1" applyFill="1" applyBorder="1" applyAlignment="1">
      <alignment horizontal="right" vertical="center" shrinkToFit="1"/>
    </xf>
    <xf numFmtId="177" fontId="22" fillId="0" borderId="8" xfId="14" applyNumberFormat="1" applyFont="1" applyFill="1" applyBorder="1" applyAlignment="1">
      <alignment horizontal="right" vertical="center" shrinkToFit="1"/>
    </xf>
    <xf numFmtId="177" fontId="22" fillId="0" borderId="6" xfId="14" applyNumberFormat="1" applyFont="1" applyFill="1" applyBorder="1" applyAlignment="1">
      <alignment horizontal="right" vertical="center" shrinkToFit="1"/>
    </xf>
    <xf numFmtId="177" fontId="22" fillId="0" borderId="5" xfId="14" applyNumberFormat="1" applyFont="1" applyFill="1" applyBorder="1" applyAlignment="1">
      <alignment horizontal="right" vertical="center" shrinkToFit="1"/>
    </xf>
    <xf numFmtId="177" fontId="22" fillId="0" borderId="7" xfId="1" applyNumberFormat="1" applyFont="1" applyFill="1" applyBorder="1" applyAlignment="1">
      <alignment horizontal="right" vertical="center" shrinkToFit="1"/>
    </xf>
    <xf numFmtId="177" fontId="22" fillId="0" borderId="6" xfId="1" applyNumberFormat="1" applyFont="1" applyFill="1" applyBorder="1" applyAlignment="1">
      <alignment horizontal="right" vertical="center" shrinkToFit="1"/>
    </xf>
    <xf numFmtId="0" fontId="1" fillId="0" borderId="0" xfId="1" applyFont="1">
      <alignment vertical="center"/>
    </xf>
    <xf numFmtId="0" fontId="1" fillId="0" borderId="7" xfId="1" applyFont="1" applyBorder="1" applyAlignment="1">
      <alignment horizontal="left" vertical="center" shrinkToFit="1"/>
    </xf>
    <xf numFmtId="0" fontId="1" fillId="0" borderId="8" xfId="1" applyFont="1" applyBorder="1" applyAlignment="1">
      <alignment horizontal="right" vertical="center"/>
    </xf>
    <xf numFmtId="0" fontId="1" fillId="0" borderId="0" xfId="1" applyFont="1" applyAlignment="1">
      <alignment horizontal="right" vertical="center"/>
    </xf>
    <xf numFmtId="0" fontId="1" fillId="0" borderId="4" xfId="1" applyFont="1" applyBorder="1" applyAlignment="1">
      <alignment horizontal="left" vertical="center" shrinkToFit="1"/>
    </xf>
    <xf numFmtId="0" fontId="1" fillId="0" borderId="5" xfId="2" applyFont="1" applyBorder="1" applyAlignment="1">
      <alignment horizontal="right" vertical="center"/>
    </xf>
    <xf numFmtId="206" fontId="44" fillId="0" borderId="0" xfId="2" applyNumberFormat="1" applyFont="1" applyFill="1" applyBorder="1" applyAlignment="1">
      <alignment vertical="center" wrapText="1"/>
    </xf>
    <xf numFmtId="0" fontId="3" fillId="0" borderId="0" xfId="1" applyFont="1" applyAlignment="1">
      <alignment horizontal="left" vertical="top" wrapText="1"/>
    </xf>
    <xf numFmtId="0" fontId="3" fillId="0" borderId="3" xfId="1" applyFont="1" applyFill="1" applyBorder="1" applyAlignment="1">
      <alignment horizontal="center" vertical="center"/>
    </xf>
    <xf numFmtId="0" fontId="3" fillId="0" borderId="1" xfId="1" applyFont="1" applyFill="1" applyBorder="1" applyAlignment="1">
      <alignment horizontal="center" vertical="center"/>
    </xf>
    <xf numFmtId="0" fontId="7" fillId="0" borderId="0"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center" wrapText="1"/>
    </xf>
    <xf numFmtId="49" fontId="3" fillId="0" borderId="0" xfId="1" applyNumberFormat="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2" xfId="1" applyFont="1" applyFill="1" applyBorder="1" applyAlignment="1">
      <alignment horizontal="center" vertical="center"/>
    </xf>
    <xf numFmtId="0" fontId="3" fillId="0" borderId="8" xfId="1" applyNumberFormat="1" applyFont="1" applyFill="1" applyBorder="1" applyAlignment="1">
      <alignment horizontal="center" vertical="center" wrapText="1"/>
    </xf>
    <xf numFmtId="49" fontId="3" fillId="0" borderId="8" xfId="1" applyNumberFormat="1" applyFont="1" applyFill="1" applyBorder="1" applyAlignment="1">
      <alignment horizontal="center" vertical="center" wrapText="1"/>
    </xf>
    <xf numFmtId="0" fontId="3" fillId="0" borderId="11"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18" fillId="0" borderId="0" xfId="1" applyFont="1" applyBorder="1" applyAlignment="1">
      <alignment vertical="top" wrapText="1"/>
    </xf>
    <xf numFmtId="0" fontId="3" fillId="0" borderId="4"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1" xfId="1" applyFont="1" applyFill="1" applyBorder="1" applyAlignment="1">
      <alignment horizontal="distributed" vertical="center" wrapText="1" indent="1"/>
    </xf>
    <xf numFmtId="0" fontId="3" fillId="0" borderId="11" xfId="1" applyFont="1" applyFill="1" applyBorder="1" applyAlignment="1">
      <alignment horizontal="distributed" vertical="center" indent="1"/>
    </xf>
    <xf numFmtId="0" fontId="1" fillId="0" borderId="0" xfId="2" applyFont="1" applyFill="1" applyBorder="1" applyAlignment="1">
      <alignment horizontal="center" vertical="center" textRotation="255"/>
    </xf>
    <xf numFmtId="0" fontId="1" fillId="0" borderId="8" xfId="2" applyFont="1" applyFill="1" applyBorder="1" applyAlignment="1">
      <alignment horizontal="center" vertical="center"/>
    </xf>
    <xf numFmtId="0" fontId="1" fillId="0" borderId="5" xfId="2" applyFont="1" applyFill="1" applyBorder="1" applyAlignment="1">
      <alignment horizontal="center" vertical="center"/>
    </xf>
    <xf numFmtId="0" fontId="1" fillId="0" borderId="3" xfId="2" applyFont="1" applyFill="1" applyBorder="1" applyAlignment="1">
      <alignment horizontal="center" vertical="center" shrinkToFit="1"/>
    </xf>
    <xf numFmtId="0" fontId="1" fillId="0" borderId="1" xfId="2" applyFont="1" applyFill="1" applyBorder="1" applyAlignment="1">
      <alignment horizontal="center" vertical="center" shrinkToFit="1"/>
    </xf>
    <xf numFmtId="0" fontId="1" fillId="0" borderId="11" xfId="2" applyFont="1" applyFill="1" applyBorder="1" applyAlignment="1">
      <alignment horizontal="center" vertical="center" shrinkToFit="1"/>
    </xf>
    <xf numFmtId="0" fontId="1" fillId="0" borderId="2" xfId="2" applyFont="1" applyFill="1" applyBorder="1" applyAlignment="1">
      <alignment horizontal="center" vertical="center" shrinkToFit="1"/>
    </xf>
    <xf numFmtId="184" fontId="1" fillId="0" borderId="2" xfId="2" applyNumberFormat="1" applyFont="1" applyFill="1" applyBorder="1" applyAlignment="1">
      <alignment horizontal="center" vertical="center" shrinkToFit="1"/>
    </xf>
    <xf numFmtId="184" fontId="1" fillId="0" borderId="3" xfId="2" applyNumberFormat="1" applyFont="1" applyFill="1" applyBorder="1" applyAlignment="1">
      <alignment horizontal="center" vertical="center" shrinkToFit="1"/>
    </xf>
    <xf numFmtId="0" fontId="1" fillId="0" borderId="0" xfId="2" applyFont="1" applyFill="1" applyBorder="1" applyAlignment="1">
      <alignment vertical="center" textRotation="255"/>
    </xf>
    <xf numFmtId="0" fontId="1" fillId="0" borderId="3" xfId="2" applyFont="1" applyFill="1" applyBorder="1" applyAlignment="1">
      <alignment horizontal="center" vertical="center" wrapText="1"/>
    </xf>
    <xf numFmtId="0" fontId="1" fillId="0" borderId="1" xfId="2" applyFont="1" applyFill="1" applyBorder="1" applyAlignment="1">
      <alignment horizontal="center" vertical="center" wrapText="1"/>
    </xf>
    <xf numFmtId="0" fontId="1" fillId="0" borderId="11" xfId="2" applyFont="1" applyFill="1" applyBorder="1" applyAlignment="1">
      <alignment horizontal="center" vertical="center" wrapText="1"/>
    </xf>
    <xf numFmtId="0" fontId="1" fillId="0" borderId="3" xfId="2" applyFont="1" applyFill="1" applyBorder="1" applyAlignment="1">
      <alignment horizontal="center" vertical="center"/>
    </xf>
    <xf numFmtId="0" fontId="1" fillId="0" borderId="1" xfId="2" applyFont="1" applyFill="1" applyBorder="1" applyAlignment="1">
      <alignment horizontal="center" vertical="center"/>
    </xf>
    <xf numFmtId="0" fontId="1" fillId="0" borderId="11" xfId="2" applyFont="1" applyFill="1" applyBorder="1" applyAlignment="1">
      <alignment horizontal="center" vertical="center"/>
    </xf>
    <xf numFmtId="0" fontId="1" fillId="0" borderId="7" xfId="2" applyFont="1" applyFill="1" applyBorder="1" applyAlignment="1">
      <alignment horizontal="center" vertical="center" wrapText="1" shrinkToFit="1"/>
    </xf>
    <xf numFmtId="0" fontId="1" fillId="0" borderId="6" xfId="2" applyFont="1" applyFill="1" applyBorder="1" applyAlignment="1">
      <alignment horizontal="center" vertical="center" wrapText="1" shrinkToFit="1"/>
    </xf>
    <xf numFmtId="0" fontId="22" fillId="0" borderId="8" xfId="2" applyFont="1" applyFill="1" applyBorder="1" applyAlignment="1">
      <alignment horizontal="center" vertical="center" wrapText="1"/>
    </xf>
    <xf numFmtId="0" fontId="22" fillId="0" borderId="0" xfId="2" applyFont="1" applyFill="1" applyBorder="1" applyAlignment="1">
      <alignment horizontal="center" vertical="center" wrapText="1"/>
    </xf>
    <xf numFmtId="186" fontId="11" fillId="0" borderId="8" xfId="7" applyNumberFormat="1" applyFont="1" applyFill="1" applyBorder="1" applyAlignment="1">
      <alignment horizontal="right" vertical="center"/>
    </xf>
    <xf numFmtId="186" fontId="11" fillId="0" borderId="0" xfId="7" applyNumberFormat="1" applyFont="1" applyFill="1" applyBorder="1" applyAlignment="1">
      <alignment horizontal="right" vertical="center"/>
    </xf>
    <xf numFmtId="0" fontId="1" fillId="0" borderId="0" xfId="2" applyFont="1" applyFill="1" applyBorder="1" applyAlignment="1">
      <alignment horizontal="center" vertical="center" wrapText="1"/>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186" fontId="20" fillId="0" borderId="8" xfId="7" applyNumberFormat="1" applyFont="1" applyFill="1" applyBorder="1" applyAlignment="1">
      <alignment horizontal="right" vertical="center"/>
    </xf>
    <xf numFmtId="186" fontId="20" fillId="0" borderId="0" xfId="7" applyNumberFormat="1" applyFont="1" applyFill="1" applyBorder="1" applyAlignment="1">
      <alignment horizontal="right" vertical="center"/>
    </xf>
    <xf numFmtId="0" fontId="1" fillId="0" borderId="0" xfId="2" applyFont="1" applyFill="1" applyBorder="1" applyAlignment="1">
      <alignment horizontal="right" vertical="center"/>
    </xf>
    <xf numFmtId="0" fontId="1" fillId="0" borderId="0" xfId="2" applyFont="1" applyFill="1" applyBorder="1" applyAlignment="1">
      <alignment horizontal="right" vertical="center" wrapText="1"/>
    </xf>
    <xf numFmtId="0" fontId="1" fillId="0" borderId="0" xfId="2" applyFont="1" applyFill="1" applyBorder="1" applyAlignment="1">
      <alignment horizontal="right"/>
    </xf>
    <xf numFmtId="0" fontId="11" fillId="0" borderId="12" xfId="2" applyFont="1" applyFill="1" applyBorder="1" applyAlignment="1">
      <alignment horizontal="center" vertical="center" wrapText="1"/>
    </xf>
    <xf numFmtId="0" fontId="11" fillId="0" borderId="13" xfId="2" applyFont="1" applyFill="1" applyBorder="1" applyAlignment="1">
      <alignment horizontal="center" vertical="center"/>
    </xf>
    <xf numFmtId="0" fontId="1" fillId="0" borderId="8" xfId="2" applyFont="1" applyFill="1" applyBorder="1" applyAlignment="1">
      <alignment horizontal="left" vertical="center"/>
    </xf>
    <xf numFmtId="0" fontId="1" fillId="0" borderId="0" xfId="2" applyFont="1" applyFill="1" applyBorder="1" applyAlignment="1">
      <alignment horizontal="left" vertical="center"/>
    </xf>
    <xf numFmtId="0" fontId="1" fillId="0" borderId="0" xfId="2" applyFont="1" applyFill="1" applyBorder="1" applyAlignment="1">
      <alignment horizontal="left" vertical="center" indent="1"/>
    </xf>
    <xf numFmtId="0" fontId="1" fillId="0" borderId="5" xfId="2" applyFont="1" applyFill="1" applyBorder="1" applyAlignment="1">
      <alignment horizontal="left" vertical="center"/>
    </xf>
    <xf numFmtId="0" fontId="1" fillId="0" borderId="2" xfId="2" applyFont="1" applyFill="1" applyBorder="1" applyAlignment="1">
      <alignment horizontal="center" vertical="center" wrapText="1"/>
    </xf>
    <xf numFmtId="177" fontId="1" fillId="0" borderId="7" xfId="2" applyNumberFormat="1" applyFont="1" applyFill="1" applyBorder="1" applyAlignment="1">
      <alignment horizontal="left" vertical="center" wrapText="1" shrinkToFit="1"/>
    </xf>
    <xf numFmtId="177" fontId="1" fillId="0" borderId="6" xfId="2" applyNumberFormat="1" applyFont="1" applyFill="1" applyBorder="1" applyAlignment="1">
      <alignment horizontal="left" vertical="center" wrapText="1" shrinkToFit="1"/>
    </xf>
    <xf numFmtId="177" fontId="1" fillId="0" borderId="8" xfId="2" applyNumberFormat="1" applyFont="1" applyFill="1" applyBorder="1" applyAlignment="1">
      <alignment horizontal="center" vertical="center"/>
    </xf>
    <xf numFmtId="177" fontId="1" fillId="0" borderId="0" xfId="2" applyNumberFormat="1" applyFont="1" applyFill="1" applyBorder="1" applyAlignment="1">
      <alignment horizontal="center" vertical="center"/>
    </xf>
    <xf numFmtId="177" fontId="1" fillId="0" borderId="5" xfId="2" applyNumberFormat="1" applyFont="1" applyFill="1" applyBorder="1" applyAlignment="1">
      <alignment horizontal="center" vertical="center"/>
    </xf>
    <xf numFmtId="177" fontId="1" fillId="0" borderId="3" xfId="2" applyNumberFormat="1" applyFont="1" applyFill="1" applyBorder="1" applyAlignment="1">
      <alignment horizontal="center" vertical="distributed" shrinkToFit="1"/>
    </xf>
    <xf numFmtId="177" fontId="1" fillId="0" borderId="1" xfId="2" applyNumberFormat="1" applyFont="1" applyFill="1" applyBorder="1" applyAlignment="1">
      <alignment horizontal="center" vertical="distributed" shrinkToFit="1"/>
    </xf>
    <xf numFmtId="177" fontId="1" fillId="0" borderId="3" xfId="2" applyNumberFormat="1" applyFont="1" applyFill="1" applyBorder="1" applyAlignment="1">
      <alignment horizontal="center" vertical="center" shrinkToFit="1"/>
    </xf>
    <xf numFmtId="177" fontId="1" fillId="0" borderId="11" xfId="2" applyNumberFormat="1" applyFont="1" applyFill="1" applyBorder="1" applyAlignment="1">
      <alignment horizontal="center" vertical="center" shrinkToFit="1"/>
    </xf>
    <xf numFmtId="177" fontId="1" fillId="0" borderId="2" xfId="2" applyNumberFormat="1" applyFont="1" applyFill="1" applyBorder="1" applyAlignment="1">
      <alignment horizontal="center" vertical="center" shrinkToFit="1"/>
    </xf>
    <xf numFmtId="177" fontId="1" fillId="0" borderId="2" xfId="2" applyNumberFormat="1" applyFont="1" applyFill="1" applyBorder="1" applyAlignment="1">
      <alignment horizontal="center" vertical="center"/>
    </xf>
    <xf numFmtId="177" fontId="1" fillId="0" borderId="11" xfId="2" applyNumberFormat="1" applyFont="1" applyFill="1" applyBorder="1" applyAlignment="1">
      <alignment horizontal="center" vertical="distributed" shrinkToFit="1"/>
    </xf>
    <xf numFmtId="177" fontId="1" fillId="0" borderId="12" xfId="2" applyNumberFormat="1" applyFont="1" applyFill="1" applyBorder="1" applyAlignment="1">
      <alignment horizontal="left" vertical="center" wrapText="1" shrinkToFit="1"/>
    </xf>
    <xf numFmtId="177" fontId="1" fillId="0" borderId="13" xfId="2" applyNumberFormat="1" applyFont="1" applyFill="1" applyBorder="1" applyAlignment="1">
      <alignment horizontal="left" vertical="center" wrapText="1" shrinkToFit="1"/>
    </xf>
    <xf numFmtId="177" fontId="1" fillId="0" borderId="11" xfId="2" applyNumberFormat="1" applyFont="1" applyFill="1" applyBorder="1" applyAlignment="1">
      <alignment horizontal="center" vertical="center"/>
    </xf>
    <xf numFmtId="0" fontId="0" fillId="0" borderId="2" xfId="0" applyFill="1" applyBorder="1" applyAlignment="1">
      <alignment horizontal="center" vertical="center"/>
    </xf>
    <xf numFmtId="177" fontId="1" fillId="0" borderId="2" xfId="2" applyNumberFormat="1" applyFont="1" applyFill="1" applyBorder="1" applyAlignment="1">
      <alignment horizontal="left" vertical="center" wrapText="1" shrinkToFit="1"/>
    </xf>
    <xf numFmtId="177" fontId="1" fillId="0" borderId="3" xfId="2" applyNumberFormat="1" applyFont="1" applyFill="1" applyBorder="1" applyAlignment="1">
      <alignment horizontal="left" vertical="center" wrapText="1" shrinkToFit="1"/>
    </xf>
    <xf numFmtId="177" fontId="1" fillId="0" borderId="0" xfId="2" applyNumberFormat="1" applyFont="1" applyFill="1" applyBorder="1" applyAlignment="1">
      <alignment horizontal="right" vertical="center"/>
    </xf>
    <xf numFmtId="177" fontId="1" fillId="0" borderId="0" xfId="2" applyNumberFormat="1" applyFont="1" applyFill="1" applyBorder="1" applyAlignment="1">
      <alignment vertical="center"/>
    </xf>
    <xf numFmtId="177" fontId="1" fillId="0" borderId="8" xfId="2" applyNumberFormat="1" applyFont="1" applyFill="1" applyBorder="1" applyAlignment="1">
      <alignment horizontal="center" vertical="center" wrapText="1"/>
    </xf>
    <xf numFmtId="177" fontId="1" fillId="0" borderId="0" xfId="2" applyNumberFormat="1" applyFont="1" applyFill="1" applyBorder="1" applyAlignment="1">
      <alignment horizontal="center" vertical="center" wrapText="1"/>
    </xf>
    <xf numFmtId="177" fontId="1" fillId="0" borderId="5" xfId="2" applyNumberFormat="1" applyFont="1" applyFill="1" applyBorder="1" applyAlignment="1">
      <alignment horizontal="center" vertical="center" wrapText="1"/>
    </xf>
    <xf numFmtId="177" fontId="1" fillId="0" borderId="14" xfId="2" applyNumberFormat="1" applyFont="1" applyFill="1" applyBorder="1" applyAlignment="1">
      <alignment horizontal="center" vertical="center" wrapText="1"/>
    </xf>
    <xf numFmtId="177" fontId="1" fillId="0" borderId="9" xfId="2" applyNumberFormat="1" applyFont="1" applyFill="1" applyBorder="1" applyAlignment="1">
      <alignment horizontal="center" vertical="center" wrapText="1"/>
    </xf>
    <xf numFmtId="177" fontId="1" fillId="0" borderId="10" xfId="2" applyNumberFormat="1" applyFont="1" applyFill="1" applyBorder="1" applyAlignment="1">
      <alignment horizontal="center" vertical="center" wrapText="1"/>
    </xf>
    <xf numFmtId="177" fontId="1" fillId="0" borderId="3" xfId="2" applyNumberFormat="1" applyFont="1" applyFill="1" applyBorder="1" applyAlignment="1">
      <alignment horizontal="center" vertical="center"/>
    </xf>
    <xf numFmtId="177" fontId="1" fillId="0" borderId="1" xfId="2" applyNumberFormat="1" applyFont="1" applyFill="1" applyBorder="1" applyAlignment="1">
      <alignment horizontal="center" vertical="center"/>
    </xf>
    <xf numFmtId="177" fontId="1" fillId="0" borderId="3" xfId="2" applyNumberFormat="1" applyFont="1" applyFill="1" applyBorder="1" applyAlignment="1">
      <alignment horizontal="left" vertical="center" wrapText="1"/>
    </xf>
    <xf numFmtId="177" fontId="1" fillId="0" borderId="7" xfId="2" applyNumberFormat="1" applyFont="1" applyFill="1" applyBorder="1" applyAlignment="1">
      <alignment horizontal="center" vertical="center"/>
    </xf>
    <xf numFmtId="177" fontId="1" fillId="0" borderId="14" xfId="2" applyNumberFormat="1" applyFont="1" applyFill="1" applyBorder="1" applyAlignment="1">
      <alignment horizontal="center" vertical="center"/>
    </xf>
    <xf numFmtId="177" fontId="1" fillId="0" borderId="12" xfId="2" applyNumberFormat="1" applyFont="1" applyFill="1" applyBorder="1" applyAlignment="1">
      <alignment horizontal="center" vertical="center"/>
    </xf>
    <xf numFmtId="177" fontId="1" fillId="0" borderId="13" xfId="2" applyNumberFormat="1" applyFont="1" applyFill="1" applyBorder="1" applyAlignment="1">
      <alignment horizontal="center" vertical="center"/>
    </xf>
    <xf numFmtId="0" fontId="1" fillId="0" borderId="6" xfId="2" applyFont="1" applyFill="1" applyBorder="1" applyAlignment="1">
      <alignment horizontal="center"/>
    </xf>
    <xf numFmtId="177" fontId="1" fillId="0" borderId="10" xfId="2" applyNumberFormat="1" applyFont="1" applyFill="1" applyBorder="1" applyAlignment="1">
      <alignment horizontal="center" vertical="center"/>
    </xf>
    <xf numFmtId="177" fontId="1" fillId="0" borderId="3" xfId="2" applyNumberFormat="1" applyFont="1" applyFill="1" applyBorder="1" applyAlignment="1">
      <alignment horizontal="center" vertical="center" wrapText="1"/>
    </xf>
    <xf numFmtId="177" fontId="1" fillId="0" borderId="9" xfId="2" applyNumberFormat="1" applyFont="1" applyFill="1" applyBorder="1" applyAlignment="1">
      <alignment horizontal="center" vertical="center"/>
    </xf>
    <xf numFmtId="177" fontId="1" fillId="0" borderId="12" xfId="2" applyNumberFormat="1" applyFont="1" applyFill="1" applyBorder="1" applyAlignment="1">
      <alignment horizontal="center" vertical="center" wrapText="1"/>
    </xf>
    <xf numFmtId="177" fontId="1" fillId="0" borderId="13" xfId="2" applyNumberFormat="1" applyFont="1" applyFill="1" applyBorder="1" applyAlignment="1">
      <alignment horizontal="center" vertical="center" wrapText="1"/>
    </xf>
    <xf numFmtId="177" fontId="1" fillId="0" borderId="12" xfId="2" applyNumberFormat="1" applyFont="1" applyFill="1" applyBorder="1" applyAlignment="1">
      <alignment horizontal="left" vertical="center" wrapText="1"/>
    </xf>
    <xf numFmtId="177" fontId="1" fillId="0" borderId="13" xfId="2" applyNumberFormat="1" applyFont="1" applyFill="1" applyBorder="1" applyAlignment="1">
      <alignment horizontal="left" vertical="center" wrapText="1"/>
    </xf>
    <xf numFmtId="177" fontId="1" fillId="0" borderId="12" xfId="2" applyNumberFormat="1" applyFont="1" applyFill="1" applyBorder="1" applyAlignment="1">
      <alignment horizontal="left" vertical="center" wrapText="1" justifyLastLine="1"/>
    </xf>
    <xf numFmtId="177" fontId="1" fillId="0" borderId="13" xfId="2" applyNumberFormat="1" applyFont="1" applyFill="1" applyBorder="1" applyAlignment="1">
      <alignment horizontal="left" vertical="center" wrapText="1" justifyLastLine="1"/>
    </xf>
    <xf numFmtId="177" fontId="1" fillId="0" borderId="7" xfId="2" applyNumberFormat="1" applyFont="1" applyFill="1" applyBorder="1" applyAlignment="1">
      <alignment horizontal="center" vertical="center" wrapText="1"/>
    </xf>
    <xf numFmtId="177" fontId="1" fillId="0" borderId="6" xfId="2" applyNumberFormat="1" applyFont="1" applyFill="1" applyBorder="1" applyAlignment="1">
      <alignment horizontal="center" vertical="center" wrapText="1"/>
    </xf>
    <xf numFmtId="177" fontId="1" fillId="0" borderId="7" xfId="2" applyNumberFormat="1" applyFont="1" applyFill="1" applyBorder="1" applyAlignment="1">
      <alignment horizontal="center" vertical="center" wrapText="1" justifyLastLine="1"/>
    </xf>
    <xf numFmtId="177" fontId="1" fillId="0" borderId="14" xfId="2" applyNumberFormat="1" applyFont="1" applyFill="1" applyBorder="1" applyAlignment="1">
      <alignment horizontal="center" vertical="center" wrapText="1" justifyLastLine="1"/>
    </xf>
    <xf numFmtId="177" fontId="1" fillId="0" borderId="7" xfId="2" applyNumberFormat="1" applyFont="1" applyFill="1" applyBorder="1" applyAlignment="1">
      <alignment horizontal="left" vertical="center" wrapText="1"/>
    </xf>
    <xf numFmtId="177" fontId="1" fillId="0" borderId="8" xfId="2" applyNumberFormat="1" applyFont="1" applyFill="1" applyBorder="1" applyAlignment="1">
      <alignment horizontal="left" vertical="center" wrapText="1"/>
    </xf>
    <xf numFmtId="177" fontId="1" fillId="0" borderId="4" xfId="2" applyNumberFormat="1" applyFont="1" applyFill="1" applyBorder="1" applyAlignment="1">
      <alignment horizontal="left" vertical="center" wrapText="1"/>
    </xf>
    <xf numFmtId="177" fontId="1" fillId="0" borderId="0" xfId="2" applyNumberFormat="1" applyFont="1" applyFill="1" applyBorder="1" applyAlignment="1">
      <alignment horizontal="left" vertical="center" wrapText="1"/>
    </xf>
    <xf numFmtId="177" fontId="1" fillId="0" borderId="6" xfId="2" applyNumberFormat="1" applyFont="1" applyFill="1" applyBorder="1" applyAlignment="1">
      <alignment horizontal="left" vertical="center" wrapText="1"/>
    </xf>
    <xf numFmtId="177" fontId="1" fillId="0" borderId="5" xfId="2" applyNumberFormat="1" applyFont="1" applyFill="1" applyBorder="1" applyAlignment="1">
      <alignment horizontal="left" vertical="center" wrapText="1"/>
    </xf>
    <xf numFmtId="0" fontId="1" fillId="0" borderId="2" xfId="2" applyNumberFormat="1" applyFont="1" applyFill="1" applyBorder="1" applyAlignment="1">
      <alignment horizontal="center" vertical="center" wrapText="1"/>
    </xf>
    <xf numFmtId="177" fontId="1" fillId="0" borderId="11" xfId="2" applyNumberFormat="1" applyFont="1" applyFill="1" applyBorder="1" applyAlignment="1">
      <alignment horizontal="center" vertical="center" wrapText="1"/>
    </xf>
    <xf numFmtId="0" fontId="1" fillId="0" borderId="11" xfId="9" applyNumberFormat="1" applyFont="1" applyBorder="1" applyAlignment="1">
      <alignment horizontal="center" vertical="center"/>
    </xf>
    <xf numFmtId="0" fontId="1" fillId="0" borderId="14" xfId="9" applyNumberFormat="1" applyFont="1" applyBorder="1" applyAlignment="1">
      <alignment horizontal="center" vertical="center" wrapText="1"/>
    </xf>
    <xf numFmtId="0" fontId="1" fillId="0" borderId="10" xfId="9" applyNumberFormat="1" applyFont="1" applyBorder="1" applyAlignment="1">
      <alignment horizontal="center" vertical="center" wrapText="1"/>
    </xf>
    <xf numFmtId="0" fontId="3" fillId="0" borderId="14"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0" xfId="1" applyFont="1" applyFill="1" applyBorder="1" applyAlignment="1">
      <alignment horizontal="left" vertical="center" indent="1"/>
    </xf>
    <xf numFmtId="0" fontId="3" fillId="0" borderId="9" xfId="1" applyFont="1" applyFill="1" applyBorder="1" applyAlignment="1">
      <alignment horizontal="left" vertical="center" indent="1"/>
    </xf>
    <xf numFmtId="0" fontId="3" fillId="0" borderId="8"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6"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14" xfId="1" applyFont="1" applyFill="1" applyBorder="1" applyAlignment="1">
      <alignment horizontal="center" vertical="center"/>
    </xf>
    <xf numFmtId="188" fontId="3" fillId="0" borderId="0" xfId="1" applyNumberFormat="1" applyFont="1" applyFill="1" applyBorder="1" applyAlignment="1">
      <alignment horizontal="right" vertical="center"/>
    </xf>
    <xf numFmtId="0" fontId="3" fillId="0" borderId="39" xfId="1" applyFont="1" applyFill="1" applyBorder="1" applyAlignment="1">
      <alignment horizontal="left" vertical="center" indent="1"/>
    </xf>
    <xf numFmtId="0" fontId="3" fillId="0" borderId="41" xfId="1" applyFont="1" applyFill="1" applyBorder="1" applyAlignment="1">
      <alignment horizontal="left" vertical="center" indent="1"/>
    </xf>
    <xf numFmtId="0" fontId="3" fillId="0" borderId="42" xfId="1" applyFont="1" applyFill="1" applyBorder="1" applyAlignment="1">
      <alignment horizontal="left" vertical="center" indent="1"/>
    </xf>
    <xf numFmtId="177" fontId="3" fillId="0" borderId="4" xfId="1" applyNumberFormat="1" applyFont="1" applyFill="1" applyBorder="1" applyAlignment="1">
      <alignment horizontal="right" vertical="center"/>
    </xf>
    <xf numFmtId="181" fontId="3" fillId="0" borderId="0" xfId="1" applyNumberFormat="1" applyFont="1" applyFill="1" applyBorder="1" applyAlignment="1">
      <alignment horizontal="right" vertical="center"/>
    </xf>
    <xf numFmtId="184" fontId="3" fillId="0" borderId="31" xfId="1" applyNumberFormat="1" applyFont="1" applyFill="1" applyBorder="1" applyAlignment="1">
      <alignment horizontal="right" vertical="center"/>
    </xf>
    <xf numFmtId="0" fontId="3" fillId="0" borderId="0" xfId="1" applyFont="1" applyFill="1" applyBorder="1" applyAlignment="1">
      <alignment horizontal="left" vertical="center" wrapText="1" indent="1"/>
    </xf>
    <xf numFmtId="177" fontId="3" fillId="0" borderId="0" xfId="6" applyNumberFormat="1" applyFont="1" applyFill="1" applyBorder="1" applyAlignment="1">
      <alignment horizontal="right" vertical="center" shrinkToFit="1"/>
    </xf>
    <xf numFmtId="0" fontId="3" fillId="0" borderId="0" xfId="1" applyFont="1" applyFill="1" applyBorder="1" applyAlignment="1">
      <alignment horizontal="center" vertical="center"/>
    </xf>
    <xf numFmtId="0" fontId="3" fillId="0" borderId="4" xfId="1" applyFont="1" applyFill="1" applyBorder="1" applyAlignment="1">
      <alignment horizontal="center" vertical="center"/>
    </xf>
    <xf numFmtId="177" fontId="1" fillId="0" borderId="0" xfId="6" applyNumberFormat="1" applyFont="1" applyFill="1" applyBorder="1" applyAlignment="1">
      <alignment horizontal="right" vertical="center" shrinkToFit="1"/>
    </xf>
    <xf numFmtId="177" fontId="1" fillId="0" borderId="4" xfId="6" applyNumberFormat="1" applyFont="1" applyFill="1" applyBorder="1" applyAlignment="1">
      <alignment horizontal="right" vertical="center" shrinkToFit="1"/>
    </xf>
    <xf numFmtId="0" fontId="1" fillId="0" borderId="4" xfId="1" applyFont="1" applyFill="1" applyBorder="1" applyAlignment="1">
      <alignment horizontal="left" vertical="center" indent="1"/>
    </xf>
    <xf numFmtId="0" fontId="1" fillId="0" borderId="0" xfId="1" applyFont="1" applyFill="1" applyBorder="1" applyAlignment="1">
      <alignment horizontal="left" vertical="center" indent="1"/>
    </xf>
    <xf numFmtId="0" fontId="1" fillId="0" borderId="11"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2" xfId="1" applyFont="1" applyFill="1" applyBorder="1" applyAlignment="1">
      <alignment horizontal="center" vertical="center"/>
    </xf>
    <xf numFmtId="0" fontId="1" fillId="0" borderId="1"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8" xfId="1" applyFont="1" applyFill="1" applyBorder="1" applyAlignment="1">
      <alignment horizontal="center" vertical="center"/>
    </xf>
    <xf numFmtId="0" fontId="1" fillId="0" borderId="6" xfId="1" applyFont="1" applyFill="1" applyBorder="1" applyAlignment="1">
      <alignment horizontal="left" vertical="center" indent="1"/>
    </xf>
    <xf numFmtId="0" fontId="1" fillId="0" borderId="5" xfId="1" applyFont="1" applyFill="1" applyBorder="1" applyAlignment="1">
      <alignment horizontal="left" vertical="center" indent="1"/>
    </xf>
    <xf numFmtId="0" fontId="1" fillId="0" borderId="7" xfId="1" applyFont="1" applyFill="1" applyBorder="1" applyAlignment="1">
      <alignment horizontal="left" vertical="center" indent="1"/>
    </xf>
    <xf numFmtId="0" fontId="1" fillId="0" borderId="8" xfId="1" applyFont="1" applyFill="1" applyBorder="1" applyAlignment="1">
      <alignment horizontal="left" vertical="center" indent="1"/>
    </xf>
    <xf numFmtId="0" fontId="3" fillId="0" borderId="2" xfId="1" applyFont="1" applyFill="1" applyBorder="1" applyAlignment="1">
      <alignment horizontal="center" vertical="distributed"/>
    </xf>
    <xf numFmtId="0" fontId="3" fillId="0" borderId="3" xfId="1" applyFont="1" applyFill="1" applyBorder="1" applyAlignment="1">
      <alignment horizontal="left" vertical="center" wrapText="1"/>
    </xf>
    <xf numFmtId="0" fontId="3" fillId="0" borderId="3" xfId="1" applyFont="1" applyFill="1" applyBorder="1" applyAlignment="1">
      <alignment horizontal="left" vertical="center"/>
    </xf>
    <xf numFmtId="177" fontId="1" fillId="0" borderId="38" xfId="1" applyNumberFormat="1" applyFont="1" applyFill="1" applyBorder="1" applyAlignment="1">
      <alignment horizontal="center" vertical="center"/>
    </xf>
    <xf numFmtId="177" fontId="1" fillId="0" borderId="37" xfId="1" applyNumberFormat="1" applyFont="1" applyFill="1" applyBorder="1" applyAlignment="1">
      <alignment horizontal="center" vertical="center"/>
    </xf>
    <xf numFmtId="200" fontId="3" fillId="0" borderId="2" xfId="1" applyNumberFormat="1" applyFont="1" applyFill="1" applyBorder="1" applyAlignment="1">
      <alignment horizontal="center" vertical="center"/>
    </xf>
    <xf numFmtId="200" fontId="3" fillId="0" borderId="3" xfId="1" applyNumberFormat="1" applyFont="1" applyFill="1" applyBorder="1" applyAlignment="1">
      <alignment horizontal="center" vertical="center"/>
    </xf>
    <xf numFmtId="195" fontId="3" fillId="0" borderId="11" xfId="1" applyNumberFormat="1" applyFont="1" applyFill="1" applyBorder="1" applyAlignment="1">
      <alignment horizontal="center" vertical="center"/>
    </xf>
    <xf numFmtId="200" fontId="3" fillId="0" borderId="11" xfId="0" applyNumberFormat="1" applyFont="1" applyFill="1" applyBorder="1" applyAlignment="1">
      <alignment horizontal="center" vertical="center"/>
    </xf>
    <xf numFmtId="200" fontId="3" fillId="0" borderId="2" xfId="0" applyNumberFormat="1" applyFont="1" applyFill="1" applyBorder="1" applyAlignment="1">
      <alignment horizontal="center" vertical="center"/>
    </xf>
    <xf numFmtId="200" fontId="3" fillId="0" borderId="11" xfId="1" applyNumberFormat="1" applyFont="1" applyFill="1" applyBorder="1" applyAlignment="1">
      <alignment horizontal="center" vertical="center"/>
    </xf>
    <xf numFmtId="0" fontId="3" fillId="0" borderId="0" xfId="1" applyFont="1" applyFill="1" applyBorder="1" applyAlignment="1">
      <alignment horizontal="center" vertical="center" textRotation="255"/>
    </xf>
    <xf numFmtId="0" fontId="3" fillId="0" borderId="5" xfId="1" applyFont="1" applyFill="1" applyBorder="1" applyAlignment="1">
      <alignment horizontal="center" vertical="center" textRotation="255"/>
    </xf>
    <xf numFmtId="178" fontId="7" fillId="0" borderId="2" xfId="1" applyNumberFormat="1" applyFont="1" applyFill="1" applyBorder="1" applyAlignment="1">
      <alignment horizontal="center" vertical="center" shrinkToFit="1"/>
    </xf>
    <xf numFmtId="0" fontId="3" fillId="0" borderId="7" xfId="1" applyFont="1" applyFill="1" applyBorder="1" applyAlignment="1">
      <alignment horizontal="center" vertical="center" shrinkToFit="1"/>
    </xf>
    <xf numFmtId="0" fontId="3" fillId="0" borderId="4" xfId="1" applyFont="1" applyFill="1" applyBorder="1" applyAlignment="1">
      <alignment horizontal="center" vertical="center" shrinkToFit="1"/>
    </xf>
    <xf numFmtId="178" fontId="3" fillId="0" borderId="2" xfId="0" applyNumberFormat="1" applyFont="1" applyFill="1" applyBorder="1" applyAlignment="1">
      <alignment horizontal="center" vertical="center" shrinkToFit="1"/>
    </xf>
    <xf numFmtId="178" fontId="3" fillId="0" borderId="2" xfId="1" applyNumberFormat="1" applyFont="1" applyFill="1" applyBorder="1" applyAlignment="1">
      <alignment horizontal="center" vertical="center" shrinkToFit="1"/>
    </xf>
    <xf numFmtId="0" fontId="3" fillId="0" borderId="1" xfId="1" applyFont="1" applyFill="1" applyBorder="1" applyAlignment="1">
      <alignment horizontal="center" vertical="center" shrinkToFit="1"/>
    </xf>
    <xf numFmtId="178" fontId="3" fillId="0" borderId="3" xfId="0" applyNumberFormat="1" applyFont="1" applyFill="1" applyBorder="1" applyAlignment="1">
      <alignment horizontal="center" vertical="center" shrinkToFit="1"/>
    </xf>
    <xf numFmtId="0" fontId="3" fillId="0" borderId="1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2" xfId="1" applyFont="1" applyFill="1" applyBorder="1" applyAlignment="1">
      <alignment horizontal="center" vertical="center" shrinkToFi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1" applyNumberFormat="1" applyFont="1" applyFill="1" applyBorder="1" applyAlignment="1">
      <alignment horizontal="center" vertical="center"/>
    </xf>
    <xf numFmtId="0" fontId="3" fillId="0" borderId="11" xfId="1"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177" fontId="3" fillId="0" borderId="0" xfId="1" applyNumberFormat="1" applyFont="1" applyFill="1" applyAlignment="1">
      <alignment vertical="center"/>
    </xf>
    <xf numFmtId="0" fontId="3" fillId="0" borderId="0" xfId="1" applyFont="1" applyFill="1" applyAlignment="1">
      <alignment vertical="center"/>
    </xf>
    <xf numFmtId="0" fontId="1" fillId="0" borderId="8" xfId="2" applyFont="1" applyFill="1" applyBorder="1" applyAlignment="1">
      <alignment horizontal="center" vertical="center" textRotation="255"/>
    </xf>
    <xf numFmtId="0" fontId="1" fillId="0" borderId="5" xfId="2" applyFont="1" applyFill="1" applyBorder="1" applyAlignment="1">
      <alignment horizontal="center" vertical="center" textRotation="255"/>
    </xf>
    <xf numFmtId="0" fontId="22" fillId="0" borderId="8" xfId="2" applyFont="1" applyFill="1" applyBorder="1" applyAlignment="1">
      <alignment horizontal="center" vertical="center"/>
    </xf>
    <xf numFmtId="0" fontId="22" fillId="0" borderId="14" xfId="2" applyFont="1" applyFill="1" applyBorder="1" applyAlignment="1">
      <alignment horizontal="center" vertical="center"/>
    </xf>
    <xf numFmtId="0" fontId="22" fillId="0" borderId="5" xfId="2" applyFont="1" applyFill="1" applyBorder="1" applyAlignment="1">
      <alignment horizontal="center" vertical="center"/>
    </xf>
    <xf numFmtId="0" fontId="22" fillId="0" borderId="10" xfId="2" applyFont="1" applyFill="1" applyBorder="1" applyAlignment="1">
      <alignment horizontal="center" vertical="center"/>
    </xf>
    <xf numFmtId="0" fontId="22" fillId="0" borderId="2" xfId="2" applyFont="1" applyFill="1" applyBorder="1" applyAlignment="1">
      <alignment horizontal="center" vertical="center"/>
    </xf>
    <xf numFmtId="0" fontId="22" fillId="0" borderId="3" xfId="2" applyFont="1" applyFill="1" applyBorder="1" applyAlignment="1">
      <alignment horizontal="center" vertical="center"/>
    </xf>
    <xf numFmtId="0" fontId="1" fillId="0" borderId="0" xfId="2" applyFont="1" applyFill="1" applyAlignment="1">
      <alignment horizontal="center" vertical="center" textRotation="255"/>
    </xf>
    <xf numFmtId="0" fontId="1" fillId="0" borderId="11" xfId="1" applyFont="1" applyFill="1" applyBorder="1" applyAlignment="1">
      <alignment horizontal="center" vertical="center" wrapText="1"/>
    </xf>
    <xf numFmtId="0" fontId="3" fillId="0" borderId="3" xfId="1" applyFont="1" applyFill="1" applyBorder="1" applyAlignment="1">
      <alignment horizontal="center" vertical="center" shrinkToFit="1"/>
    </xf>
    <xf numFmtId="0" fontId="3" fillId="0" borderId="11" xfId="1" applyFont="1" applyFill="1" applyBorder="1" applyAlignment="1">
      <alignment horizontal="center" vertical="center" shrinkToFit="1"/>
    </xf>
    <xf numFmtId="0" fontId="1" fillId="0" borderId="1" xfId="1" applyFont="1" applyFill="1" applyBorder="1" applyAlignment="1">
      <alignment horizontal="center" vertical="center" wrapText="1"/>
    </xf>
    <xf numFmtId="0" fontId="1" fillId="0" borderId="2" xfId="1" applyFont="1" applyFill="1" applyBorder="1" applyAlignment="1">
      <alignment horizontal="center" vertical="center" wrapText="1"/>
    </xf>
    <xf numFmtId="0" fontId="1" fillId="0" borderId="3" xfId="1" applyFont="1" applyFill="1" applyBorder="1" applyAlignment="1">
      <alignment horizontal="center" vertical="center" wrapText="1"/>
    </xf>
    <xf numFmtId="0" fontId="7" fillId="0" borderId="5" xfId="1" applyNumberFormat="1" applyFont="1" applyFill="1" applyBorder="1" applyAlignment="1">
      <alignment horizontal="center" vertical="center"/>
    </xf>
    <xf numFmtId="0" fontId="7" fillId="0" borderId="0" xfId="1" applyFont="1" applyFill="1" applyBorder="1" applyAlignment="1">
      <alignment horizontal="center" vertical="center" wrapText="1"/>
    </xf>
    <xf numFmtId="0" fontId="7" fillId="0" borderId="5" xfId="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0" xfId="1" applyFont="1" applyFill="1" applyBorder="1" applyAlignment="1">
      <alignment horizontal="center" vertical="center" wrapText="1"/>
    </xf>
    <xf numFmtId="0" fontId="3" fillId="0" borderId="5" xfId="1" applyNumberFormat="1" applyFont="1" applyFill="1" applyBorder="1" applyAlignment="1">
      <alignment horizontal="center" vertical="center"/>
    </xf>
    <xf numFmtId="200" fontId="3" fillId="0" borderId="0" xfId="1" applyNumberFormat="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3" xfId="1" applyFont="1" applyFill="1" applyBorder="1" applyAlignment="1">
      <alignment horizontal="center" vertical="center"/>
    </xf>
    <xf numFmtId="0" fontId="1" fillId="0" borderId="1" xfId="14" applyFont="1" applyFill="1" applyBorder="1" applyAlignment="1">
      <alignment horizontal="center" vertical="center"/>
    </xf>
    <xf numFmtId="0" fontId="1" fillId="0" borderId="8" xfId="14" applyFont="1" applyFill="1" applyBorder="1" applyAlignment="1">
      <alignment horizontal="center" vertical="center"/>
    </xf>
    <xf numFmtId="0" fontId="1" fillId="0" borderId="11" xfId="14" applyFont="1" applyFill="1" applyBorder="1" applyAlignment="1">
      <alignment horizontal="center" vertical="center"/>
    </xf>
    <xf numFmtId="0" fontId="1" fillId="0" borderId="2" xfId="14" applyFont="1" applyFill="1" applyBorder="1" applyAlignment="1">
      <alignment horizontal="center" vertical="center"/>
    </xf>
    <xf numFmtId="0" fontId="1" fillId="0" borderId="14" xfId="14" applyFont="1" applyFill="1" applyBorder="1" applyAlignment="1">
      <alignment horizontal="center" vertical="center"/>
    </xf>
    <xf numFmtId="0" fontId="1" fillId="0" borderId="12" xfId="14" applyFont="1" applyFill="1" applyBorder="1" applyAlignment="1">
      <alignment horizontal="center" vertical="center"/>
    </xf>
    <xf numFmtId="0" fontId="1" fillId="0" borderId="3" xfId="14" applyFont="1" applyFill="1" applyBorder="1" applyAlignment="1">
      <alignment horizontal="center" vertical="center"/>
    </xf>
    <xf numFmtId="0" fontId="1" fillId="0" borderId="7" xfId="14" applyFont="1" applyFill="1" applyBorder="1" applyAlignment="1">
      <alignment horizontal="center" vertical="center"/>
    </xf>
    <xf numFmtId="0" fontId="3" fillId="0" borderId="1" xfId="1" applyNumberFormat="1" applyFont="1" applyFill="1" applyBorder="1" applyAlignment="1">
      <alignment horizontal="center" vertical="center"/>
    </xf>
    <xf numFmtId="0" fontId="3" fillId="0" borderId="1" xfId="1" applyNumberFormat="1" applyFont="1" applyFill="1" applyBorder="1" applyAlignment="1">
      <alignment horizontal="center" vertical="center" wrapText="1"/>
    </xf>
    <xf numFmtId="0" fontId="3" fillId="0" borderId="2" xfId="1" applyNumberFormat="1" applyFont="1" applyFill="1" applyBorder="1" applyAlignment="1">
      <alignment horizontal="center" vertical="center"/>
    </xf>
    <xf numFmtId="0" fontId="3" fillId="0" borderId="3" xfId="1" applyNumberFormat="1" applyFont="1" applyFill="1" applyBorder="1" applyAlignment="1">
      <alignment horizontal="center" vertical="center"/>
    </xf>
    <xf numFmtId="0" fontId="3" fillId="0" borderId="12" xfId="1" applyFont="1" applyFill="1" applyBorder="1" applyAlignment="1">
      <alignment horizontal="center" vertical="center"/>
    </xf>
    <xf numFmtId="0" fontId="3" fillId="0" borderId="12"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5" xfId="1" applyFont="1" applyFill="1" applyBorder="1" applyAlignment="1">
      <alignment horizontal="center" vertical="center"/>
    </xf>
    <xf numFmtId="0" fontId="3" fillId="0" borderId="15" xfId="1" applyFont="1" applyFill="1" applyBorder="1" applyAlignment="1">
      <alignment horizontal="center" vertical="center" wrapText="1"/>
    </xf>
    <xf numFmtId="0" fontId="3" fillId="0" borderId="8" xfId="1" applyFont="1" applyFill="1" applyBorder="1" applyAlignment="1">
      <alignment horizontal="center" vertical="center" shrinkToFit="1"/>
    </xf>
    <xf numFmtId="0" fontId="3" fillId="0" borderId="6" xfId="1" applyFont="1" applyFill="1" applyBorder="1" applyAlignment="1">
      <alignment horizontal="center" vertical="center" shrinkToFit="1"/>
    </xf>
    <xf numFmtId="0" fontId="3" fillId="0" borderId="5" xfId="1" applyFont="1" applyFill="1" applyBorder="1" applyAlignment="1">
      <alignment horizontal="center" vertical="center" shrinkToFit="1"/>
    </xf>
    <xf numFmtId="0" fontId="1" fillId="0" borderId="0" xfId="1" applyFont="1">
      <alignment vertical="center"/>
    </xf>
    <xf numFmtId="0" fontId="1" fillId="0" borderId="4" xfId="1" applyFont="1" applyBorder="1" applyAlignment="1">
      <alignment horizontal="left" vertical="center" shrinkToFit="1"/>
    </xf>
    <xf numFmtId="0" fontId="1" fillId="0" borderId="0" xfId="1" applyFont="1" applyAlignment="1">
      <alignment horizontal="right" vertical="center"/>
    </xf>
    <xf numFmtId="0" fontId="1" fillId="0" borderId="5" xfId="1" applyFont="1" applyBorder="1">
      <alignment vertical="center"/>
    </xf>
    <xf numFmtId="0" fontId="1" fillId="0" borderId="6" xfId="1" applyFont="1" applyBorder="1" applyAlignment="1">
      <alignment horizontal="left" vertical="center" shrinkToFit="1"/>
    </xf>
    <xf numFmtId="0" fontId="1" fillId="0" borderId="5" xfId="1" applyFont="1" applyBorder="1" applyAlignment="1">
      <alignment horizontal="right" vertical="center"/>
    </xf>
    <xf numFmtId="0" fontId="1" fillId="0" borderId="19" xfId="1" applyFont="1" applyFill="1" applyBorder="1" applyAlignment="1">
      <alignment vertical="center"/>
    </xf>
    <xf numFmtId="0" fontId="1" fillId="0" borderId="20" xfId="1" applyFont="1" applyFill="1" applyBorder="1" applyAlignment="1">
      <alignment vertical="center"/>
    </xf>
    <xf numFmtId="0" fontId="1" fillId="0" borderId="4" xfId="1" applyFont="1" applyFill="1" applyBorder="1" applyAlignment="1">
      <alignment vertical="center"/>
    </xf>
    <xf numFmtId="0" fontId="1" fillId="0" borderId="0" xfId="1" applyFont="1" applyFill="1" applyBorder="1" applyAlignment="1">
      <alignment vertical="center"/>
    </xf>
    <xf numFmtId="0" fontId="1" fillId="0" borderId="6" xfId="1" applyFont="1" applyFill="1" applyBorder="1" applyAlignment="1">
      <alignment vertical="center"/>
    </xf>
    <xf numFmtId="0" fontId="1" fillId="0" borderId="5" xfId="1" applyFont="1" applyFill="1" applyBorder="1" applyAlignment="1">
      <alignment vertical="center"/>
    </xf>
    <xf numFmtId="0" fontId="1" fillId="0" borderId="7" xfId="1" applyFont="1" applyFill="1" applyBorder="1" applyAlignment="1">
      <alignment vertical="center"/>
    </xf>
    <xf numFmtId="0" fontId="1" fillId="0" borderId="8" xfId="1" applyFont="1" applyFill="1" applyBorder="1" applyAlignment="1">
      <alignment vertical="center"/>
    </xf>
    <xf numFmtId="0" fontId="1" fillId="0" borderId="21" xfId="1" applyFont="1" applyFill="1" applyBorder="1" applyAlignment="1">
      <alignment vertical="center"/>
    </xf>
    <xf numFmtId="0" fontId="1" fillId="0" borderId="22" xfId="1" applyFont="1" applyFill="1" applyBorder="1" applyAlignment="1">
      <alignment vertical="center"/>
    </xf>
    <xf numFmtId="0" fontId="1" fillId="0" borderId="4" xfId="1" applyFont="1" applyFill="1" applyBorder="1" applyAlignment="1">
      <alignment horizontal="right" vertical="center"/>
    </xf>
    <xf numFmtId="0" fontId="1" fillId="0" borderId="0" xfId="1" applyFont="1" applyFill="1" applyBorder="1" applyAlignment="1">
      <alignment horizontal="right" vertical="center"/>
    </xf>
    <xf numFmtId="0" fontId="1" fillId="0" borderId="19" xfId="1" applyFont="1" applyFill="1" applyBorder="1" applyAlignment="1">
      <alignment horizontal="right" vertical="center"/>
    </xf>
    <xf numFmtId="0" fontId="1" fillId="0" borderId="20" xfId="1" applyFont="1" applyFill="1" applyBorder="1" applyAlignment="1">
      <alignment horizontal="right" vertical="center"/>
    </xf>
    <xf numFmtId="0" fontId="1" fillId="0" borderId="6" xfId="1" applyFont="1" applyFill="1" applyBorder="1" applyAlignment="1">
      <alignment horizontal="left" vertical="center"/>
    </xf>
    <xf numFmtId="0" fontId="1" fillId="0" borderId="5" xfId="1" applyFont="1" applyFill="1" applyBorder="1" applyAlignment="1">
      <alignment horizontal="left" vertical="center"/>
    </xf>
    <xf numFmtId="0" fontId="1" fillId="0" borderId="4" xfId="1" applyFont="1" applyFill="1" applyBorder="1" applyAlignment="1">
      <alignment horizontal="right" vertical="center" shrinkToFit="1"/>
    </xf>
    <xf numFmtId="0" fontId="1" fillId="0" borderId="0" xfId="1" applyFont="1" applyFill="1" applyBorder="1" applyAlignment="1">
      <alignment horizontal="right" vertical="center" shrinkToFit="1"/>
    </xf>
    <xf numFmtId="0" fontId="1" fillId="0" borderId="19" xfId="2" applyFont="1" applyFill="1" applyBorder="1" applyAlignment="1">
      <alignment horizontal="right" vertical="center"/>
    </xf>
    <xf numFmtId="0" fontId="1" fillId="0" borderId="20" xfId="2" applyFont="1" applyFill="1" applyBorder="1" applyAlignment="1">
      <alignment horizontal="right" vertical="center"/>
    </xf>
    <xf numFmtId="0" fontId="1" fillId="0" borderId="24" xfId="1" applyFont="1" applyFill="1" applyBorder="1" applyAlignment="1">
      <alignment vertical="center"/>
    </xf>
    <xf numFmtId="0" fontId="1" fillId="0" borderId="23" xfId="1" applyFont="1" applyFill="1" applyBorder="1" applyAlignment="1">
      <alignment vertical="center"/>
    </xf>
    <xf numFmtId="0" fontId="1" fillId="0" borderId="24" xfId="1" applyFont="1" applyFill="1" applyBorder="1" applyAlignment="1">
      <alignment horizontal="right" vertical="center"/>
    </xf>
    <xf numFmtId="0" fontId="1" fillId="0" borderId="23" xfId="1" applyFont="1" applyFill="1" applyBorder="1" applyAlignment="1">
      <alignment horizontal="right" vertical="center"/>
    </xf>
    <xf numFmtId="0" fontId="1" fillId="0" borderId="26" xfId="1" applyFont="1" applyFill="1" applyBorder="1" applyAlignment="1">
      <alignment vertical="center"/>
    </xf>
    <xf numFmtId="0" fontId="1" fillId="0" borderId="25" xfId="1" applyFont="1" applyFill="1" applyBorder="1" applyAlignment="1">
      <alignment vertical="center"/>
    </xf>
    <xf numFmtId="0" fontId="1" fillId="0" borderId="7" xfId="2" applyFont="1" applyFill="1" applyBorder="1" applyAlignment="1">
      <alignment vertical="center"/>
    </xf>
    <xf numFmtId="0" fontId="1" fillId="0" borderId="8" xfId="2" applyFont="1" applyFill="1" applyBorder="1" applyAlignment="1">
      <alignment vertical="center"/>
    </xf>
    <xf numFmtId="0" fontId="1" fillId="0" borderId="4" xfId="2" applyFont="1" applyFill="1" applyBorder="1" applyAlignment="1">
      <alignment horizontal="right" vertical="center"/>
    </xf>
    <xf numFmtId="0" fontId="1" fillId="0" borderId="4" xfId="2" applyFont="1" applyFill="1" applyBorder="1" applyAlignment="1">
      <alignment vertical="center"/>
    </xf>
    <xf numFmtId="0" fontId="1" fillId="0" borderId="0" xfId="2" applyFont="1" applyFill="1" applyBorder="1" applyAlignment="1">
      <alignment vertical="center"/>
    </xf>
    <xf numFmtId="0" fontId="1" fillId="0" borderId="6" xfId="2" applyFont="1" applyFill="1" applyBorder="1" applyAlignment="1">
      <alignment vertical="center"/>
    </xf>
    <xf numFmtId="0" fontId="1" fillId="0" borderId="5" xfId="2" applyFont="1" applyFill="1" applyBorder="1" applyAlignment="1">
      <alignment vertical="center"/>
    </xf>
    <xf numFmtId="0" fontId="3" fillId="0" borderId="8" xfId="1" applyNumberFormat="1" applyFont="1" applyFill="1" applyBorder="1" applyAlignment="1">
      <alignment horizontal="center" vertical="center"/>
    </xf>
    <xf numFmtId="0" fontId="3" fillId="0" borderId="14" xfId="1" applyNumberFormat="1" applyFont="1" applyFill="1" applyBorder="1" applyAlignment="1">
      <alignment horizontal="center" vertical="center"/>
    </xf>
    <xf numFmtId="0" fontId="3" fillId="0" borderId="9" xfId="1" applyNumberFormat="1" applyFont="1" applyFill="1" applyBorder="1" applyAlignment="1">
      <alignment horizontal="center" vertical="center"/>
    </xf>
    <xf numFmtId="0" fontId="7" fillId="0" borderId="5" xfId="1" applyFont="1" applyFill="1" applyBorder="1" applyAlignment="1">
      <alignment horizontal="center" vertical="center" wrapText="1"/>
    </xf>
    <xf numFmtId="0" fontId="1" fillId="0" borderId="0" xfId="1" applyFont="1" applyFill="1" applyBorder="1" applyAlignment="1">
      <alignment horizontal="center" vertical="center"/>
    </xf>
    <xf numFmtId="0" fontId="3" fillId="0" borderId="7" xfId="1" applyFont="1" applyFill="1" applyBorder="1" applyAlignment="1">
      <alignment horizontal="center" vertical="distributed" textRotation="255" indent="1"/>
    </xf>
    <xf numFmtId="0" fontId="3" fillId="0" borderId="6" xfId="1" applyFont="1" applyFill="1" applyBorder="1" applyAlignment="1">
      <alignment horizontal="center" vertical="distributed" textRotation="255" indent="1"/>
    </xf>
    <xf numFmtId="0" fontId="1" fillId="0" borderId="2" xfId="1" applyFont="1" applyFill="1" applyBorder="1" applyAlignment="1">
      <alignment horizontal="center" vertical="distributed" textRotation="255" indent="1"/>
    </xf>
    <xf numFmtId="0" fontId="3" fillId="0" borderId="4" xfId="1" applyFont="1" applyFill="1" applyBorder="1" applyAlignment="1">
      <alignment horizontal="left" vertical="center"/>
    </xf>
    <xf numFmtId="0" fontId="3" fillId="0" borderId="0" xfId="1" applyFont="1" applyFill="1" applyBorder="1" applyAlignment="1">
      <alignment horizontal="left" vertical="center"/>
    </xf>
    <xf numFmtId="0" fontId="1" fillId="0" borderId="12" xfId="1" applyFont="1" applyFill="1" applyBorder="1" applyAlignment="1">
      <alignment horizontal="center" vertical="center"/>
    </xf>
    <xf numFmtId="0" fontId="1" fillId="0" borderId="13" xfId="1" applyFont="1" applyFill="1" applyBorder="1" applyAlignment="1">
      <alignment horizontal="center" vertical="center"/>
    </xf>
    <xf numFmtId="0" fontId="3" fillId="0" borderId="14" xfId="2" applyFont="1" applyFill="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wrapText="1"/>
    </xf>
    <xf numFmtId="0" fontId="3" fillId="0" borderId="2" xfId="2" applyFont="1" applyFill="1" applyBorder="1" applyAlignment="1">
      <alignment horizontal="center" vertical="center" shrinkToFit="1"/>
    </xf>
    <xf numFmtId="0" fontId="3" fillId="0" borderId="3" xfId="2" applyFont="1" applyFill="1" applyBorder="1" applyAlignment="1">
      <alignment horizontal="center" vertical="center" shrinkToFit="1"/>
    </xf>
    <xf numFmtId="0" fontId="3" fillId="0" borderId="1" xfId="2" applyFont="1" applyFill="1" applyBorder="1" applyAlignment="1">
      <alignment horizontal="center" vertical="center" shrinkToFit="1"/>
    </xf>
    <xf numFmtId="0" fontId="3" fillId="0" borderId="27" xfId="2" applyFont="1" applyFill="1" applyBorder="1" applyAlignment="1">
      <alignment horizontal="center" vertical="center" shrinkToFit="1"/>
    </xf>
    <xf numFmtId="0" fontId="3" fillId="0" borderId="28" xfId="2" applyFont="1" applyFill="1" applyBorder="1" applyAlignment="1">
      <alignment horizontal="center" vertical="center" shrinkToFit="1"/>
    </xf>
    <xf numFmtId="0" fontId="3" fillId="0" borderId="29" xfId="2" applyFont="1" applyFill="1" applyBorder="1" applyAlignment="1">
      <alignment horizontal="center" vertical="center" shrinkToFit="1"/>
    </xf>
    <xf numFmtId="0" fontId="3" fillId="0" borderId="30" xfId="2"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3" xfId="1" applyFont="1" applyFill="1" applyBorder="1" applyAlignment="1">
      <alignment horizontal="center" vertical="center" shrinkToFit="1"/>
    </xf>
    <xf numFmtId="0" fontId="1" fillId="0" borderId="1" xfId="1" applyFont="1" applyFill="1" applyBorder="1" applyAlignment="1">
      <alignment horizontal="center" vertical="center" shrinkToFit="1"/>
    </xf>
    <xf numFmtId="0" fontId="1" fillId="0" borderId="0" xfId="2" applyFont="1" applyFill="1" applyAlignment="1">
      <alignment vertical="center"/>
    </xf>
    <xf numFmtId="0" fontId="3" fillId="0" borderId="22" xfId="0" applyFont="1" applyFill="1" applyBorder="1" applyAlignment="1">
      <alignment horizontal="center" vertical="center" wrapText="1"/>
    </xf>
    <xf numFmtId="0" fontId="3" fillId="0" borderId="20" xfId="0" applyFont="1" applyFill="1" applyBorder="1" applyAlignment="1">
      <alignment horizontal="center" vertical="center" wrapText="1"/>
    </xf>
    <xf numFmtId="177" fontId="3" fillId="0" borderId="22" xfId="0" applyNumberFormat="1" applyFont="1" applyFill="1" applyBorder="1" applyAlignment="1">
      <alignment horizontal="right" vertical="center"/>
    </xf>
    <xf numFmtId="177" fontId="3" fillId="0" borderId="20" xfId="0" applyNumberFormat="1" applyFont="1" applyFill="1" applyBorder="1" applyAlignment="1">
      <alignment horizontal="right" vertical="center"/>
    </xf>
    <xf numFmtId="0" fontId="3" fillId="0" borderId="22"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right" vertical="center"/>
    </xf>
    <xf numFmtId="0" fontId="3" fillId="0" borderId="2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178" fontId="3" fillId="0" borderId="20" xfId="0" applyNumberFormat="1" applyFont="1" applyFill="1" applyBorder="1" applyAlignment="1">
      <alignment horizontal="center" vertical="center" wrapText="1"/>
    </xf>
    <xf numFmtId="0" fontId="3" fillId="0" borderId="20" xfId="1" applyFont="1" applyFill="1" applyBorder="1" applyAlignment="1">
      <alignment horizontal="center" vertical="center"/>
    </xf>
    <xf numFmtId="0" fontId="3" fillId="0" borderId="22" xfId="1" applyFont="1" applyFill="1" applyBorder="1" applyAlignment="1">
      <alignment horizontal="center" vertical="center" wrapText="1"/>
    </xf>
    <xf numFmtId="0" fontId="7" fillId="0" borderId="22" xfId="1" applyFont="1" applyFill="1" applyBorder="1" applyAlignment="1">
      <alignment horizontal="center" vertical="center" wrapText="1"/>
    </xf>
    <xf numFmtId="177" fontId="7" fillId="0" borderId="0" xfId="0" applyNumberFormat="1" applyFont="1" applyBorder="1" applyAlignment="1">
      <alignment horizontal="right" vertical="center"/>
    </xf>
    <xf numFmtId="177" fontId="7" fillId="0" borderId="41" xfId="0" applyNumberFormat="1" applyFont="1" applyBorder="1" applyAlignment="1">
      <alignment horizontal="right" vertical="center"/>
    </xf>
    <xf numFmtId="0" fontId="3" fillId="0" borderId="12" xfId="1" applyFont="1" applyFill="1" applyBorder="1" applyAlignment="1">
      <alignment horizontal="center" vertical="center" shrinkToFit="1"/>
    </xf>
    <xf numFmtId="0" fontId="3" fillId="0" borderId="13" xfId="1" applyFont="1" applyFill="1" applyBorder="1" applyAlignment="1">
      <alignment horizontal="center" vertical="center" shrinkToFit="1"/>
    </xf>
    <xf numFmtId="200" fontId="3" fillId="0" borderId="0" xfId="0" applyNumberFormat="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xf>
    <xf numFmtId="0" fontId="1" fillId="0" borderId="0" xfId="1" applyFont="1" applyFill="1" applyBorder="1" applyAlignment="1">
      <alignment horizontal="center" vertical="center" wrapText="1"/>
    </xf>
    <xf numFmtId="0" fontId="1" fillId="0" borderId="0" xfId="1" applyFont="1" applyFill="1" applyBorder="1" applyAlignment="1">
      <alignment horizontal="left" vertical="center"/>
    </xf>
    <xf numFmtId="201" fontId="7" fillId="0" borderId="2" xfId="1" applyNumberFormat="1" applyFont="1" applyFill="1" applyBorder="1" applyAlignment="1">
      <alignment horizontal="center" vertical="center"/>
    </xf>
    <xf numFmtId="201" fontId="7" fillId="0" borderId="3" xfId="1" applyNumberFormat="1" applyFont="1" applyFill="1" applyBorder="1" applyAlignment="1">
      <alignment horizontal="center" vertical="center"/>
    </xf>
    <xf numFmtId="201" fontId="3" fillId="0" borderId="2" xfId="1" applyNumberFormat="1" applyFont="1" applyFill="1" applyBorder="1" applyAlignment="1">
      <alignment horizontal="center" vertical="center"/>
    </xf>
    <xf numFmtId="201" fontId="3" fillId="0" borderId="3" xfId="1" applyNumberFormat="1" applyFont="1" applyFill="1" applyBorder="1" applyAlignment="1">
      <alignment horizontal="center" vertical="center"/>
    </xf>
    <xf numFmtId="201" fontId="3" fillId="0" borderId="11" xfId="0" applyNumberFormat="1" applyFont="1" applyFill="1" applyBorder="1" applyAlignment="1">
      <alignment horizontal="center" vertical="center"/>
    </xf>
    <xf numFmtId="201" fontId="3" fillId="0" borderId="2" xfId="0" applyNumberFormat="1" applyFont="1" applyFill="1" applyBorder="1" applyAlignment="1">
      <alignment horizontal="center" vertical="center"/>
    </xf>
    <xf numFmtId="201" fontId="3" fillId="0" borderId="11" xfId="1" applyNumberFormat="1" applyFont="1" applyFill="1" applyBorder="1" applyAlignment="1">
      <alignment horizontal="center" vertical="center"/>
    </xf>
    <xf numFmtId="0" fontId="3" fillId="0" borderId="3" xfId="1" applyFont="1" applyFill="1" applyBorder="1" applyAlignment="1">
      <alignment horizontal="center" vertical="center" wrapText="1" shrinkToFit="1"/>
    </xf>
    <xf numFmtId="0" fontId="3" fillId="0" borderId="1" xfId="1" applyFont="1" applyFill="1" applyBorder="1" applyAlignment="1">
      <alignment horizontal="center" vertical="center" wrapText="1" shrinkToFit="1"/>
    </xf>
  </cellXfs>
  <cellStyles count="18">
    <cellStyle name="ハイパーリンク" xfId="3" builtinId="8"/>
    <cellStyle name="桁区切り" xfId="4" builtinId="6"/>
    <cellStyle name="桁区切り 2" xfId="6"/>
    <cellStyle name="桁区切り 2 2" xfId="10"/>
    <cellStyle name="桁区切り 3" xfId="7"/>
    <cellStyle name="桁区切り 4" xfId="15"/>
    <cellStyle name="標準" xfId="0" builtinId="0"/>
    <cellStyle name="標準 2" xfId="1"/>
    <cellStyle name="標準 2 2" xfId="2"/>
    <cellStyle name="標準 2 2 2" xfId="12"/>
    <cellStyle name="標準 2 3" xfId="5"/>
    <cellStyle name="標準 2 3 2" xfId="14"/>
    <cellStyle name="標準 3" xfId="9"/>
    <cellStyle name="標準 3 2" xfId="11"/>
    <cellStyle name="標準_■主要系列表" xfId="17"/>
    <cellStyle name="標準_h14_gaiyo" xfId="16"/>
    <cellStyle name="標準_JB16" xfId="8"/>
    <cellStyle name="標準_箇所別レイアウト(案)" xfId="13"/>
  </cellStyles>
  <dxfs count="1">
    <dxf>
      <font>
        <b val="0"/>
        <i/>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116" Type="http://schemas.openxmlformats.org/officeDocument/2006/relationships/worksheet" Target="worksheets/sheet116.xml"/><Relationship Id="rId124" Type="http://schemas.openxmlformats.org/officeDocument/2006/relationships/worksheet" Target="worksheets/sheet124.xml"/><Relationship Id="rId129" Type="http://schemas.openxmlformats.org/officeDocument/2006/relationships/worksheet" Target="worksheets/sheet129.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worksheet" Target="worksheets/sheet111.xml"/><Relationship Id="rId132" Type="http://schemas.openxmlformats.org/officeDocument/2006/relationships/worksheet" Target="worksheets/sheet132.xml"/><Relationship Id="rId140" Type="http://schemas.openxmlformats.org/officeDocument/2006/relationships/worksheet" Target="worksheets/sheet140.xml"/><Relationship Id="rId14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84547</xdr:rowOff>
    </xdr:from>
    <xdr:to>
      <xdr:col>2</xdr:col>
      <xdr:colOff>481336</xdr:colOff>
      <xdr:row>34</xdr:row>
      <xdr:rowOff>170272</xdr:rowOff>
    </xdr:to>
    <xdr:pic>
      <xdr:nvPicPr>
        <xdr:cNvPr id="2" name="Picture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3665947"/>
          <a:ext cx="6872611" cy="5610225"/>
        </a:xfrm>
        <a:prstGeom prst="rect">
          <a:avLst/>
        </a:prstGeom>
        <a:noFill/>
        <a:ln w="9525">
          <a:noFill/>
          <a:miter lim="800000"/>
          <a:headEnd/>
          <a:tailEnd/>
        </a:ln>
      </xdr:spPr>
    </xdr:pic>
    <xdr:clientData/>
  </xdr:twoCellAnchor>
  <xdr:twoCellAnchor>
    <xdr:from>
      <xdr:col>0</xdr:col>
      <xdr:colOff>2419350</xdr:colOff>
      <xdr:row>8</xdr:row>
      <xdr:rowOff>138522</xdr:rowOff>
    </xdr:from>
    <xdr:to>
      <xdr:col>0</xdr:col>
      <xdr:colOff>2657476</xdr:colOff>
      <xdr:row>12</xdr:row>
      <xdr:rowOff>106771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419350" y="4291422"/>
          <a:ext cx="238126" cy="7302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438150</xdr:colOff>
      <xdr:row>21</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67056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13</xdr:row>
      <xdr:rowOff>114300</xdr:rowOff>
    </xdr:from>
    <xdr:to>
      <xdr:col>13</xdr:col>
      <xdr:colOff>9525</xdr:colOff>
      <xdr:row>15</xdr:row>
      <xdr:rowOff>58270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6482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13</xdr:row>
      <xdr:rowOff>0</xdr:rowOff>
    </xdr:from>
    <xdr:to>
      <xdr:col>9</xdr:col>
      <xdr:colOff>171450</xdr:colOff>
      <xdr:row>14</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41960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600076</xdr:colOff>
      <xdr:row>6</xdr:row>
      <xdr:rowOff>9525</xdr:rowOff>
    </xdr:from>
    <xdr:to>
      <xdr:col>4</xdr:col>
      <xdr:colOff>152400</xdr:colOff>
      <xdr:row>17</xdr:row>
      <xdr:rowOff>9525</xdr:rowOff>
    </xdr:to>
    <xdr:sp macro="" textlink="">
      <xdr:nvSpPr>
        <xdr:cNvPr id="2" name="左中かっこ 1">
          <a:extLst>
            <a:ext uri="{FF2B5EF4-FFF2-40B4-BE49-F238E27FC236}">
              <a16:creationId xmlns:a16="http://schemas.microsoft.com/office/drawing/2014/main" id="{00000000-0008-0000-7D00-000002000000}"/>
            </a:ext>
          </a:extLst>
        </xdr:cNvPr>
        <xdr:cNvSpPr/>
      </xdr:nvSpPr>
      <xdr:spPr>
        <a:xfrm>
          <a:off x="7058026" y="1733550"/>
          <a:ext cx="247649" cy="2409825"/>
        </a:xfrm>
        <a:prstGeom prst="leftBrace">
          <a:avLst>
            <a:gd name="adj1" fmla="val 39103"/>
            <a:gd name="adj2" fmla="val 50541"/>
          </a:avLst>
        </a:prstGeom>
        <a:solidFill>
          <a:sysClr val="window" lastClr="FFFFFF"/>
        </a:solidFill>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2</xdr:row>
      <xdr:rowOff>485775</xdr:rowOff>
    </xdr:from>
    <xdr:to>
      <xdr:col>0</xdr:col>
      <xdr:colOff>6610350</xdr:colOff>
      <xdr:row>2</xdr:row>
      <xdr:rowOff>4924425</xdr:rowOff>
    </xdr:to>
    <xdr:sp macro="" textlink="">
      <xdr:nvSpPr>
        <xdr:cNvPr id="2049" name="Object 1" hidden="1">
          <a:extLst>
            <a:ext uri="{63B3BB69-23CF-44E3-9099-C40C66FF867C}">
              <a14:compatExt xmlns:a14="http://schemas.microsoft.com/office/drawing/2010/main"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142875</xdr:colOff>
      <xdr:row>2</xdr:row>
      <xdr:rowOff>485775</xdr:rowOff>
    </xdr:from>
    <xdr:to>
      <xdr:col>0</xdr:col>
      <xdr:colOff>6610350</xdr:colOff>
      <xdr:row>2</xdr:row>
      <xdr:rowOff>4924425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057275"/>
          <a:ext cx="6467475" cy="4438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0</xdr:colOff>
      <xdr:row>18</xdr:row>
      <xdr:rowOff>9525</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7975"/>
          <a:ext cx="6105525" cy="24860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123825</xdr:colOff>
      <xdr:row>19</xdr:row>
      <xdr:rowOff>152400</xdr:rowOff>
    </xdr:from>
    <xdr:to>
      <xdr:col>4</xdr:col>
      <xdr:colOff>581025</xdr:colOff>
      <xdr:row>25</xdr:row>
      <xdr:rowOff>9525</xdr:rowOff>
    </xdr:to>
    <xdr:pic>
      <xdr:nvPicPr>
        <xdr:cNvPr id="2" name="図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3581400"/>
          <a:ext cx="4552950" cy="962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155200</xdr:colOff>
      <xdr:row>10</xdr:row>
      <xdr:rowOff>151209</xdr:rowOff>
    </xdr:from>
    <xdr:to>
      <xdr:col>0</xdr:col>
      <xdr:colOff>297087</xdr:colOff>
      <xdr:row>13</xdr:row>
      <xdr:rowOff>229790</xdr:rowOff>
    </xdr:to>
    <xdr:sp macro="" textlink="">
      <xdr:nvSpPr>
        <xdr:cNvPr id="5" name="AutoShape 1">
          <a:extLst>
            <a:ext uri="{FF2B5EF4-FFF2-40B4-BE49-F238E27FC236}">
              <a16:creationId xmlns:a16="http://schemas.microsoft.com/office/drawing/2014/main" id="{00000000-0008-0000-1700-000005000000}"/>
            </a:ext>
          </a:extLst>
        </xdr:cNvPr>
        <xdr:cNvSpPr>
          <a:spLocks/>
        </xdr:cNvSpPr>
      </xdr:nvSpPr>
      <xdr:spPr bwMode="auto">
        <a:xfrm>
          <a:off x="155200" y="3275409"/>
          <a:ext cx="141887" cy="1221581"/>
        </a:xfrm>
        <a:prstGeom prst="leftBrace">
          <a:avLst>
            <a:gd name="adj1" fmla="val 4523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74840</xdr:colOff>
      <xdr:row>4</xdr:row>
      <xdr:rowOff>72118</xdr:rowOff>
    </xdr:from>
    <xdr:to>
      <xdr:col>1</xdr:col>
      <xdr:colOff>419100</xdr:colOff>
      <xdr:row>16</xdr:row>
      <xdr:rowOff>208190</xdr:rowOff>
    </xdr:to>
    <xdr:sp macro="" textlink="">
      <xdr:nvSpPr>
        <xdr:cNvPr id="2" name="右中かっこ 1">
          <a:extLst>
            <a:ext uri="{FF2B5EF4-FFF2-40B4-BE49-F238E27FC236}">
              <a16:creationId xmlns:a16="http://schemas.microsoft.com/office/drawing/2014/main" id="{00000000-0008-0000-3900-000002000000}"/>
            </a:ext>
          </a:extLst>
        </xdr:cNvPr>
        <xdr:cNvSpPr/>
      </xdr:nvSpPr>
      <xdr:spPr>
        <a:xfrm>
          <a:off x="3332390" y="1177018"/>
          <a:ext cx="344260" cy="3565072"/>
        </a:xfrm>
        <a:prstGeom prst="rightBrace">
          <a:avLst>
            <a:gd name="adj1" fmla="val 8333"/>
            <a:gd name="adj2" fmla="val 495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absoluteAnchor>
    <xdr:pos x="11258611" y="452538367"/>
    <xdr:ext cx="5451595" cy="942587"/>
    <mc:AlternateContent xmlns:mc="http://schemas.openxmlformats.org/markup-compatibility/2006" xmlns:a14="http://schemas.microsoft.com/office/drawing/2010/main">
      <mc:Choice Requires="a14">
        <xdr:sp macro="" textlink="">
          <xdr:nvSpPr>
            <xdr:cNvPr id="2" name="テキスト ボックス 1">
              <a:extLst>
                <a:ext uri="{FF2B5EF4-FFF2-40B4-BE49-F238E27FC236}">
                  <a16:creationId xmlns:a16="http://schemas.microsoft.com/office/drawing/2014/main" id="{00000000-0008-0000-5400-000002000000}"/>
                </a:ext>
              </a:extLst>
            </xdr:cNvPr>
            <xdr:cNvSpPr txBox="1"/>
          </xdr:nvSpPr>
          <xdr:spPr>
            <a:xfrm>
              <a:off x="11258611" y="452538367"/>
              <a:ext cx="5451595" cy="942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投資的経費比率</a:t>
              </a:r>
              <a:endParaRPr kumimoji="1" lang="en-US" altLang="ja-JP" sz="800"/>
            </a:p>
            <a:p>
              <a:r>
                <a:rPr kumimoji="1" lang="ja-JP" altLang="en-US" sz="800"/>
                <a:t>　歳出総額に占める投資的経費の割合。普通建設事業や災害復旧事業などにどのくらい支出されたかを示す。</a:t>
              </a:r>
              <a:endParaRPr kumimoji="1" lang="en-US" altLang="ja-JP" sz="800"/>
            </a:p>
            <a:p>
              <a:endParaRPr kumimoji="1" lang="en-US" altLang="ja-JP" sz="800"/>
            </a:p>
            <a:p>
              <a:r>
                <a:rPr kumimoji="1" lang="ja-JP" altLang="en-US" sz="800"/>
                <a:t>　投資的経費比率　＝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投資的経費（普通建設事業費＋災害復旧事業費＋失業対策事業費）</m:t>
                      </m:r>
                    </m:num>
                    <m:den>
                      <m:r>
                        <a:rPr kumimoji="1" lang="ja-JP" altLang="en-US" sz="800" i="1">
                          <a:latin typeface="Cambria Math" panose="02040503050406030204" pitchFamily="18" charset="0"/>
                        </a:rPr>
                        <m:t>歳出総額</m:t>
                      </m:r>
                    </m:den>
                  </m:f>
                  <m:r>
                    <a:rPr kumimoji="1" lang="ja-JP" altLang="en-US" sz="800" i="1">
                      <a:latin typeface="Cambria Math" panose="02040503050406030204" pitchFamily="18" charset="0"/>
                    </a:rPr>
                    <m:t>　</m:t>
                  </m:r>
                </m:oMath>
              </a14:m>
              <a:r>
                <a:rPr kumimoji="1" lang="en-US" altLang="ja-JP" sz="800"/>
                <a:t>×100</a:t>
              </a:r>
              <a:endParaRPr kumimoji="1" lang="ja-JP" altLang="en-US" sz="800"/>
            </a:p>
          </xdr:txBody>
        </xdr:sp>
      </mc:Choice>
      <mc:Fallback xmlns="">
        <xdr:sp macro="" textlink="">
          <xdr:nvSpPr>
            <xdr:cNvPr id="2" name="テキスト ボックス 1">
              <a:extLst>
                <a:ext uri="{FF2B5EF4-FFF2-40B4-BE49-F238E27FC236}">
                  <a16:creationId xmlns:a16="http://schemas.microsoft.com/office/drawing/2014/main" id="{00000000-0008-0000-5400-000002000000}"/>
                </a:ext>
              </a:extLst>
            </xdr:cNvPr>
            <xdr:cNvSpPr txBox="1"/>
          </xdr:nvSpPr>
          <xdr:spPr>
            <a:xfrm>
              <a:off x="11258611" y="452538367"/>
              <a:ext cx="5451595" cy="9425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投資的経費比率</a:t>
              </a:r>
              <a:endParaRPr kumimoji="1" lang="en-US" altLang="ja-JP" sz="800"/>
            </a:p>
            <a:p>
              <a:r>
                <a:rPr kumimoji="1" lang="ja-JP" altLang="en-US" sz="800"/>
                <a:t>　歳出総額に占める投資的経費の割合。普通建設事業や災害復旧事業などにどのくらい支出されたかを示す。</a:t>
              </a:r>
              <a:endParaRPr kumimoji="1" lang="en-US" altLang="ja-JP" sz="800"/>
            </a:p>
            <a:p>
              <a:endParaRPr kumimoji="1" lang="en-US" altLang="ja-JP" sz="800"/>
            </a:p>
            <a:p>
              <a:r>
                <a:rPr kumimoji="1" lang="ja-JP" altLang="en-US" sz="800"/>
                <a:t>　投資的経費比率　＝　</a:t>
              </a:r>
              <a:r>
                <a:rPr kumimoji="1" lang="en-US" altLang="ja-JP" sz="800" i="0">
                  <a:latin typeface="Cambria Math" panose="02040503050406030204" pitchFamily="18" charset="0"/>
                </a:rPr>
                <a:t>(</a:t>
              </a:r>
              <a:r>
                <a:rPr kumimoji="1" lang="ja-JP" altLang="en-US" sz="800" i="0">
                  <a:latin typeface="Cambria Math" panose="02040503050406030204" pitchFamily="18" charset="0"/>
                </a:rPr>
                <a:t>投資的経費（普通建設事業費＋災害復旧事業費＋失業対策事業費）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　</a:t>
              </a:r>
              <a:r>
                <a:rPr kumimoji="1" lang="en-US" altLang="ja-JP" sz="800"/>
                <a:t>×100</a:t>
              </a:r>
              <a:endParaRPr kumimoji="1" lang="ja-JP" altLang="en-US" sz="800"/>
            </a:p>
          </xdr:txBody>
        </xdr:sp>
      </mc:Fallback>
    </mc:AlternateContent>
    <xdr:clientData/>
  </xdr:absoluteAnchor>
  <xdr:absoluteAnchor>
    <xdr:pos x="5200650" y="443987767"/>
    <xdr:ext cx="4015129" cy="781174"/>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00000000-0008-0000-5400-000003000000}"/>
                </a:ext>
              </a:extLst>
            </xdr:cNvPr>
            <xdr:cNvSpPr txBox="1"/>
          </xdr:nvSpPr>
          <xdr:spPr>
            <a:xfrm>
              <a:off x="5200650" y="443987767"/>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経常収支比率＝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経常経費充当一般財源</m:t>
                      </m:r>
                    </m:num>
                    <m:den>
                      <m:r>
                        <a:rPr kumimoji="1" lang="ja-JP" altLang="en-US" sz="800" i="1">
                          <a:latin typeface="Cambria Math" panose="02040503050406030204" pitchFamily="18" charset="0"/>
                        </a:rPr>
                        <m:t>経常一般財源</m:t>
                      </m:r>
                    </m:den>
                  </m:f>
                </m:oMath>
              </a14:m>
              <a:r>
                <a:rPr kumimoji="1" lang="ja-JP" altLang="en-US" sz="800"/>
                <a:t>　</a:t>
              </a:r>
              <a:r>
                <a:rPr kumimoji="1" lang="en-US" altLang="ja-JP" sz="800"/>
                <a:t>×100</a:t>
              </a:r>
            </a:p>
            <a:p>
              <a:pPr algn="l"/>
              <a:r>
                <a:rPr kumimoji="1" lang="ja-JP" altLang="en-US" sz="800"/>
                <a:t>　　　　　　　　　　　　</a:t>
              </a:r>
            </a:p>
          </xdr:txBody>
        </xdr:sp>
      </mc:Choice>
      <mc:Fallback xmlns="">
        <xdr:sp macro="" textlink="">
          <xdr:nvSpPr>
            <xdr:cNvPr id="3" name="テキスト ボックス 2">
              <a:extLst>
                <a:ext uri="{FF2B5EF4-FFF2-40B4-BE49-F238E27FC236}">
                  <a16:creationId xmlns:a16="http://schemas.microsoft.com/office/drawing/2014/main" id="{00000000-0008-0000-5400-000003000000}"/>
                </a:ext>
              </a:extLst>
            </xdr:cNvPr>
            <xdr:cNvSpPr txBox="1"/>
          </xdr:nvSpPr>
          <xdr:spPr>
            <a:xfrm>
              <a:off x="5200650" y="443987767"/>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経常収支比率＝　</a:t>
              </a:r>
              <a:r>
                <a:rPr kumimoji="1" lang="ja-JP" altLang="en-US" sz="800" i="0">
                  <a:latin typeface="Cambria Math" panose="02040503050406030204" pitchFamily="18" charset="0"/>
                </a:rPr>
                <a:t>経常経費充当一般財源</a:t>
              </a:r>
              <a:r>
                <a:rPr kumimoji="1" lang="en-US" altLang="ja-JP" sz="800" i="0">
                  <a:latin typeface="Cambria Math" panose="02040503050406030204" pitchFamily="18" charset="0"/>
                </a:rPr>
                <a:t>/</a:t>
              </a:r>
              <a:r>
                <a:rPr kumimoji="1" lang="ja-JP" altLang="en-US" sz="800" i="0">
                  <a:latin typeface="Cambria Math" panose="02040503050406030204" pitchFamily="18" charset="0"/>
                </a:rPr>
                <a:t>経常一般財源</a:t>
              </a:r>
              <a:r>
                <a:rPr kumimoji="1" lang="ja-JP" altLang="en-US" sz="800"/>
                <a:t>　</a:t>
              </a:r>
              <a:r>
                <a:rPr kumimoji="1" lang="en-US" altLang="ja-JP" sz="800"/>
                <a:t>×100</a:t>
              </a:r>
            </a:p>
            <a:p>
              <a:pPr algn="l"/>
              <a:r>
                <a:rPr kumimoji="1" lang="ja-JP" altLang="en-US" sz="800"/>
                <a:t>　　　　　　　　　　　　</a:t>
              </a:r>
            </a:p>
          </xdr:txBody>
        </xdr:sp>
      </mc:Fallback>
    </mc:AlternateContent>
    <xdr:clientData/>
  </xdr:absoluteAnchor>
  <xdr:absoluteAnchor>
    <xdr:pos x="5391150" y="448694238"/>
    <xdr:ext cx="4015129" cy="781174"/>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00000000-0008-0000-5400-000004000000}"/>
                </a:ext>
              </a:extLst>
            </xdr:cNvPr>
            <xdr:cNvSpPr txBox="1"/>
          </xdr:nvSpPr>
          <xdr:spPr>
            <a:xfrm>
              <a:off x="5391150" y="448694238"/>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公債費負担比率＝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公債費充当一般財源</m:t>
                      </m:r>
                    </m:num>
                    <m:den>
                      <m:r>
                        <a:rPr kumimoji="1" lang="ja-JP" altLang="en-US" sz="800" i="1">
                          <a:latin typeface="Cambria Math" panose="02040503050406030204" pitchFamily="18" charset="0"/>
                        </a:rPr>
                        <m:t>一般財源総額</m:t>
                      </m:r>
                    </m:den>
                  </m:f>
                </m:oMath>
              </a14:m>
              <a:r>
                <a:rPr kumimoji="1" lang="ja-JP" altLang="en-US" sz="800"/>
                <a:t>　</a:t>
              </a:r>
              <a:r>
                <a:rPr kumimoji="1" lang="en-US" altLang="ja-JP" sz="800"/>
                <a:t>×100</a:t>
              </a:r>
            </a:p>
            <a:p>
              <a:pPr algn="l"/>
              <a:endParaRPr kumimoji="1" lang="ja-JP" altLang="en-US" sz="800"/>
            </a:p>
          </xdr:txBody>
        </xdr:sp>
      </mc:Choice>
      <mc:Fallback xmlns="">
        <xdr:sp macro="" textlink="">
          <xdr:nvSpPr>
            <xdr:cNvPr id="4" name="テキスト ボックス 3">
              <a:extLst>
                <a:ext uri="{FF2B5EF4-FFF2-40B4-BE49-F238E27FC236}">
                  <a16:creationId xmlns:a16="http://schemas.microsoft.com/office/drawing/2014/main" id="{00000000-0008-0000-5400-000004000000}"/>
                </a:ext>
              </a:extLst>
            </xdr:cNvPr>
            <xdr:cNvSpPr txBox="1"/>
          </xdr:nvSpPr>
          <xdr:spPr>
            <a:xfrm>
              <a:off x="5391150" y="448694238"/>
              <a:ext cx="4015129" cy="78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公債費負担比率＝　</a:t>
              </a:r>
              <a:r>
                <a:rPr kumimoji="1" lang="ja-JP" altLang="en-US" sz="800" i="0">
                  <a:latin typeface="Cambria Math" panose="02040503050406030204" pitchFamily="18" charset="0"/>
                </a:rPr>
                <a:t>公債費充当一般財源</a:t>
              </a:r>
              <a:r>
                <a:rPr kumimoji="1" lang="en-US" altLang="ja-JP" sz="800" i="0">
                  <a:latin typeface="Cambria Math" panose="02040503050406030204" pitchFamily="18" charset="0"/>
                </a:rPr>
                <a:t>/</a:t>
              </a:r>
              <a:r>
                <a:rPr kumimoji="1" lang="ja-JP" altLang="en-US" sz="800" i="0">
                  <a:latin typeface="Cambria Math" panose="02040503050406030204" pitchFamily="18" charset="0"/>
                </a:rPr>
                <a:t>一般財源総額</a:t>
              </a:r>
              <a:r>
                <a:rPr kumimoji="1" lang="ja-JP" altLang="en-US" sz="800"/>
                <a:t>　</a:t>
              </a:r>
              <a:r>
                <a:rPr kumimoji="1" lang="en-US" altLang="ja-JP" sz="800"/>
                <a:t>×100</a:t>
              </a:r>
            </a:p>
            <a:p>
              <a:pPr algn="l"/>
              <a:endParaRPr kumimoji="1" lang="ja-JP" altLang="en-US" sz="800"/>
            </a:p>
          </xdr:txBody>
        </xdr:sp>
      </mc:Fallback>
    </mc:AlternateContent>
    <xdr:clientData/>
  </xdr:absoluteAnchor>
  <xdr:absoluteAnchor>
    <xdr:pos x="4762499" y="453116203"/>
    <xdr:ext cx="5056717" cy="788769"/>
    <mc:AlternateContent xmlns:mc="http://schemas.openxmlformats.org/markup-compatibility/2006" xmlns:a14="http://schemas.microsoft.com/office/drawing/2010/main">
      <mc:Choice Requires="a14">
        <xdr:sp macro="" textlink="">
          <xdr:nvSpPr>
            <xdr:cNvPr id="5" name="テキスト ボックス 4">
              <a:extLst>
                <a:ext uri="{FF2B5EF4-FFF2-40B4-BE49-F238E27FC236}">
                  <a16:creationId xmlns:a16="http://schemas.microsoft.com/office/drawing/2014/main" id="{00000000-0008-0000-5400-000005000000}"/>
                </a:ext>
              </a:extLst>
            </xdr:cNvPr>
            <xdr:cNvSpPr txBox="1"/>
          </xdr:nvSpPr>
          <xdr:spPr>
            <a:xfrm>
              <a:off x="4762499" y="453116203"/>
              <a:ext cx="5056717" cy="788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投資的経費比率＝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投資的経費（普通建設事業費＋災害復旧事業費＋失業対策事業費）</m:t>
                      </m:r>
                    </m:num>
                    <m:den>
                      <m:r>
                        <a:rPr kumimoji="1" lang="ja-JP" altLang="en-US" sz="800" i="1">
                          <a:latin typeface="Cambria Math" panose="02040503050406030204" pitchFamily="18" charset="0"/>
                        </a:rPr>
                        <m:t>歳出総額</m:t>
                      </m:r>
                    </m:den>
                  </m:f>
                </m:oMath>
              </a14:m>
              <a:r>
                <a:rPr kumimoji="1" lang="ja-JP" altLang="en-US" sz="800"/>
                <a:t>　</a:t>
              </a:r>
              <a:r>
                <a:rPr kumimoji="1" lang="en-US" altLang="ja-JP" sz="800"/>
                <a:t>×100</a:t>
              </a:r>
            </a:p>
            <a:p>
              <a:pPr algn="l"/>
              <a:r>
                <a:rPr kumimoji="1" lang="ja-JP" altLang="en-US" sz="800"/>
                <a:t>　　　　　　　　　　　　　　</a:t>
              </a:r>
            </a:p>
          </xdr:txBody>
        </xdr:sp>
      </mc:Choice>
      <mc:Fallback xmlns="">
        <xdr:sp macro="" textlink="">
          <xdr:nvSpPr>
            <xdr:cNvPr id="5" name="テキスト ボックス 4">
              <a:extLst>
                <a:ext uri="{FF2B5EF4-FFF2-40B4-BE49-F238E27FC236}">
                  <a16:creationId xmlns:a16="http://schemas.microsoft.com/office/drawing/2014/main" id="{00000000-0008-0000-5400-000005000000}"/>
                </a:ext>
              </a:extLst>
            </xdr:cNvPr>
            <xdr:cNvSpPr txBox="1"/>
          </xdr:nvSpPr>
          <xdr:spPr>
            <a:xfrm>
              <a:off x="4762499" y="453116203"/>
              <a:ext cx="5056717" cy="7887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投資的経費比率＝　</a:t>
              </a:r>
              <a:r>
                <a:rPr kumimoji="1" lang="en-US" altLang="ja-JP" sz="800" i="0">
                  <a:latin typeface="Cambria Math" panose="02040503050406030204" pitchFamily="18" charset="0"/>
                </a:rPr>
                <a:t>(</a:t>
              </a:r>
              <a:r>
                <a:rPr kumimoji="1" lang="ja-JP" altLang="en-US" sz="800" i="0">
                  <a:latin typeface="Cambria Math" panose="02040503050406030204" pitchFamily="18" charset="0"/>
                </a:rPr>
                <a:t>投資的経費（普通建設事業費＋災害復旧事業費＋失業対策事業費）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a:t>
              </a:r>
              <a:r>
                <a:rPr kumimoji="1" lang="ja-JP" altLang="en-US" sz="800"/>
                <a:t>　</a:t>
              </a:r>
              <a:r>
                <a:rPr kumimoji="1" lang="en-US" altLang="ja-JP" sz="800"/>
                <a:t>×100</a:t>
              </a:r>
            </a:p>
            <a:p>
              <a:pPr algn="l"/>
              <a:r>
                <a:rPr kumimoji="1" lang="ja-JP" altLang="en-US" sz="800"/>
                <a:t>　　　　　　　　　　　　　　</a:t>
              </a:r>
            </a:p>
          </xdr:txBody>
        </xdr:sp>
      </mc:Fallback>
    </mc:AlternateContent>
    <xdr:clientData/>
  </xdr:absoluteAnchor>
  <xdr:absoluteAnchor>
    <xdr:pos x="5448300" y="453952597"/>
    <xdr:ext cx="4015129" cy="784537"/>
    <mc:AlternateContent xmlns:mc="http://schemas.openxmlformats.org/markup-compatibility/2006" xmlns:a14="http://schemas.microsoft.com/office/drawing/2010/main">
      <mc:Choice Requires="a14">
        <xdr:sp macro="" textlink="">
          <xdr:nvSpPr>
            <xdr:cNvPr id="6" name="テキスト ボックス 5">
              <a:extLst>
                <a:ext uri="{FF2B5EF4-FFF2-40B4-BE49-F238E27FC236}">
                  <a16:creationId xmlns:a16="http://schemas.microsoft.com/office/drawing/2014/main" id="{00000000-0008-0000-5400-000006000000}"/>
                </a:ext>
              </a:extLst>
            </xdr:cNvPr>
            <xdr:cNvSpPr txBox="1"/>
          </xdr:nvSpPr>
          <xdr:spPr>
            <a:xfrm>
              <a:off x="5448300" y="453952597"/>
              <a:ext cx="4015129" cy="78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義務的経費比率＝　</a:t>
              </a:r>
              <a14:m>
                <m:oMath xmlns:m="http://schemas.openxmlformats.org/officeDocument/2006/math">
                  <m:f>
                    <m:fPr>
                      <m:ctrlPr>
                        <a:rPr kumimoji="1" lang="en-US" altLang="ja-JP" sz="800" i="1">
                          <a:latin typeface="Cambria Math" panose="02040503050406030204" pitchFamily="18" charset="0"/>
                        </a:rPr>
                      </m:ctrlPr>
                    </m:fPr>
                    <m:num>
                      <m:r>
                        <a:rPr kumimoji="1" lang="ja-JP" altLang="en-US" sz="800" i="1">
                          <a:latin typeface="Cambria Math" panose="02040503050406030204" pitchFamily="18" charset="0"/>
                        </a:rPr>
                        <m:t>義務的経費（人件費＋扶助費＋公債費</m:t>
                      </m:r>
                    </m:num>
                    <m:den>
                      <m:r>
                        <a:rPr kumimoji="1" lang="ja-JP" altLang="en-US" sz="800" i="1">
                          <a:latin typeface="Cambria Math" panose="02040503050406030204" pitchFamily="18" charset="0"/>
                        </a:rPr>
                        <m:t>歳出総額</m:t>
                      </m:r>
                    </m:den>
                  </m:f>
                </m:oMath>
              </a14:m>
              <a:r>
                <a:rPr kumimoji="1" lang="ja-JP" altLang="en-US" sz="800"/>
                <a:t>　</a:t>
              </a:r>
              <a:r>
                <a:rPr kumimoji="1" lang="en-US" altLang="ja-JP" sz="800"/>
                <a:t>×100</a:t>
              </a:r>
            </a:p>
            <a:p>
              <a:pPr algn="l"/>
              <a:r>
                <a:rPr kumimoji="1" lang="ja-JP" altLang="en-US" sz="800"/>
                <a:t>　　　　　　　　　　　　　　</a:t>
              </a:r>
            </a:p>
          </xdr:txBody>
        </xdr:sp>
      </mc:Choice>
      <mc:Fallback xmlns="">
        <xdr:sp macro="" textlink="">
          <xdr:nvSpPr>
            <xdr:cNvPr id="6" name="テキスト ボックス 5">
              <a:extLst>
                <a:ext uri="{FF2B5EF4-FFF2-40B4-BE49-F238E27FC236}">
                  <a16:creationId xmlns:a16="http://schemas.microsoft.com/office/drawing/2014/main" id="{00000000-0008-0000-5400-000006000000}"/>
                </a:ext>
              </a:extLst>
            </xdr:cNvPr>
            <xdr:cNvSpPr txBox="1"/>
          </xdr:nvSpPr>
          <xdr:spPr>
            <a:xfrm>
              <a:off x="5448300" y="453952597"/>
              <a:ext cx="4015129" cy="7845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800"/>
                <a:t>　　　　　　　　　　　　　　</a:t>
              </a:r>
              <a:endParaRPr kumimoji="1" lang="en-US" altLang="ja-JP" sz="800"/>
            </a:p>
            <a:p>
              <a:r>
                <a:rPr kumimoji="1" lang="ja-JP" altLang="en-US" sz="800"/>
                <a:t>義務的経費比率＝　</a:t>
              </a:r>
              <a:r>
                <a:rPr kumimoji="1" lang="en-US" altLang="ja-JP" sz="800" i="0">
                  <a:latin typeface="Cambria Math" panose="02040503050406030204" pitchFamily="18" charset="0"/>
                </a:rPr>
                <a:t>(</a:t>
              </a:r>
              <a:r>
                <a:rPr kumimoji="1" lang="ja-JP" altLang="en-US" sz="800" i="0">
                  <a:latin typeface="Cambria Math" panose="02040503050406030204" pitchFamily="18" charset="0"/>
                </a:rPr>
                <a:t>義務的経費（人件費＋扶助費＋公債費</a:t>
              </a:r>
              <a:r>
                <a:rPr kumimoji="1" lang="en-US" altLang="ja-JP" sz="800" i="0">
                  <a:latin typeface="Cambria Math" panose="02040503050406030204" pitchFamily="18" charset="0"/>
                </a:rPr>
                <a:t>)/</a:t>
              </a:r>
              <a:r>
                <a:rPr kumimoji="1" lang="ja-JP" altLang="en-US" sz="800" i="0">
                  <a:latin typeface="Cambria Math" panose="02040503050406030204" pitchFamily="18" charset="0"/>
                </a:rPr>
                <a:t>歳出総額</a:t>
              </a:r>
              <a:r>
                <a:rPr kumimoji="1" lang="ja-JP" altLang="en-US" sz="800"/>
                <a:t>　</a:t>
              </a:r>
              <a:r>
                <a:rPr kumimoji="1" lang="en-US" altLang="ja-JP" sz="800"/>
                <a:t>×100</a:t>
              </a:r>
            </a:p>
            <a:p>
              <a:pPr algn="l"/>
              <a:r>
                <a:rPr kumimoji="1" lang="ja-JP" altLang="en-US" sz="800"/>
                <a:t>　　　　　　　　　　　　　　</a:t>
              </a:r>
            </a:p>
          </xdr:txBody>
        </xdr:sp>
      </mc:Fallback>
    </mc:AlternateContent>
    <xdr:clientData/>
  </xdr:absoluteAnchor>
</xdr:wsDr>
</file>

<file path=xl/drawings/drawing8.xml><?xml version="1.0" encoding="utf-8"?>
<xdr:wsDr xmlns:xdr="http://schemas.openxmlformats.org/drawingml/2006/spreadsheetDrawing" xmlns:a="http://schemas.openxmlformats.org/drawingml/2006/main">
  <xdr:twoCellAnchor>
    <xdr:from>
      <xdr:col>0</xdr:col>
      <xdr:colOff>0</xdr:colOff>
      <xdr:row>13</xdr:row>
      <xdr:rowOff>0</xdr:rowOff>
    </xdr:from>
    <xdr:to>
      <xdr:col>16</xdr:col>
      <xdr:colOff>9525</xdr:colOff>
      <xdr:row>14</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432435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31</xdr:row>
      <xdr:rowOff>0</xdr:rowOff>
    </xdr:from>
    <xdr:to>
      <xdr:col>7</xdr:col>
      <xdr:colOff>638175</xdr:colOff>
      <xdr:row>32</xdr:row>
      <xdr:rowOff>134470</xdr:rowOff>
    </xdr:to>
    <xdr:sp macro="" textlink="">
      <xdr:nvSpPr>
        <xdr:cNvPr id="2" name="テキスト ボックス 1">
          <a:extLst>
            <a:ext uri="{FF2B5EF4-FFF2-40B4-BE49-F238E27FC236}">
              <a16:creationId xmlns:a16="http://schemas.microsoft.com/office/drawing/2014/main" id="{00000000-0008-0000-6A00-000002000000}"/>
            </a:ext>
          </a:extLst>
        </xdr:cNvPr>
        <xdr:cNvSpPr txBox="1"/>
      </xdr:nvSpPr>
      <xdr:spPr>
        <a:xfrm>
          <a:off x="0" y="10801350"/>
          <a:ext cx="8705850" cy="324970"/>
        </a:xfrm>
        <a:prstGeom prst="rect">
          <a:avLst/>
        </a:prstGeom>
        <a:solidFill>
          <a:srgbClr val="FFFFCC"/>
        </a:solidFill>
        <a:ln w="127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latin typeface="ＭＳ Ｐ明朝" panose="02020600040205080304" pitchFamily="18" charset="-128"/>
              <a:ea typeface="ＭＳ Ｐ明朝" panose="02020600040205080304" pitchFamily="18" charset="-128"/>
            </a:rPr>
            <a:t>※2023</a:t>
          </a:r>
          <a:r>
            <a:rPr kumimoji="1" lang="ja-JP" altLang="en-US" sz="1100">
              <a:latin typeface="ＭＳ Ｐ明朝" panose="02020600040205080304" pitchFamily="18" charset="-128"/>
              <a:ea typeface="ＭＳ Ｐ明朝" panose="02020600040205080304" pitchFamily="18" charset="-128"/>
            </a:rPr>
            <a:t>（令和</a:t>
          </a:r>
          <a:r>
            <a:rPr kumimoji="1" lang="en-US" altLang="ja-JP" sz="1100">
              <a:latin typeface="ＭＳ Ｐ明朝" panose="02020600040205080304" pitchFamily="18" charset="-128"/>
              <a:ea typeface="ＭＳ Ｐ明朝" panose="02020600040205080304" pitchFamily="18" charset="-128"/>
            </a:rPr>
            <a:t>5</a:t>
          </a:r>
          <a:r>
            <a:rPr kumimoji="1" lang="ja-JP" altLang="en-US" sz="1100">
              <a:latin typeface="ＭＳ Ｐ明朝" panose="02020600040205080304" pitchFamily="18" charset="-128"/>
              <a:ea typeface="ＭＳ Ｐ明朝" panose="02020600040205080304" pitchFamily="18" charset="-128"/>
            </a:rPr>
            <a:t>）年度の公表につきましては、福島県ウェブサイトより公表される福島県市町村民経済計算年報の公表日以降となります。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76" Type="http://schemas.openxmlformats.org/officeDocument/2006/relationships/printerSettings" Target="../printerSettings/printerSettings76.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9" Type="http://schemas.openxmlformats.org/officeDocument/2006/relationships/printerSettings" Target="../printerSettings/printerSettings29.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66" Type="http://schemas.openxmlformats.org/officeDocument/2006/relationships/printerSettings" Target="../printerSettings/printerSettings66.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56" Type="http://schemas.openxmlformats.org/officeDocument/2006/relationships/printerSettings" Target="../printerSettings/printerSettings56.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77" Type="http://schemas.openxmlformats.org/officeDocument/2006/relationships/printerSettings" Target="../printerSettings/printerSettings77.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80" Type="http://schemas.openxmlformats.org/officeDocument/2006/relationships/printerSettings" Target="../printerSettings/printerSettings80.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s>
</file>

<file path=xl/worksheets/_rels/sheet10.xml.rels><?xml version="1.0" encoding="UTF-8" standalone="yes"?>
<Relationships xmlns="http://schemas.openxmlformats.org/package/2006/relationships"><Relationship Id="rId13" Type="http://schemas.openxmlformats.org/officeDocument/2006/relationships/printerSettings" Target="../printerSettings/printerSettings760.bin"/><Relationship Id="rId18" Type="http://schemas.openxmlformats.org/officeDocument/2006/relationships/printerSettings" Target="../printerSettings/printerSettings765.bin"/><Relationship Id="rId26" Type="http://schemas.openxmlformats.org/officeDocument/2006/relationships/printerSettings" Target="../printerSettings/printerSettings773.bin"/><Relationship Id="rId39" Type="http://schemas.openxmlformats.org/officeDocument/2006/relationships/printerSettings" Target="../printerSettings/printerSettings786.bin"/><Relationship Id="rId21" Type="http://schemas.openxmlformats.org/officeDocument/2006/relationships/printerSettings" Target="../printerSettings/printerSettings768.bin"/><Relationship Id="rId34" Type="http://schemas.openxmlformats.org/officeDocument/2006/relationships/printerSettings" Target="../printerSettings/printerSettings781.bin"/><Relationship Id="rId42" Type="http://schemas.openxmlformats.org/officeDocument/2006/relationships/printerSettings" Target="../printerSettings/printerSettings789.bin"/><Relationship Id="rId47" Type="http://schemas.openxmlformats.org/officeDocument/2006/relationships/printerSettings" Target="../printerSettings/printerSettings794.bin"/><Relationship Id="rId50" Type="http://schemas.openxmlformats.org/officeDocument/2006/relationships/printerSettings" Target="../printerSettings/printerSettings797.bin"/><Relationship Id="rId55" Type="http://schemas.openxmlformats.org/officeDocument/2006/relationships/printerSettings" Target="../printerSettings/printerSettings802.bin"/><Relationship Id="rId63" Type="http://schemas.openxmlformats.org/officeDocument/2006/relationships/printerSettings" Target="../printerSettings/printerSettings810.bin"/><Relationship Id="rId68" Type="http://schemas.openxmlformats.org/officeDocument/2006/relationships/printerSettings" Target="../printerSettings/printerSettings815.bin"/><Relationship Id="rId76" Type="http://schemas.openxmlformats.org/officeDocument/2006/relationships/printerSettings" Target="../printerSettings/printerSettings823.bin"/><Relationship Id="rId7" Type="http://schemas.openxmlformats.org/officeDocument/2006/relationships/printerSettings" Target="../printerSettings/printerSettings754.bin"/><Relationship Id="rId71" Type="http://schemas.openxmlformats.org/officeDocument/2006/relationships/printerSettings" Target="../printerSettings/printerSettings818.bin"/><Relationship Id="rId2" Type="http://schemas.openxmlformats.org/officeDocument/2006/relationships/printerSettings" Target="../printerSettings/printerSettings749.bin"/><Relationship Id="rId16" Type="http://schemas.openxmlformats.org/officeDocument/2006/relationships/printerSettings" Target="../printerSettings/printerSettings763.bin"/><Relationship Id="rId29" Type="http://schemas.openxmlformats.org/officeDocument/2006/relationships/printerSettings" Target="../printerSettings/printerSettings776.bin"/><Relationship Id="rId11" Type="http://schemas.openxmlformats.org/officeDocument/2006/relationships/printerSettings" Target="../printerSettings/printerSettings758.bin"/><Relationship Id="rId24" Type="http://schemas.openxmlformats.org/officeDocument/2006/relationships/printerSettings" Target="../printerSettings/printerSettings771.bin"/><Relationship Id="rId32" Type="http://schemas.openxmlformats.org/officeDocument/2006/relationships/printerSettings" Target="../printerSettings/printerSettings779.bin"/><Relationship Id="rId37" Type="http://schemas.openxmlformats.org/officeDocument/2006/relationships/printerSettings" Target="../printerSettings/printerSettings784.bin"/><Relationship Id="rId40" Type="http://schemas.openxmlformats.org/officeDocument/2006/relationships/printerSettings" Target="../printerSettings/printerSettings787.bin"/><Relationship Id="rId45" Type="http://schemas.openxmlformats.org/officeDocument/2006/relationships/printerSettings" Target="../printerSettings/printerSettings792.bin"/><Relationship Id="rId53" Type="http://schemas.openxmlformats.org/officeDocument/2006/relationships/printerSettings" Target="../printerSettings/printerSettings800.bin"/><Relationship Id="rId58" Type="http://schemas.openxmlformats.org/officeDocument/2006/relationships/printerSettings" Target="../printerSettings/printerSettings805.bin"/><Relationship Id="rId66" Type="http://schemas.openxmlformats.org/officeDocument/2006/relationships/printerSettings" Target="../printerSettings/printerSettings813.bin"/><Relationship Id="rId74" Type="http://schemas.openxmlformats.org/officeDocument/2006/relationships/printerSettings" Target="../printerSettings/printerSettings821.bin"/><Relationship Id="rId79" Type="http://schemas.openxmlformats.org/officeDocument/2006/relationships/printerSettings" Target="../printerSettings/printerSettings826.bin"/><Relationship Id="rId5" Type="http://schemas.openxmlformats.org/officeDocument/2006/relationships/printerSettings" Target="../printerSettings/printerSettings752.bin"/><Relationship Id="rId61" Type="http://schemas.openxmlformats.org/officeDocument/2006/relationships/printerSettings" Target="../printerSettings/printerSettings808.bin"/><Relationship Id="rId82" Type="http://schemas.openxmlformats.org/officeDocument/2006/relationships/printerSettings" Target="../printerSettings/printerSettings829.bin"/><Relationship Id="rId10" Type="http://schemas.openxmlformats.org/officeDocument/2006/relationships/printerSettings" Target="../printerSettings/printerSettings757.bin"/><Relationship Id="rId19" Type="http://schemas.openxmlformats.org/officeDocument/2006/relationships/printerSettings" Target="../printerSettings/printerSettings766.bin"/><Relationship Id="rId31" Type="http://schemas.openxmlformats.org/officeDocument/2006/relationships/printerSettings" Target="../printerSettings/printerSettings778.bin"/><Relationship Id="rId44" Type="http://schemas.openxmlformats.org/officeDocument/2006/relationships/printerSettings" Target="../printerSettings/printerSettings791.bin"/><Relationship Id="rId52" Type="http://schemas.openxmlformats.org/officeDocument/2006/relationships/printerSettings" Target="../printerSettings/printerSettings799.bin"/><Relationship Id="rId60" Type="http://schemas.openxmlformats.org/officeDocument/2006/relationships/printerSettings" Target="../printerSettings/printerSettings807.bin"/><Relationship Id="rId65" Type="http://schemas.openxmlformats.org/officeDocument/2006/relationships/printerSettings" Target="../printerSettings/printerSettings812.bin"/><Relationship Id="rId73" Type="http://schemas.openxmlformats.org/officeDocument/2006/relationships/printerSettings" Target="../printerSettings/printerSettings820.bin"/><Relationship Id="rId78" Type="http://schemas.openxmlformats.org/officeDocument/2006/relationships/printerSettings" Target="../printerSettings/printerSettings825.bin"/><Relationship Id="rId81" Type="http://schemas.openxmlformats.org/officeDocument/2006/relationships/printerSettings" Target="../printerSettings/printerSettings828.bin"/><Relationship Id="rId4" Type="http://schemas.openxmlformats.org/officeDocument/2006/relationships/printerSettings" Target="../printerSettings/printerSettings751.bin"/><Relationship Id="rId9" Type="http://schemas.openxmlformats.org/officeDocument/2006/relationships/printerSettings" Target="../printerSettings/printerSettings756.bin"/><Relationship Id="rId14" Type="http://schemas.openxmlformats.org/officeDocument/2006/relationships/printerSettings" Target="../printerSettings/printerSettings761.bin"/><Relationship Id="rId22" Type="http://schemas.openxmlformats.org/officeDocument/2006/relationships/printerSettings" Target="../printerSettings/printerSettings769.bin"/><Relationship Id="rId27" Type="http://schemas.openxmlformats.org/officeDocument/2006/relationships/printerSettings" Target="../printerSettings/printerSettings774.bin"/><Relationship Id="rId30" Type="http://schemas.openxmlformats.org/officeDocument/2006/relationships/printerSettings" Target="../printerSettings/printerSettings777.bin"/><Relationship Id="rId35" Type="http://schemas.openxmlformats.org/officeDocument/2006/relationships/printerSettings" Target="../printerSettings/printerSettings782.bin"/><Relationship Id="rId43" Type="http://schemas.openxmlformats.org/officeDocument/2006/relationships/printerSettings" Target="../printerSettings/printerSettings790.bin"/><Relationship Id="rId48" Type="http://schemas.openxmlformats.org/officeDocument/2006/relationships/printerSettings" Target="../printerSettings/printerSettings795.bin"/><Relationship Id="rId56" Type="http://schemas.openxmlformats.org/officeDocument/2006/relationships/printerSettings" Target="../printerSettings/printerSettings803.bin"/><Relationship Id="rId64" Type="http://schemas.openxmlformats.org/officeDocument/2006/relationships/printerSettings" Target="../printerSettings/printerSettings811.bin"/><Relationship Id="rId69" Type="http://schemas.openxmlformats.org/officeDocument/2006/relationships/printerSettings" Target="../printerSettings/printerSettings816.bin"/><Relationship Id="rId77" Type="http://schemas.openxmlformats.org/officeDocument/2006/relationships/printerSettings" Target="../printerSettings/printerSettings824.bin"/><Relationship Id="rId8" Type="http://schemas.openxmlformats.org/officeDocument/2006/relationships/printerSettings" Target="../printerSettings/printerSettings755.bin"/><Relationship Id="rId51" Type="http://schemas.openxmlformats.org/officeDocument/2006/relationships/printerSettings" Target="../printerSettings/printerSettings798.bin"/><Relationship Id="rId72" Type="http://schemas.openxmlformats.org/officeDocument/2006/relationships/printerSettings" Target="../printerSettings/printerSettings819.bin"/><Relationship Id="rId80" Type="http://schemas.openxmlformats.org/officeDocument/2006/relationships/printerSettings" Target="../printerSettings/printerSettings827.bin"/><Relationship Id="rId3" Type="http://schemas.openxmlformats.org/officeDocument/2006/relationships/printerSettings" Target="../printerSettings/printerSettings750.bin"/><Relationship Id="rId12" Type="http://schemas.openxmlformats.org/officeDocument/2006/relationships/printerSettings" Target="../printerSettings/printerSettings759.bin"/><Relationship Id="rId17" Type="http://schemas.openxmlformats.org/officeDocument/2006/relationships/printerSettings" Target="../printerSettings/printerSettings764.bin"/><Relationship Id="rId25" Type="http://schemas.openxmlformats.org/officeDocument/2006/relationships/printerSettings" Target="../printerSettings/printerSettings772.bin"/><Relationship Id="rId33" Type="http://schemas.openxmlformats.org/officeDocument/2006/relationships/printerSettings" Target="../printerSettings/printerSettings780.bin"/><Relationship Id="rId38" Type="http://schemas.openxmlformats.org/officeDocument/2006/relationships/printerSettings" Target="../printerSettings/printerSettings785.bin"/><Relationship Id="rId46" Type="http://schemas.openxmlformats.org/officeDocument/2006/relationships/printerSettings" Target="../printerSettings/printerSettings793.bin"/><Relationship Id="rId59" Type="http://schemas.openxmlformats.org/officeDocument/2006/relationships/printerSettings" Target="../printerSettings/printerSettings806.bin"/><Relationship Id="rId67" Type="http://schemas.openxmlformats.org/officeDocument/2006/relationships/printerSettings" Target="../printerSettings/printerSettings814.bin"/><Relationship Id="rId20" Type="http://schemas.openxmlformats.org/officeDocument/2006/relationships/printerSettings" Target="../printerSettings/printerSettings767.bin"/><Relationship Id="rId41" Type="http://schemas.openxmlformats.org/officeDocument/2006/relationships/printerSettings" Target="../printerSettings/printerSettings788.bin"/><Relationship Id="rId54" Type="http://schemas.openxmlformats.org/officeDocument/2006/relationships/printerSettings" Target="../printerSettings/printerSettings801.bin"/><Relationship Id="rId62" Type="http://schemas.openxmlformats.org/officeDocument/2006/relationships/printerSettings" Target="../printerSettings/printerSettings809.bin"/><Relationship Id="rId70" Type="http://schemas.openxmlformats.org/officeDocument/2006/relationships/printerSettings" Target="../printerSettings/printerSettings817.bin"/><Relationship Id="rId75" Type="http://schemas.openxmlformats.org/officeDocument/2006/relationships/printerSettings" Target="../printerSettings/printerSettings822.bin"/><Relationship Id="rId83" Type="http://schemas.openxmlformats.org/officeDocument/2006/relationships/printerSettings" Target="../printerSettings/printerSettings830.bin"/><Relationship Id="rId1" Type="http://schemas.openxmlformats.org/officeDocument/2006/relationships/printerSettings" Target="../printerSettings/printerSettings748.bin"/><Relationship Id="rId6" Type="http://schemas.openxmlformats.org/officeDocument/2006/relationships/printerSettings" Target="../printerSettings/printerSettings753.bin"/><Relationship Id="rId15" Type="http://schemas.openxmlformats.org/officeDocument/2006/relationships/printerSettings" Target="../printerSettings/printerSettings762.bin"/><Relationship Id="rId23" Type="http://schemas.openxmlformats.org/officeDocument/2006/relationships/printerSettings" Target="../printerSettings/printerSettings770.bin"/><Relationship Id="rId28" Type="http://schemas.openxmlformats.org/officeDocument/2006/relationships/printerSettings" Target="../printerSettings/printerSettings775.bin"/><Relationship Id="rId36" Type="http://schemas.openxmlformats.org/officeDocument/2006/relationships/printerSettings" Target="../printerSettings/printerSettings783.bin"/><Relationship Id="rId49" Type="http://schemas.openxmlformats.org/officeDocument/2006/relationships/printerSettings" Target="../printerSettings/printerSettings796.bin"/><Relationship Id="rId57" Type="http://schemas.openxmlformats.org/officeDocument/2006/relationships/printerSettings" Target="../printerSettings/printerSettings804.bin"/></Relationships>
</file>

<file path=xl/worksheets/_rels/sheet100.xml.rels><?xml version="1.0" encoding="UTF-8" standalone="yes"?>
<Relationships xmlns="http://schemas.openxmlformats.org/package/2006/relationships"><Relationship Id="rId13" Type="http://schemas.openxmlformats.org/officeDocument/2006/relationships/printerSettings" Target="../printerSettings/printerSettings7170.bin"/><Relationship Id="rId18" Type="http://schemas.openxmlformats.org/officeDocument/2006/relationships/printerSettings" Target="../printerSettings/printerSettings7175.bin"/><Relationship Id="rId26" Type="http://schemas.openxmlformats.org/officeDocument/2006/relationships/printerSettings" Target="../printerSettings/printerSettings7183.bin"/><Relationship Id="rId39" Type="http://schemas.openxmlformats.org/officeDocument/2006/relationships/printerSettings" Target="../printerSettings/printerSettings7196.bin"/><Relationship Id="rId21" Type="http://schemas.openxmlformats.org/officeDocument/2006/relationships/printerSettings" Target="../printerSettings/printerSettings7178.bin"/><Relationship Id="rId34" Type="http://schemas.openxmlformats.org/officeDocument/2006/relationships/printerSettings" Target="../printerSettings/printerSettings7191.bin"/><Relationship Id="rId42" Type="http://schemas.openxmlformats.org/officeDocument/2006/relationships/printerSettings" Target="../printerSettings/printerSettings7199.bin"/><Relationship Id="rId47" Type="http://schemas.openxmlformats.org/officeDocument/2006/relationships/printerSettings" Target="../printerSettings/printerSettings7204.bin"/><Relationship Id="rId50" Type="http://schemas.openxmlformats.org/officeDocument/2006/relationships/printerSettings" Target="../printerSettings/printerSettings7207.bin"/><Relationship Id="rId55" Type="http://schemas.openxmlformats.org/officeDocument/2006/relationships/printerSettings" Target="../printerSettings/printerSettings7212.bin"/><Relationship Id="rId63" Type="http://schemas.openxmlformats.org/officeDocument/2006/relationships/printerSettings" Target="../printerSettings/printerSettings7220.bin"/><Relationship Id="rId68" Type="http://schemas.openxmlformats.org/officeDocument/2006/relationships/printerSettings" Target="../printerSettings/printerSettings7225.bin"/><Relationship Id="rId76" Type="http://schemas.openxmlformats.org/officeDocument/2006/relationships/printerSettings" Target="../printerSettings/printerSettings7233.bin"/><Relationship Id="rId7" Type="http://schemas.openxmlformats.org/officeDocument/2006/relationships/printerSettings" Target="../printerSettings/printerSettings7164.bin"/><Relationship Id="rId71" Type="http://schemas.openxmlformats.org/officeDocument/2006/relationships/printerSettings" Target="../printerSettings/printerSettings7228.bin"/><Relationship Id="rId2" Type="http://schemas.openxmlformats.org/officeDocument/2006/relationships/printerSettings" Target="../printerSettings/printerSettings7159.bin"/><Relationship Id="rId16" Type="http://schemas.openxmlformats.org/officeDocument/2006/relationships/printerSettings" Target="../printerSettings/printerSettings7173.bin"/><Relationship Id="rId29" Type="http://schemas.openxmlformats.org/officeDocument/2006/relationships/printerSettings" Target="../printerSettings/printerSettings7186.bin"/><Relationship Id="rId11" Type="http://schemas.openxmlformats.org/officeDocument/2006/relationships/printerSettings" Target="../printerSettings/printerSettings7168.bin"/><Relationship Id="rId24" Type="http://schemas.openxmlformats.org/officeDocument/2006/relationships/printerSettings" Target="../printerSettings/printerSettings7181.bin"/><Relationship Id="rId32" Type="http://schemas.openxmlformats.org/officeDocument/2006/relationships/printerSettings" Target="../printerSettings/printerSettings7189.bin"/><Relationship Id="rId37" Type="http://schemas.openxmlformats.org/officeDocument/2006/relationships/printerSettings" Target="../printerSettings/printerSettings7194.bin"/><Relationship Id="rId40" Type="http://schemas.openxmlformats.org/officeDocument/2006/relationships/printerSettings" Target="../printerSettings/printerSettings7197.bin"/><Relationship Id="rId45" Type="http://schemas.openxmlformats.org/officeDocument/2006/relationships/printerSettings" Target="../printerSettings/printerSettings7202.bin"/><Relationship Id="rId53" Type="http://schemas.openxmlformats.org/officeDocument/2006/relationships/printerSettings" Target="../printerSettings/printerSettings7210.bin"/><Relationship Id="rId58" Type="http://schemas.openxmlformats.org/officeDocument/2006/relationships/printerSettings" Target="../printerSettings/printerSettings7215.bin"/><Relationship Id="rId66" Type="http://schemas.openxmlformats.org/officeDocument/2006/relationships/printerSettings" Target="../printerSettings/printerSettings7223.bin"/><Relationship Id="rId74" Type="http://schemas.openxmlformats.org/officeDocument/2006/relationships/printerSettings" Target="../printerSettings/printerSettings7231.bin"/><Relationship Id="rId79" Type="http://schemas.openxmlformats.org/officeDocument/2006/relationships/printerSettings" Target="../printerSettings/printerSettings7236.bin"/><Relationship Id="rId5" Type="http://schemas.openxmlformats.org/officeDocument/2006/relationships/printerSettings" Target="../printerSettings/printerSettings7162.bin"/><Relationship Id="rId61" Type="http://schemas.openxmlformats.org/officeDocument/2006/relationships/printerSettings" Target="../printerSettings/printerSettings7218.bin"/><Relationship Id="rId82" Type="http://schemas.openxmlformats.org/officeDocument/2006/relationships/printerSettings" Target="../printerSettings/printerSettings7239.bin"/><Relationship Id="rId10" Type="http://schemas.openxmlformats.org/officeDocument/2006/relationships/printerSettings" Target="../printerSettings/printerSettings7167.bin"/><Relationship Id="rId19" Type="http://schemas.openxmlformats.org/officeDocument/2006/relationships/printerSettings" Target="../printerSettings/printerSettings7176.bin"/><Relationship Id="rId31" Type="http://schemas.openxmlformats.org/officeDocument/2006/relationships/printerSettings" Target="../printerSettings/printerSettings7188.bin"/><Relationship Id="rId44" Type="http://schemas.openxmlformats.org/officeDocument/2006/relationships/printerSettings" Target="../printerSettings/printerSettings7201.bin"/><Relationship Id="rId52" Type="http://schemas.openxmlformats.org/officeDocument/2006/relationships/printerSettings" Target="../printerSettings/printerSettings7209.bin"/><Relationship Id="rId60" Type="http://schemas.openxmlformats.org/officeDocument/2006/relationships/printerSettings" Target="../printerSettings/printerSettings7217.bin"/><Relationship Id="rId65" Type="http://schemas.openxmlformats.org/officeDocument/2006/relationships/printerSettings" Target="../printerSettings/printerSettings7222.bin"/><Relationship Id="rId73" Type="http://schemas.openxmlformats.org/officeDocument/2006/relationships/printerSettings" Target="../printerSettings/printerSettings7230.bin"/><Relationship Id="rId78" Type="http://schemas.openxmlformats.org/officeDocument/2006/relationships/printerSettings" Target="../printerSettings/printerSettings7235.bin"/><Relationship Id="rId81" Type="http://schemas.openxmlformats.org/officeDocument/2006/relationships/printerSettings" Target="../printerSettings/printerSettings7238.bin"/><Relationship Id="rId4" Type="http://schemas.openxmlformats.org/officeDocument/2006/relationships/printerSettings" Target="../printerSettings/printerSettings7161.bin"/><Relationship Id="rId9" Type="http://schemas.openxmlformats.org/officeDocument/2006/relationships/printerSettings" Target="../printerSettings/printerSettings7166.bin"/><Relationship Id="rId14" Type="http://schemas.openxmlformats.org/officeDocument/2006/relationships/printerSettings" Target="../printerSettings/printerSettings7171.bin"/><Relationship Id="rId22" Type="http://schemas.openxmlformats.org/officeDocument/2006/relationships/printerSettings" Target="../printerSettings/printerSettings7179.bin"/><Relationship Id="rId27" Type="http://schemas.openxmlformats.org/officeDocument/2006/relationships/printerSettings" Target="../printerSettings/printerSettings7184.bin"/><Relationship Id="rId30" Type="http://schemas.openxmlformats.org/officeDocument/2006/relationships/printerSettings" Target="../printerSettings/printerSettings7187.bin"/><Relationship Id="rId35" Type="http://schemas.openxmlformats.org/officeDocument/2006/relationships/printerSettings" Target="../printerSettings/printerSettings7192.bin"/><Relationship Id="rId43" Type="http://schemas.openxmlformats.org/officeDocument/2006/relationships/printerSettings" Target="../printerSettings/printerSettings7200.bin"/><Relationship Id="rId48" Type="http://schemas.openxmlformats.org/officeDocument/2006/relationships/printerSettings" Target="../printerSettings/printerSettings7205.bin"/><Relationship Id="rId56" Type="http://schemas.openxmlformats.org/officeDocument/2006/relationships/printerSettings" Target="../printerSettings/printerSettings7213.bin"/><Relationship Id="rId64" Type="http://schemas.openxmlformats.org/officeDocument/2006/relationships/printerSettings" Target="../printerSettings/printerSettings7221.bin"/><Relationship Id="rId69" Type="http://schemas.openxmlformats.org/officeDocument/2006/relationships/printerSettings" Target="../printerSettings/printerSettings7226.bin"/><Relationship Id="rId77" Type="http://schemas.openxmlformats.org/officeDocument/2006/relationships/printerSettings" Target="../printerSettings/printerSettings7234.bin"/><Relationship Id="rId8" Type="http://schemas.openxmlformats.org/officeDocument/2006/relationships/printerSettings" Target="../printerSettings/printerSettings7165.bin"/><Relationship Id="rId51" Type="http://schemas.openxmlformats.org/officeDocument/2006/relationships/printerSettings" Target="../printerSettings/printerSettings7208.bin"/><Relationship Id="rId72" Type="http://schemas.openxmlformats.org/officeDocument/2006/relationships/printerSettings" Target="../printerSettings/printerSettings7229.bin"/><Relationship Id="rId80" Type="http://schemas.openxmlformats.org/officeDocument/2006/relationships/printerSettings" Target="../printerSettings/printerSettings7237.bin"/><Relationship Id="rId3" Type="http://schemas.openxmlformats.org/officeDocument/2006/relationships/printerSettings" Target="../printerSettings/printerSettings7160.bin"/><Relationship Id="rId12" Type="http://schemas.openxmlformats.org/officeDocument/2006/relationships/printerSettings" Target="../printerSettings/printerSettings7169.bin"/><Relationship Id="rId17" Type="http://schemas.openxmlformats.org/officeDocument/2006/relationships/printerSettings" Target="../printerSettings/printerSettings7174.bin"/><Relationship Id="rId25" Type="http://schemas.openxmlformats.org/officeDocument/2006/relationships/printerSettings" Target="../printerSettings/printerSettings7182.bin"/><Relationship Id="rId33" Type="http://schemas.openxmlformats.org/officeDocument/2006/relationships/printerSettings" Target="../printerSettings/printerSettings7190.bin"/><Relationship Id="rId38" Type="http://schemas.openxmlformats.org/officeDocument/2006/relationships/printerSettings" Target="../printerSettings/printerSettings7195.bin"/><Relationship Id="rId46" Type="http://schemas.openxmlformats.org/officeDocument/2006/relationships/printerSettings" Target="../printerSettings/printerSettings7203.bin"/><Relationship Id="rId59" Type="http://schemas.openxmlformats.org/officeDocument/2006/relationships/printerSettings" Target="../printerSettings/printerSettings7216.bin"/><Relationship Id="rId67" Type="http://schemas.openxmlformats.org/officeDocument/2006/relationships/printerSettings" Target="../printerSettings/printerSettings7224.bin"/><Relationship Id="rId20" Type="http://schemas.openxmlformats.org/officeDocument/2006/relationships/printerSettings" Target="../printerSettings/printerSettings7177.bin"/><Relationship Id="rId41" Type="http://schemas.openxmlformats.org/officeDocument/2006/relationships/printerSettings" Target="../printerSettings/printerSettings7198.bin"/><Relationship Id="rId54" Type="http://schemas.openxmlformats.org/officeDocument/2006/relationships/printerSettings" Target="../printerSettings/printerSettings7211.bin"/><Relationship Id="rId62" Type="http://schemas.openxmlformats.org/officeDocument/2006/relationships/printerSettings" Target="../printerSettings/printerSettings7219.bin"/><Relationship Id="rId70" Type="http://schemas.openxmlformats.org/officeDocument/2006/relationships/printerSettings" Target="../printerSettings/printerSettings7227.bin"/><Relationship Id="rId75" Type="http://schemas.openxmlformats.org/officeDocument/2006/relationships/printerSettings" Target="../printerSettings/printerSettings7232.bin"/><Relationship Id="rId83" Type="http://schemas.openxmlformats.org/officeDocument/2006/relationships/printerSettings" Target="../printerSettings/printerSettings7240.bin"/><Relationship Id="rId1" Type="http://schemas.openxmlformats.org/officeDocument/2006/relationships/printerSettings" Target="../printerSettings/printerSettings7158.bin"/><Relationship Id="rId6" Type="http://schemas.openxmlformats.org/officeDocument/2006/relationships/printerSettings" Target="../printerSettings/printerSettings7163.bin"/><Relationship Id="rId15" Type="http://schemas.openxmlformats.org/officeDocument/2006/relationships/printerSettings" Target="../printerSettings/printerSettings7172.bin"/><Relationship Id="rId23" Type="http://schemas.openxmlformats.org/officeDocument/2006/relationships/printerSettings" Target="../printerSettings/printerSettings7180.bin"/><Relationship Id="rId28" Type="http://schemas.openxmlformats.org/officeDocument/2006/relationships/printerSettings" Target="../printerSettings/printerSettings7185.bin"/><Relationship Id="rId36" Type="http://schemas.openxmlformats.org/officeDocument/2006/relationships/printerSettings" Target="../printerSettings/printerSettings7193.bin"/><Relationship Id="rId49" Type="http://schemas.openxmlformats.org/officeDocument/2006/relationships/printerSettings" Target="../printerSettings/printerSettings7206.bin"/><Relationship Id="rId57" Type="http://schemas.openxmlformats.org/officeDocument/2006/relationships/printerSettings" Target="../printerSettings/printerSettings7214.bin"/></Relationships>
</file>

<file path=xl/worksheets/_rels/sheet101.xml.rels><?xml version="1.0" encoding="UTF-8" standalone="yes"?>
<Relationships xmlns="http://schemas.openxmlformats.org/package/2006/relationships"><Relationship Id="rId13" Type="http://schemas.openxmlformats.org/officeDocument/2006/relationships/printerSettings" Target="../printerSettings/printerSettings7253.bin"/><Relationship Id="rId18" Type="http://schemas.openxmlformats.org/officeDocument/2006/relationships/printerSettings" Target="../printerSettings/printerSettings7258.bin"/><Relationship Id="rId26" Type="http://schemas.openxmlformats.org/officeDocument/2006/relationships/printerSettings" Target="../printerSettings/printerSettings7266.bin"/><Relationship Id="rId39" Type="http://schemas.openxmlformats.org/officeDocument/2006/relationships/printerSettings" Target="../printerSettings/printerSettings7279.bin"/><Relationship Id="rId21" Type="http://schemas.openxmlformats.org/officeDocument/2006/relationships/printerSettings" Target="../printerSettings/printerSettings7261.bin"/><Relationship Id="rId34" Type="http://schemas.openxmlformats.org/officeDocument/2006/relationships/printerSettings" Target="../printerSettings/printerSettings7274.bin"/><Relationship Id="rId42" Type="http://schemas.openxmlformats.org/officeDocument/2006/relationships/printerSettings" Target="../printerSettings/printerSettings7282.bin"/><Relationship Id="rId47" Type="http://schemas.openxmlformats.org/officeDocument/2006/relationships/printerSettings" Target="../printerSettings/printerSettings7287.bin"/><Relationship Id="rId50" Type="http://schemas.openxmlformats.org/officeDocument/2006/relationships/printerSettings" Target="../printerSettings/printerSettings7290.bin"/><Relationship Id="rId55" Type="http://schemas.openxmlformats.org/officeDocument/2006/relationships/printerSettings" Target="../printerSettings/printerSettings7295.bin"/><Relationship Id="rId63" Type="http://schemas.openxmlformats.org/officeDocument/2006/relationships/printerSettings" Target="../printerSettings/printerSettings7303.bin"/><Relationship Id="rId68" Type="http://schemas.openxmlformats.org/officeDocument/2006/relationships/printerSettings" Target="../printerSettings/printerSettings7308.bin"/><Relationship Id="rId76" Type="http://schemas.openxmlformats.org/officeDocument/2006/relationships/printerSettings" Target="../printerSettings/printerSettings7316.bin"/><Relationship Id="rId7" Type="http://schemas.openxmlformats.org/officeDocument/2006/relationships/printerSettings" Target="../printerSettings/printerSettings7247.bin"/><Relationship Id="rId71" Type="http://schemas.openxmlformats.org/officeDocument/2006/relationships/printerSettings" Target="../printerSettings/printerSettings7311.bin"/><Relationship Id="rId2" Type="http://schemas.openxmlformats.org/officeDocument/2006/relationships/printerSettings" Target="../printerSettings/printerSettings7242.bin"/><Relationship Id="rId16" Type="http://schemas.openxmlformats.org/officeDocument/2006/relationships/printerSettings" Target="../printerSettings/printerSettings7256.bin"/><Relationship Id="rId29" Type="http://schemas.openxmlformats.org/officeDocument/2006/relationships/printerSettings" Target="../printerSettings/printerSettings7269.bin"/><Relationship Id="rId11" Type="http://schemas.openxmlformats.org/officeDocument/2006/relationships/printerSettings" Target="../printerSettings/printerSettings7251.bin"/><Relationship Id="rId24" Type="http://schemas.openxmlformats.org/officeDocument/2006/relationships/printerSettings" Target="../printerSettings/printerSettings7264.bin"/><Relationship Id="rId32" Type="http://schemas.openxmlformats.org/officeDocument/2006/relationships/printerSettings" Target="../printerSettings/printerSettings7272.bin"/><Relationship Id="rId37" Type="http://schemas.openxmlformats.org/officeDocument/2006/relationships/printerSettings" Target="../printerSettings/printerSettings7277.bin"/><Relationship Id="rId40" Type="http://schemas.openxmlformats.org/officeDocument/2006/relationships/printerSettings" Target="../printerSettings/printerSettings7280.bin"/><Relationship Id="rId45" Type="http://schemas.openxmlformats.org/officeDocument/2006/relationships/printerSettings" Target="../printerSettings/printerSettings7285.bin"/><Relationship Id="rId53" Type="http://schemas.openxmlformats.org/officeDocument/2006/relationships/printerSettings" Target="../printerSettings/printerSettings7293.bin"/><Relationship Id="rId58" Type="http://schemas.openxmlformats.org/officeDocument/2006/relationships/printerSettings" Target="../printerSettings/printerSettings7298.bin"/><Relationship Id="rId66" Type="http://schemas.openxmlformats.org/officeDocument/2006/relationships/printerSettings" Target="../printerSettings/printerSettings7306.bin"/><Relationship Id="rId74" Type="http://schemas.openxmlformats.org/officeDocument/2006/relationships/printerSettings" Target="../printerSettings/printerSettings7314.bin"/><Relationship Id="rId79" Type="http://schemas.openxmlformats.org/officeDocument/2006/relationships/printerSettings" Target="../printerSettings/printerSettings7319.bin"/><Relationship Id="rId5" Type="http://schemas.openxmlformats.org/officeDocument/2006/relationships/printerSettings" Target="../printerSettings/printerSettings7245.bin"/><Relationship Id="rId61" Type="http://schemas.openxmlformats.org/officeDocument/2006/relationships/printerSettings" Target="../printerSettings/printerSettings7301.bin"/><Relationship Id="rId82" Type="http://schemas.openxmlformats.org/officeDocument/2006/relationships/printerSettings" Target="../printerSettings/printerSettings7322.bin"/><Relationship Id="rId10" Type="http://schemas.openxmlformats.org/officeDocument/2006/relationships/printerSettings" Target="../printerSettings/printerSettings7250.bin"/><Relationship Id="rId19" Type="http://schemas.openxmlformats.org/officeDocument/2006/relationships/printerSettings" Target="../printerSettings/printerSettings7259.bin"/><Relationship Id="rId31" Type="http://schemas.openxmlformats.org/officeDocument/2006/relationships/printerSettings" Target="../printerSettings/printerSettings7271.bin"/><Relationship Id="rId44" Type="http://schemas.openxmlformats.org/officeDocument/2006/relationships/printerSettings" Target="../printerSettings/printerSettings7284.bin"/><Relationship Id="rId52" Type="http://schemas.openxmlformats.org/officeDocument/2006/relationships/printerSettings" Target="../printerSettings/printerSettings7292.bin"/><Relationship Id="rId60" Type="http://schemas.openxmlformats.org/officeDocument/2006/relationships/printerSettings" Target="../printerSettings/printerSettings7300.bin"/><Relationship Id="rId65" Type="http://schemas.openxmlformats.org/officeDocument/2006/relationships/printerSettings" Target="../printerSettings/printerSettings7305.bin"/><Relationship Id="rId73" Type="http://schemas.openxmlformats.org/officeDocument/2006/relationships/printerSettings" Target="../printerSettings/printerSettings7313.bin"/><Relationship Id="rId78" Type="http://schemas.openxmlformats.org/officeDocument/2006/relationships/printerSettings" Target="../printerSettings/printerSettings7318.bin"/><Relationship Id="rId81" Type="http://schemas.openxmlformats.org/officeDocument/2006/relationships/printerSettings" Target="../printerSettings/printerSettings7321.bin"/><Relationship Id="rId4" Type="http://schemas.openxmlformats.org/officeDocument/2006/relationships/printerSettings" Target="../printerSettings/printerSettings7244.bin"/><Relationship Id="rId9" Type="http://schemas.openxmlformats.org/officeDocument/2006/relationships/printerSettings" Target="../printerSettings/printerSettings7249.bin"/><Relationship Id="rId14" Type="http://schemas.openxmlformats.org/officeDocument/2006/relationships/printerSettings" Target="../printerSettings/printerSettings7254.bin"/><Relationship Id="rId22" Type="http://schemas.openxmlformats.org/officeDocument/2006/relationships/printerSettings" Target="../printerSettings/printerSettings7262.bin"/><Relationship Id="rId27" Type="http://schemas.openxmlformats.org/officeDocument/2006/relationships/printerSettings" Target="../printerSettings/printerSettings7267.bin"/><Relationship Id="rId30" Type="http://schemas.openxmlformats.org/officeDocument/2006/relationships/printerSettings" Target="../printerSettings/printerSettings7270.bin"/><Relationship Id="rId35" Type="http://schemas.openxmlformats.org/officeDocument/2006/relationships/printerSettings" Target="../printerSettings/printerSettings7275.bin"/><Relationship Id="rId43" Type="http://schemas.openxmlformats.org/officeDocument/2006/relationships/printerSettings" Target="../printerSettings/printerSettings7283.bin"/><Relationship Id="rId48" Type="http://schemas.openxmlformats.org/officeDocument/2006/relationships/printerSettings" Target="../printerSettings/printerSettings7288.bin"/><Relationship Id="rId56" Type="http://schemas.openxmlformats.org/officeDocument/2006/relationships/printerSettings" Target="../printerSettings/printerSettings7296.bin"/><Relationship Id="rId64" Type="http://schemas.openxmlformats.org/officeDocument/2006/relationships/printerSettings" Target="../printerSettings/printerSettings7304.bin"/><Relationship Id="rId69" Type="http://schemas.openxmlformats.org/officeDocument/2006/relationships/printerSettings" Target="../printerSettings/printerSettings7309.bin"/><Relationship Id="rId77" Type="http://schemas.openxmlformats.org/officeDocument/2006/relationships/printerSettings" Target="../printerSettings/printerSettings7317.bin"/><Relationship Id="rId8" Type="http://schemas.openxmlformats.org/officeDocument/2006/relationships/printerSettings" Target="../printerSettings/printerSettings7248.bin"/><Relationship Id="rId51" Type="http://schemas.openxmlformats.org/officeDocument/2006/relationships/printerSettings" Target="../printerSettings/printerSettings7291.bin"/><Relationship Id="rId72" Type="http://schemas.openxmlformats.org/officeDocument/2006/relationships/printerSettings" Target="../printerSettings/printerSettings7312.bin"/><Relationship Id="rId80" Type="http://schemas.openxmlformats.org/officeDocument/2006/relationships/printerSettings" Target="../printerSettings/printerSettings7320.bin"/><Relationship Id="rId3" Type="http://schemas.openxmlformats.org/officeDocument/2006/relationships/printerSettings" Target="../printerSettings/printerSettings7243.bin"/><Relationship Id="rId12" Type="http://schemas.openxmlformats.org/officeDocument/2006/relationships/printerSettings" Target="../printerSettings/printerSettings7252.bin"/><Relationship Id="rId17" Type="http://schemas.openxmlformats.org/officeDocument/2006/relationships/printerSettings" Target="../printerSettings/printerSettings7257.bin"/><Relationship Id="rId25" Type="http://schemas.openxmlformats.org/officeDocument/2006/relationships/printerSettings" Target="../printerSettings/printerSettings7265.bin"/><Relationship Id="rId33" Type="http://schemas.openxmlformats.org/officeDocument/2006/relationships/printerSettings" Target="../printerSettings/printerSettings7273.bin"/><Relationship Id="rId38" Type="http://schemas.openxmlformats.org/officeDocument/2006/relationships/printerSettings" Target="../printerSettings/printerSettings7278.bin"/><Relationship Id="rId46" Type="http://schemas.openxmlformats.org/officeDocument/2006/relationships/printerSettings" Target="../printerSettings/printerSettings7286.bin"/><Relationship Id="rId59" Type="http://schemas.openxmlformats.org/officeDocument/2006/relationships/printerSettings" Target="../printerSettings/printerSettings7299.bin"/><Relationship Id="rId67" Type="http://schemas.openxmlformats.org/officeDocument/2006/relationships/printerSettings" Target="../printerSettings/printerSettings7307.bin"/><Relationship Id="rId20" Type="http://schemas.openxmlformats.org/officeDocument/2006/relationships/printerSettings" Target="../printerSettings/printerSettings7260.bin"/><Relationship Id="rId41" Type="http://schemas.openxmlformats.org/officeDocument/2006/relationships/printerSettings" Target="../printerSettings/printerSettings7281.bin"/><Relationship Id="rId54" Type="http://schemas.openxmlformats.org/officeDocument/2006/relationships/printerSettings" Target="../printerSettings/printerSettings7294.bin"/><Relationship Id="rId62" Type="http://schemas.openxmlformats.org/officeDocument/2006/relationships/printerSettings" Target="../printerSettings/printerSettings7302.bin"/><Relationship Id="rId70" Type="http://schemas.openxmlformats.org/officeDocument/2006/relationships/printerSettings" Target="../printerSettings/printerSettings7310.bin"/><Relationship Id="rId75" Type="http://schemas.openxmlformats.org/officeDocument/2006/relationships/printerSettings" Target="../printerSettings/printerSettings7315.bin"/><Relationship Id="rId83" Type="http://schemas.openxmlformats.org/officeDocument/2006/relationships/printerSettings" Target="../printerSettings/printerSettings7323.bin"/><Relationship Id="rId1" Type="http://schemas.openxmlformats.org/officeDocument/2006/relationships/printerSettings" Target="../printerSettings/printerSettings7241.bin"/><Relationship Id="rId6" Type="http://schemas.openxmlformats.org/officeDocument/2006/relationships/printerSettings" Target="../printerSettings/printerSettings7246.bin"/><Relationship Id="rId15" Type="http://schemas.openxmlformats.org/officeDocument/2006/relationships/printerSettings" Target="../printerSettings/printerSettings7255.bin"/><Relationship Id="rId23" Type="http://schemas.openxmlformats.org/officeDocument/2006/relationships/printerSettings" Target="../printerSettings/printerSettings7263.bin"/><Relationship Id="rId28" Type="http://schemas.openxmlformats.org/officeDocument/2006/relationships/printerSettings" Target="../printerSettings/printerSettings7268.bin"/><Relationship Id="rId36" Type="http://schemas.openxmlformats.org/officeDocument/2006/relationships/printerSettings" Target="../printerSettings/printerSettings7276.bin"/><Relationship Id="rId49" Type="http://schemas.openxmlformats.org/officeDocument/2006/relationships/printerSettings" Target="../printerSettings/printerSettings7289.bin"/><Relationship Id="rId57" Type="http://schemas.openxmlformats.org/officeDocument/2006/relationships/printerSettings" Target="../printerSettings/printerSettings7297.bin"/></Relationships>
</file>

<file path=xl/worksheets/_rels/sheet102.xml.rels><?xml version="1.0" encoding="UTF-8" standalone="yes"?>
<Relationships xmlns="http://schemas.openxmlformats.org/package/2006/relationships"><Relationship Id="rId13" Type="http://schemas.openxmlformats.org/officeDocument/2006/relationships/printerSettings" Target="../printerSettings/printerSettings7336.bin"/><Relationship Id="rId18" Type="http://schemas.openxmlformats.org/officeDocument/2006/relationships/printerSettings" Target="../printerSettings/printerSettings7341.bin"/><Relationship Id="rId26" Type="http://schemas.openxmlformats.org/officeDocument/2006/relationships/printerSettings" Target="../printerSettings/printerSettings7349.bin"/><Relationship Id="rId39" Type="http://schemas.openxmlformats.org/officeDocument/2006/relationships/printerSettings" Target="../printerSettings/printerSettings7362.bin"/><Relationship Id="rId21" Type="http://schemas.openxmlformats.org/officeDocument/2006/relationships/printerSettings" Target="../printerSettings/printerSettings7344.bin"/><Relationship Id="rId34" Type="http://schemas.openxmlformats.org/officeDocument/2006/relationships/printerSettings" Target="../printerSettings/printerSettings7357.bin"/><Relationship Id="rId42" Type="http://schemas.openxmlformats.org/officeDocument/2006/relationships/printerSettings" Target="../printerSettings/printerSettings7365.bin"/><Relationship Id="rId47" Type="http://schemas.openxmlformats.org/officeDocument/2006/relationships/printerSettings" Target="../printerSettings/printerSettings7370.bin"/><Relationship Id="rId50" Type="http://schemas.openxmlformats.org/officeDocument/2006/relationships/printerSettings" Target="../printerSettings/printerSettings7373.bin"/><Relationship Id="rId55" Type="http://schemas.openxmlformats.org/officeDocument/2006/relationships/printerSettings" Target="../printerSettings/printerSettings7378.bin"/><Relationship Id="rId63" Type="http://schemas.openxmlformats.org/officeDocument/2006/relationships/printerSettings" Target="../printerSettings/printerSettings7386.bin"/><Relationship Id="rId68" Type="http://schemas.openxmlformats.org/officeDocument/2006/relationships/printerSettings" Target="../printerSettings/printerSettings7391.bin"/><Relationship Id="rId76" Type="http://schemas.openxmlformats.org/officeDocument/2006/relationships/printerSettings" Target="../printerSettings/printerSettings7399.bin"/><Relationship Id="rId7" Type="http://schemas.openxmlformats.org/officeDocument/2006/relationships/printerSettings" Target="../printerSettings/printerSettings7330.bin"/><Relationship Id="rId71" Type="http://schemas.openxmlformats.org/officeDocument/2006/relationships/printerSettings" Target="../printerSettings/printerSettings7394.bin"/><Relationship Id="rId2" Type="http://schemas.openxmlformats.org/officeDocument/2006/relationships/printerSettings" Target="../printerSettings/printerSettings7325.bin"/><Relationship Id="rId16" Type="http://schemas.openxmlformats.org/officeDocument/2006/relationships/printerSettings" Target="../printerSettings/printerSettings7339.bin"/><Relationship Id="rId29" Type="http://schemas.openxmlformats.org/officeDocument/2006/relationships/printerSettings" Target="../printerSettings/printerSettings7352.bin"/><Relationship Id="rId11" Type="http://schemas.openxmlformats.org/officeDocument/2006/relationships/printerSettings" Target="../printerSettings/printerSettings7334.bin"/><Relationship Id="rId24" Type="http://schemas.openxmlformats.org/officeDocument/2006/relationships/printerSettings" Target="../printerSettings/printerSettings7347.bin"/><Relationship Id="rId32" Type="http://schemas.openxmlformats.org/officeDocument/2006/relationships/printerSettings" Target="../printerSettings/printerSettings7355.bin"/><Relationship Id="rId37" Type="http://schemas.openxmlformats.org/officeDocument/2006/relationships/printerSettings" Target="../printerSettings/printerSettings7360.bin"/><Relationship Id="rId40" Type="http://schemas.openxmlformats.org/officeDocument/2006/relationships/printerSettings" Target="../printerSettings/printerSettings7363.bin"/><Relationship Id="rId45" Type="http://schemas.openxmlformats.org/officeDocument/2006/relationships/printerSettings" Target="../printerSettings/printerSettings7368.bin"/><Relationship Id="rId53" Type="http://schemas.openxmlformats.org/officeDocument/2006/relationships/printerSettings" Target="../printerSettings/printerSettings7376.bin"/><Relationship Id="rId58" Type="http://schemas.openxmlformats.org/officeDocument/2006/relationships/printerSettings" Target="../printerSettings/printerSettings7381.bin"/><Relationship Id="rId66" Type="http://schemas.openxmlformats.org/officeDocument/2006/relationships/printerSettings" Target="../printerSettings/printerSettings7389.bin"/><Relationship Id="rId74" Type="http://schemas.openxmlformats.org/officeDocument/2006/relationships/printerSettings" Target="../printerSettings/printerSettings7397.bin"/><Relationship Id="rId79" Type="http://schemas.openxmlformats.org/officeDocument/2006/relationships/printerSettings" Target="../printerSettings/printerSettings7402.bin"/><Relationship Id="rId5" Type="http://schemas.openxmlformats.org/officeDocument/2006/relationships/printerSettings" Target="../printerSettings/printerSettings7328.bin"/><Relationship Id="rId61" Type="http://schemas.openxmlformats.org/officeDocument/2006/relationships/printerSettings" Target="../printerSettings/printerSettings7384.bin"/><Relationship Id="rId82" Type="http://schemas.openxmlformats.org/officeDocument/2006/relationships/printerSettings" Target="../printerSettings/printerSettings7405.bin"/><Relationship Id="rId10" Type="http://schemas.openxmlformats.org/officeDocument/2006/relationships/printerSettings" Target="../printerSettings/printerSettings7333.bin"/><Relationship Id="rId19" Type="http://schemas.openxmlformats.org/officeDocument/2006/relationships/printerSettings" Target="../printerSettings/printerSettings7342.bin"/><Relationship Id="rId31" Type="http://schemas.openxmlformats.org/officeDocument/2006/relationships/printerSettings" Target="../printerSettings/printerSettings7354.bin"/><Relationship Id="rId44" Type="http://schemas.openxmlformats.org/officeDocument/2006/relationships/printerSettings" Target="../printerSettings/printerSettings7367.bin"/><Relationship Id="rId52" Type="http://schemas.openxmlformats.org/officeDocument/2006/relationships/printerSettings" Target="../printerSettings/printerSettings7375.bin"/><Relationship Id="rId60" Type="http://schemas.openxmlformats.org/officeDocument/2006/relationships/printerSettings" Target="../printerSettings/printerSettings7383.bin"/><Relationship Id="rId65" Type="http://schemas.openxmlformats.org/officeDocument/2006/relationships/printerSettings" Target="../printerSettings/printerSettings7388.bin"/><Relationship Id="rId73" Type="http://schemas.openxmlformats.org/officeDocument/2006/relationships/printerSettings" Target="../printerSettings/printerSettings7396.bin"/><Relationship Id="rId78" Type="http://schemas.openxmlformats.org/officeDocument/2006/relationships/printerSettings" Target="../printerSettings/printerSettings7401.bin"/><Relationship Id="rId81" Type="http://schemas.openxmlformats.org/officeDocument/2006/relationships/printerSettings" Target="../printerSettings/printerSettings7404.bin"/><Relationship Id="rId4" Type="http://schemas.openxmlformats.org/officeDocument/2006/relationships/printerSettings" Target="../printerSettings/printerSettings7327.bin"/><Relationship Id="rId9" Type="http://schemas.openxmlformats.org/officeDocument/2006/relationships/printerSettings" Target="../printerSettings/printerSettings7332.bin"/><Relationship Id="rId14" Type="http://schemas.openxmlformats.org/officeDocument/2006/relationships/printerSettings" Target="../printerSettings/printerSettings7337.bin"/><Relationship Id="rId22" Type="http://schemas.openxmlformats.org/officeDocument/2006/relationships/printerSettings" Target="../printerSettings/printerSettings7345.bin"/><Relationship Id="rId27" Type="http://schemas.openxmlformats.org/officeDocument/2006/relationships/printerSettings" Target="../printerSettings/printerSettings7350.bin"/><Relationship Id="rId30" Type="http://schemas.openxmlformats.org/officeDocument/2006/relationships/printerSettings" Target="../printerSettings/printerSettings7353.bin"/><Relationship Id="rId35" Type="http://schemas.openxmlformats.org/officeDocument/2006/relationships/printerSettings" Target="../printerSettings/printerSettings7358.bin"/><Relationship Id="rId43" Type="http://schemas.openxmlformats.org/officeDocument/2006/relationships/printerSettings" Target="../printerSettings/printerSettings7366.bin"/><Relationship Id="rId48" Type="http://schemas.openxmlformats.org/officeDocument/2006/relationships/printerSettings" Target="../printerSettings/printerSettings7371.bin"/><Relationship Id="rId56" Type="http://schemas.openxmlformats.org/officeDocument/2006/relationships/printerSettings" Target="../printerSettings/printerSettings7379.bin"/><Relationship Id="rId64" Type="http://schemas.openxmlformats.org/officeDocument/2006/relationships/printerSettings" Target="../printerSettings/printerSettings7387.bin"/><Relationship Id="rId69" Type="http://schemas.openxmlformats.org/officeDocument/2006/relationships/printerSettings" Target="../printerSettings/printerSettings7392.bin"/><Relationship Id="rId77" Type="http://schemas.openxmlformats.org/officeDocument/2006/relationships/printerSettings" Target="../printerSettings/printerSettings7400.bin"/><Relationship Id="rId8" Type="http://schemas.openxmlformats.org/officeDocument/2006/relationships/printerSettings" Target="../printerSettings/printerSettings7331.bin"/><Relationship Id="rId51" Type="http://schemas.openxmlformats.org/officeDocument/2006/relationships/printerSettings" Target="../printerSettings/printerSettings7374.bin"/><Relationship Id="rId72" Type="http://schemas.openxmlformats.org/officeDocument/2006/relationships/printerSettings" Target="../printerSettings/printerSettings7395.bin"/><Relationship Id="rId80" Type="http://schemas.openxmlformats.org/officeDocument/2006/relationships/printerSettings" Target="../printerSettings/printerSettings7403.bin"/><Relationship Id="rId3" Type="http://schemas.openxmlformats.org/officeDocument/2006/relationships/printerSettings" Target="../printerSettings/printerSettings7326.bin"/><Relationship Id="rId12" Type="http://schemas.openxmlformats.org/officeDocument/2006/relationships/printerSettings" Target="../printerSettings/printerSettings7335.bin"/><Relationship Id="rId17" Type="http://schemas.openxmlformats.org/officeDocument/2006/relationships/printerSettings" Target="../printerSettings/printerSettings7340.bin"/><Relationship Id="rId25" Type="http://schemas.openxmlformats.org/officeDocument/2006/relationships/printerSettings" Target="../printerSettings/printerSettings7348.bin"/><Relationship Id="rId33" Type="http://schemas.openxmlformats.org/officeDocument/2006/relationships/printerSettings" Target="../printerSettings/printerSettings7356.bin"/><Relationship Id="rId38" Type="http://schemas.openxmlformats.org/officeDocument/2006/relationships/printerSettings" Target="../printerSettings/printerSettings7361.bin"/><Relationship Id="rId46" Type="http://schemas.openxmlformats.org/officeDocument/2006/relationships/printerSettings" Target="../printerSettings/printerSettings7369.bin"/><Relationship Id="rId59" Type="http://schemas.openxmlformats.org/officeDocument/2006/relationships/printerSettings" Target="../printerSettings/printerSettings7382.bin"/><Relationship Id="rId67" Type="http://schemas.openxmlformats.org/officeDocument/2006/relationships/printerSettings" Target="../printerSettings/printerSettings7390.bin"/><Relationship Id="rId20" Type="http://schemas.openxmlformats.org/officeDocument/2006/relationships/printerSettings" Target="../printerSettings/printerSettings7343.bin"/><Relationship Id="rId41" Type="http://schemas.openxmlformats.org/officeDocument/2006/relationships/printerSettings" Target="../printerSettings/printerSettings7364.bin"/><Relationship Id="rId54" Type="http://schemas.openxmlformats.org/officeDocument/2006/relationships/printerSettings" Target="../printerSettings/printerSettings7377.bin"/><Relationship Id="rId62" Type="http://schemas.openxmlformats.org/officeDocument/2006/relationships/printerSettings" Target="../printerSettings/printerSettings7385.bin"/><Relationship Id="rId70" Type="http://schemas.openxmlformats.org/officeDocument/2006/relationships/printerSettings" Target="../printerSettings/printerSettings7393.bin"/><Relationship Id="rId75" Type="http://schemas.openxmlformats.org/officeDocument/2006/relationships/printerSettings" Target="../printerSettings/printerSettings7398.bin"/><Relationship Id="rId83" Type="http://schemas.openxmlformats.org/officeDocument/2006/relationships/printerSettings" Target="../printerSettings/printerSettings7406.bin"/><Relationship Id="rId1" Type="http://schemas.openxmlformats.org/officeDocument/2006/relationships/printerSettings" Target="../printerSettings/printerSettings7324.bin"/><Relationship Id="rId6" Type="http://schemas.openxmlformats.org/officeDocument/2006/relationships/printerSettings" Target="../printerSettings/printerSettings7329.bin"/><Relationship Id="rId15" Type="http://schemas.openxmlformats.org/officeDocument/2006/relationships/printerSettings" Target="../printerSettings/printerSettings7338.bin"/><Relationship Id="rId23" Type="http://schemas.openxmlformats.org/officeDocument/2006/relationships/printerSettings" Target="../printerSettings/printerSettings7346.bin"/><Relationship Id="rId28" Type="http://schemas.openxmlformats.org/officeDocument/2006/relationships/printerSettings" Target="../printerSettings/printerSettings7351.bin"/><Relationship Id="rId36" Type="http://schemas.openxmlformats.org/officeDocument/2006/relationships/printerSettings" Target="../printerSettings/printerSettings7359.bin"/><Relationship Id="rId49" Type="http://schemas.openxmlformats.org/officeDocument/2006/relationships/printerSettings" Target="../printerSettings/printerSettings7372.bin"/><Relationship Id="rId57" Type="http://schemas.openxmlformats.org/officeDocument/2006/relationships/printerSettings" Target="../printerSettings/printerSettings7380.bin"/></Relationships>
</file>

<file path=xl/worksheets/_rels/sheet103.xml.rels><?xml version="1.0" encoding="UTF-8" standalone="yes"?>
<Relationships xmlns="http://schemas.openxmlformats.org/package/2006/relationships"><Relationship Id="rId13" Type="http://schemas.openxmlformats.org/officeDocument/2006/relationships/printerSettings" Target="../printerSettings/printerSettings7419.bin"/><Relationship Id="rId18" Type="http://schemas.openxmlformats.org/officeDocument/2006/relationships/printerSettings" Target="../printerSettings/printerSettings7424.bin"/><Relationship Id="rId26" Type="http://schemas.openxmlformats.org/officeDocument/2006/relationships/printerSettings" Target="../printerSettings/printerSettings7432.bin"/><Relationship Id="rId39" Type="http://schemas.openxmlformats.org/officeDocument/2006/relationships/printerSettings" Target="../printerSettings/printerSettings7445.bin"/><Relationship Id="rId21" Type="http://schemas.openxmlformats.org/officeDocument/2006/relationships/printerSettings" Target="../printerSettings/printerSettings7427.bin"/><Relationship Id="rId34" Type="http://schemas.openxmlformats.org/officeDocument/2006/relationships/printerSettings" Target="../printerSettings/printerSettings7440.bin"/><Relationship Id="rId42" Type="http://schemas.openxmlformats.org/officeDocument/2006/relationships/printerSettings" Target="../printerSettings/printerSettings7448.bin"/><Relationship Id="rId47" Type="http://schemas.openxmlformats.org/officeDocument/2006/relationships/printerSettings" Target="../printerSettings/printerSettings7453.bin"/><Relationship Id="rId50" Type="http://schemas.openxmlformats.org/officeDocument/2006/relationships/printerSettings" Target="../printerSettings/printerSettings7456.bin"/><Relationship Id="rId55" Type="http://schemas.openxmlformats.org/officeDocument/2006/relationships/printerSettings" Target="../printerSettings/printerSettings7461.bin"/><Relationship Id="rId63" Type="http://schemas.openxmlformats.org/officeDocument/2006/relationships/printerSettings" Target="../printerSettings/printerSettings7469.bin"/><Relationship Id="rId68" Type="http://schemas.openxmlformats.org/officeDocument/2006/relationships/printerSettings" Target="../printerSettings/printerSettings7474.bin"/><Relationship Id="rId76" Type="http://schemas.openxmlformats.org/officeDocument/2006/relationships/printerSettings" Target="../printerSettings/printerSettings7482.bin"/><Relationship Id="rId7" Type="http://schemas.openxmlformats.org/officeDocument/2006/relationships/printerSettings" Target="../printerSettings/printerSettings7413.bin"/><Relationship Id="rId71" Type="http://schemas.openxmlformats.org/officeDocument/2006/relationships/printerSettings" Target="../printerSettings/printerSettings7477.bin"/><Relationship Id="rId2" Type="http://schemas.openxmlformats.org/officeDocument/2006/relationships/printerSettings" Target="../printerSettings/printerSettings7408.bin"/><Relationship Id="rId16" Type="http://schemas.openxmlformats.org/officeDocument/2006/relationships/printerSettings" Target="../printerSettings/printerSettings7422.bin"/><Relationship Id="rId29" Type="http://schemas.openxmlformats.org/officeDocument/2006/relationships/printerSettings" Target="../printerSettings/printerSettings7435.bin"/><Relationship Id="rId11" Type="http://schemas.openxmlformats.org/officeDocument/2006/relationships/printerSettings" Target="../printerSettings/printerSettings7417.bin"/><Relationship Id="rId24" Type="http://schemas.openxmlformats.org/officeDocument/2006/relationships/printerSettings" Target="../printerSettings/printerSettings7430.bin"/><Relationship Id="rId32" Type="http://schemas.openxmlformats.org/officeDocument/2006/relationships/printerSettings" Target="../printerSettings/printerSettings7438.bin"/><Relationship Id="rId37" Type="http://schemas.openxmlformats.org/officeDocument/2006/relationships/printerSettings" Target="../printerSettings/printerSettings7443.bin"/><Relationship Id="rId40" Type="http://schemas.openxmlformats.org/officeDocument/2006/relationships/printerSettings" Target="../printerSettings/printerSettings7446.bin"/><Relationship Id="rId45" Type="http://schemas.openxmlformats.org/officeDocument/2006/relationships/printerSettings" Target="../printerSettings/printerSettings7451.bin"/><Relationship Id="rId53" Type="http://schemas.openxmlformats.org/officeDocument/2006/relationships/printerSettings" Target="../printerSettings/printerSettings7459.bin"/><Relationship Id="rId58" Type="http://schemas.openxmlformats.org/officeDocument/2006/relationships/printerSettings" Target="../printerSettings/printerSettings7464.bin"/><Relationship Id="rId66" Type="http://schemas.openxmlformats.org/officeDocument/2006/relationships/printerSettings" Target="../printerSettings/printerSettings7472.bin"/><Relationship Id="rId74" Type="http://schemas.openxmlformats.org/officeDocument/2006/relationships/printerSettings" Target="../printerSettings/printerSettings7480.bin"/><Relationship Id="rId79" Type="http://schemas.openxmlformats.org/officeDocument/2006/relationships/printerSettings" Target="../printerSettings/printerSettings7485.bin"/><Relationship Id="rId5" Type="http://schemas.openxmlformats.org/officeDocument/2006/relationships/printerSettings" Target="../printerSettings/printerSettings7411.bin"/><Relationship Id="rId61" Type="http://schemas.openxmlformats.org/officeDocument/2006/relationships/printerSettings" Target="../printerSettings/printerSettings7467.bin"/><Relationship Id="rId82" Type="http://schemas.openxmlformats.org/officeDocument/2006/relationships/printerSettings" Target="../printerSettings/printerSettings7488.bin"/><Relationship Id="rId10" Type="http://schemas.openxmlformats.org/officeDocument/2006/relationships/printerSettings" Target="../printerSettings/printerSettings7416.bin"/><Relationship Id="rId19" Type="http://schemas.openxmlformats.org/officeDocument/2006/relationships/printerSettings" Target="../printerSettings/printerSettings7425.bin"/><Relationship Id="rId31" Type="http://schemas.openxmlformats.org/officeDocument/2006/relationships/printerSettings" Target="../printerSettings/printerSettings7437.bin"/><Relationship Id="rId44" Type="http://schemas.openxmlformats.org/officeDocument/2006/relationships/printerSettings" Target="../printerSettings/printerSettings7450.bin"/><Relationship Id="rId52" Type="http://schemas.openxmlformats.org/officeDocument/2006/relationships/printerSettings" Target="../printerSettings/printerSettings7458.bin"/><Relationship Id="rId60" Type="http://schemas.openxmlformats.org/officeDocument/2006/relationships/printerSettings" Target="../printerSettings/printerSettings7466.bin"/><Relationship Id="rId65" Type="http://schemas.openxmlformats.org/officeDocument/2006/relationships/printerSettings" Target="../printerSettings/printerSettings7471.bin"/><Relationship Id="rId73" Type="http://schemas.openxmlformats.org/officeDocument/2006/relationships/printerSettings" Target="../printerSettings/printerSettings7479.bin"/><Relationship Id="rId78" Type="http://schemas.openxmlformats.org/officeDocument/2006/relationships/printerSettings" Target="../printerSettings/printerSettings7484.bin"/><Relationship Id="rId81" Type="http://schemas.openxmlformats.org/officeDocument/2006/relationships/printerSettings" Target="../printerSettings/printerSettings7487.bin"/><Relationship Id="rId4" Type="http://schemas.openxmlformats.org/officeDocument/2006/relationships/printerSettings" Target="../printerSettings/printerSettings7410.bin"/><Relationship Id="rId9" Type="http://schemas.openxmlformats.org/officeDocument/2006/relationships/printerSettings" Target="../printerSettings/printerSettings7415.bin"/><Relationship Id="rId14" Type="http://schemas.openxmlformats.org/officeDocument/2006/relationships/printerSettings" Target="../printerSettings/printerSettings7420.bin"/><Relationship Id="rId22" Type="http://schemas.openxmlformats.org/officeDocument/2006/relationships/printerSettings" Target="../printerSettings/printerSettings7428.bin"/><Relationship Id="rId27" Type="http://schemas.openxmlformats.org/officeDocument/2006/relationships/printerSettings" Target="../printerSettings/printerSettings7433.bin"/><Relationship Id="rId30" Type="http://schemas.openxmlformats.org/officeDocument/2006/relationships/printerSettings" Target="../printerSettings/printerSettings7436.bin"/><Relationship Id="rId35" Type="http://schemas.openxmlformats.org/officeDocument/2006/relationships/printerSettings" Target="../printerSettings/printerSettings7441.bin"/><Relationship Id="rId43" Type="http://schemas.openxmlformats.org/officeDocument/2006/relationships/printerSettings" Target="../printerSettings/printerSettings7449.bin"/><Relationship Id="rId48" Type="http://schemas.openxmlformats.org/officeDocument/2006/relationships/printerSettings" Target="../printerSettings/printerSettings7454.bin"/><Relationship Id="rId56" Type="http://schemas.openxmlformats.org/officeDocument/2006/relationships/printerSettings" Target="../printerSettings/printerSettings7462.bin"/><Relationship Id="rId64" Type="http://schemas.openxmlformats.org/officeDocument/2006/relationships/printerSettings" Target="../printerSettings/printerSettings7470.bin"/><Relationship Id="rId69" Type="http://schemas.openxmlformats.org/officeDocument/2006/relationships/printerSettings" Target="../printerSettings/printerSettings7475.bin"/><Relationship Id="rId77" Type="http://schemas.openxmlformats.org/officeDocument/2006/relationships/printerSettings" Target="../printerSettings/printerSettings7483.bin"/><Relationship Id="rId8" Type="http://schemas.openxmlformats.org/officeDocument/2006/relationships/printerSettings" Target="../printerSettings/printerSettings7414.bin"/><Relationship Id="rId51" Type="http://schemas.openxmlformats.org/officeDocument/2006/relationships/printerSettings" Target="../printerSettings/printerSettings7457.bin"/><Relationship Id="rId72" Type="http://schemas.openxmlformats.org/officeDocument/2006/relationships/printerSettings" Target="../printerSettings/printerSettings7478.bin"/><Relationship Id="rId80" Type="http://schemas.openxmlformats.org/officeDocument/2006/relationships/printerSettings" Target="../printerSettings/printerSettings7486.bin"/><Relationship Id="rId3" Type="http://schemas.openxmlformats.org/officeDocument/2006/relationships/printerSettings" Target="../printerSettings/printerSettings7409.bin"/><Relationship Id="rId12" Type="http://schemas.openxmlformats.org/officeDocument/2006/relationships/printerSettings" Target="../printerSettings/printerSettings7418.bin"/><Relationship Id="rId17" Type="http://schemas.openxmlformats.org/officeDocument/2006/relationships/printerSettings" Target="../printerSettings/printerSettings7423.bin"/><Relationship Id="rId25" Type="http://schemas.openxmlformats.org/officeDocument/2006/relationships/printerSettings" Target="../printerSettings/printerSettings7431.bin"/><Relationship Id="rId33" Type="http://schemas.openxmlformats.org/officeDocument/2006/relationships/printerSettings" Target="../printerSettings/printerSettings7439.bin"/><Relationship Id="rId38" Type="http://schemas.openxmlformats.org/officeDocument/2006/relationships/printerSettings" Target="../printerSettings/printerSettings7444.bin"/><Relationship Id="rId46" Type="http://schemas.openxmlformats.org/officeDocument/2006/relationships/printerSettings" Target="../printerSettings/printerSettings7452.bin"/><Relationship Id="rId59" Type="http://schemas.openxmlformats.org/officeDocument/2006/relationships/printerSettings" Target="../printerSettings/printerSettings7465.bin"/><Relationship Id="rId67" Type="http://schemas.openxmlformats.org/officeDocument/2006/relationships/printerSettings" Target="../printerSettings/printerSettings7473.bin"/><Relationship Id="rId20" Type="http://schemas.openxmlformats.org/officeDocument/2006/relationships/printerSettings" Target="../printerSettings/printerSettings7426.bin"/><Relationship Id="rId41" Type="http://schemas.openxmlformats.org/officeDocument/2006/relationships/printerSettings" Target="../printerSettings/printerSettings7447.bin"/><Relationship Id="rId54" Type="http://schemas.openxmlformats.org/officeDocument/2006/relationships/printerSettings" Target="../printerSettings/printerSettings7460.bin"/><Relationship Id="rId62" Type="http://schemas.openxmlformats.org/officeDocument/2006/relationships/printerSettings" Target="../printerSettings/printerSettings7468.bin"/><Relationship Id="rId70" Type="http://schemas.openxmlformats.org/officeDocument/2006/relationships/printerSettings" Target="../printerSettings/printerSettings7476.bin"/><Relationship Id="rId75" Type="http://schemas.openxmlformats.org/officeDocument/2006/relationships/printerSettings" Target="../printerSettings/printerSettings7481.bin"/><Relationship Id="rId83" Type="http://schemas.openxmlformats.org/officeDocument/2006/relationships/printerSettings" Target="../printerSettings/printerSettings7489.bin"/><Relationship Id="rId1" Type="http://schemas.openxmlformats.org/officeDocument/2006/relationships/printerSettings" Target="../printerSettings/printerSettings7407.bin"/><Relationship Id="rId6" Type="http://schemas.openxmlformats.org/officeDocument/2006/relationships/printerSettings" Target="../printerSettings/printerSettings7412.bin"/><Relationship Id="rId15" Type="http://schemas.openxmlformats.org/officeDocument/2006/relationships/printerSettings" Target="../printerSettings/printerSettings7421.bin"/><Relationship Id="rId23" Type="http://schemas.openxmlformats.org/officeDocument/2006/relationships/printerSettings" Target="../printerSettings/printerSettings7429.bin"/><Relationship Id="rId28" Type="http://schemas.openxmlformats.org/officeDocument/2006/relationships/printerSettings" Target="../printerSettings/printerSettings7434.bin"/><Relationship Id="rId36" Type="http://schemas.openxmlformats.org/officeDocument/2006/relationships/printerSettings" Target="../printerSettings/printerSettings7442.bin"/><Relationship Id="rId49" Type="http://schemas.openxmlformats.org/officeDocument/2006/relationships/printerSettings" Target="../printerSettings/printerSettings7455.bin"/><Relationship Id="rId57" Type="http://schemas.openxmlformats.org/officeDocument/2006/relationships/printerSettings" Target="../printerSettings/printerSettings7463.bin"/></Relationships>
</file>

<file path=xl/worksheets/_rels/sheet104.xml.rels><?xml version="1.0" encoding="UTF-8" standalone="yes"?>
<Relationships xmlns="http://schemas.openxmlformats.org/package/2006/relationships"><Relationship Id="rId13" Type="http://schemas.openxmlformats.org/officeDocument/2006/relationships/printerSettings" Target="../printerSettings/printerSettings7502.bin"/><Relationship Id="rId18" Type="http://schemas.openxmlformats.org/officeDocument/2006/relationships/printerSettings" Target="../printerSettings/printerSettings7507.bin"/><Relationship Id="rId26" Type="http://schemas.openxmlformats.org/officeDocument/2006/relationships/printerSettings" Target="../printerSettings/printerSettings7515.bin"/><Relationship Id="rId39" Type="http://schemas.openxmlformats.org/officeDocument/2006/relationships/printerSettings" Target="../printerSettings/printerSettings7528.bin"/><Relationship Id="rId21" Type="http://schemas.openxmlformats.org/officeDocument/2006/relationships/printerSettings" Target="../printerSettings/printerSettings7510.bin"/><Relationship Id="rId34" Type="http://schemas.openxmlformats.org/officeDocument/2006/relationships/printerSettings" Target="../printerSettings/printerSettings7523.bin"/><Relationship Id="rId42" Type="http://schemas.openxmlformats.org/officeDocument/2006/relationships/printerSettings" Target="../printerSettings/printerSettings7531.bin"/><Relationship Id="rId47" Type="http://schemas.openxmlformats.org/officeDocument/2006/relationships/printerSettings" Target="../printerSettings/printerSettings7536.bin"/><Relationship Id="rId50" Type="http://schemas.openxmlformats.org/officeDocument/2006/relationships/printerSettings" Target="../printerSettings/printerSettings7539.bin"/><Relationship Id="rId55" Type="http://schemas.openxmlformats.org/officeDocument/2006/relationships/printerSettings" Target="../printerSettings/printerSettings7544.bin"/><Relationship Id="rId63" Type="http://schemas.openxmlformats.org/officeDocument/2006/relationships/printerSettings" Target="../printerSettings/printerSettings7552.bin"/><Relationship Id="rId68" Type="http://schemas.openxmlformats.org/officeDocument/2006/relationships/printerSettings" Target="../printerSettings/printerSettings7557.bin"/><Relationship Id="rId76" Type="http://schemas.openxmlformats.org/officeDocument/2006/relationships/printerSettings" Target="../printerSettings/printerSettings7565.bin"/><Relationship Id="rId7" Type="http://schemas.openxmlformats.org/officeDocument/2006/relationships/printerSettings" Target="../printerSettings/printerSettings7496.bin"/><Relationship Id="rId71" Type="http://schemas.openxmlformats.org/officeDocument/2006/relationships/printerSettings" Target="../printerSettings/printerSettings7560.bin"/><Relationship Id="rId2" Type="http://schemas.openxmlformats.org/officeDocument/2006/relationships/printerSettings" Target="../printerSettings/printerSettings7491.bin"/><Relationship Id="rId16" Type="http://schemas.openxmlformats.org/officeDocument/2006/relationships/printerSettings" Target="../printerSettings/printerSettings7505.bin"/><Relationship Id="rId29" Type="http://schemas.openxmlformats.org/officeDocument/2006/relationships/printerSettings" Target="../printerSettings/printerSettings7518.bin"/><Relationship Id="rId11" Type="http://schemas.openxmlformats.org/officeDocument/2006/relationships/printerSettings" Target="../printerSettings/printerSettings7500.bin"/><Relationship Id="rId24" Type="http://schemas.openxmlformats.org/officeDocument/2006/relationships/printerSettings" Target="../printerSettings/printerSettings7513.bin"/><Relationship Id="rId32" Type="http://schemas.openxmlformats.org/officeDocument/2006/relationships/printerSettings" Target="../printerSettings/printerSettings7521.bin"/><Relationship Id="rId37" Type="http://schemas.openxmlformats.org/officeDocument/2006/relationships/printerSettings" Target="../printerSettings/printerSettings7526.bin"/><Relationship Id="rId40" Type="http://schemas.openxmlformats.org/officeDocument/2006/relationships/printerSettings" Target="../printerSettings/printerSettings7529.bin"/><Relationship Id="rId45" Type="http://schemas.openxmlformats.org/officeDocument/2006/relationships/printerSettings" Target="../printerSettings/printerSettings7534.bin"/><Relationship Id="rId53" Type="http://schemas.openxmlformats.org/officeDocument/2006/relationships/printerSettings" Target="../printerSettings/printerSettings7542.bin"/><Relationship Id="rId58" Type="http://schemas.openxmlformats.org/officeDocument/2006/relationships/printerSettings" Target="../printerSettings/printerSettings7547.bin"/><Relationship Id="rId66" Type="http://schemas.openxmlformats.org/officeDocument/2006/relationships/printerSettings" Target="../printerSettings/printerSettings7555.bin"/><Relationship Id="rId74" Type="http://schemas.openxmlformats.org/officeDocument/2006/relationships/printerSettings" Target="../printerSettings/printerSettings7563.bin"/><Relationship Id="rId79" Type="http://schemas.openxmlformats.org/officeDocument/2006/relationships/printerSettings" Target="../printerSettings/printerSettings7568.bin"/><Relationship Id="rId5" Type="http://schemas.openxmlformats.org/officeDocument/2006/relationships/printerSettings" Target="../printerSettings/printerSettings7494.bin"/><Relationship Id="rId61" Type="http://schemas.openxmlformats.org/officeDocument/2006/relationships/printerSettings" Target="../printerSettings/printerSettings7550.bin"/><Relationship Id="rId82" Type="http://schemas.openxmlformats.org/officeDocument/2006/relationships/printerSettings" Target="../printerSettings/printerSettings7571.bin"/><Relationship Id="rId10" Type="http://schemas.openxmlformats.org/officeDocument/2006/relationships/printerSettings" Target="../printerSettings/printerSettings7499.bin"/><Relationship Id="rId19" Type="http://schemas.openxmlformats.org/officeDocument/2006/relationships/printerSettings" Target="../printerSettings/printerSettings7508.bin"/><Relationship Id="rId31" Type="http://schemas.openxmlformats.org/officeDocument/2006/relationships/printerSettings" Target="../printerSettings/printerSettings7520.bin"/><Relationship Id="rId44" Type="http://schemas.openxmlformats.org/officeDocument/2006/relationships/printerSettings" Target="../printerSettings/printerSettings7533.bin"/><Relationship Id="rId52" Type="http://schemas.openxmlformats.org/officeDocument/2006/relationships/printerSettings" Target="../printerSettings/printerSettings7541.bin"/><Relationship Id="rId60" Type="http://schemas.openxmlformats.org/officeDocument/2006/relationships/printerSettings" Target="../printerSettings/printerSettings7549.bin"/><Relationship Id="rId65" Type="http://schemas.openxmlformats.org/officeDocument/2006/relationships/printerSettings" Target="../printerSettings/printerSettings7554.bin"/><Relationship Id="rId73" Type="http://schemas.openxmlformats.org/officeDocument/2006/relationships/printerSettings" Target="../printerSettings/printerSettings7562.bin"/><Relationship Id="rId78" Type="http://schemas.openxmlformats.org/officeDocument/2006/relationships/printerSettings" Target="../printerSettings/printerSettings7567.bin"/><Relationship Id="rId81" Type="http://schemas.openxmlformats.org/officeDocument/2006/relationships/printerSettings" Target="../printerSettings/printerSettings7570.bin"/><Relationship Id="rId4" Type="http://schemas.openxmlformats.org/officeDocument/2006/relationships/printerSettings" Target="../printerSettings/printerSettings7493.bin"/><Relationship Id="rId9" Type="http://schemas.openxmlformats.org/officeDocument/2006/relationships/printerSettings" Target="../printerSettings/printerSettings7498.bin"/><Relationship Id="rId14" Type="http://schemas.openxmlformats.org/officeDocument/2006/relationships/printerSettings" Target="../printerSettings/printerSettings7503.bin"/><Relationship Id="rId22" Type="http://schemas.openxmlformats.org/officeDocument/2006/relationships/printerSettings" Target="../printerSettings/printerSettings7511.bin"/><Relationship Id="rId27" Type="http://schemas.openxmlformats.org/officeDocument/2006/relationships/printerSettings" Target="../printerSettings/printerSettings7516.bin"/><Relationship Id="rId30" Type="http://schemas.openxmlformats.org/officeDocument/2006/relationships/printerSettings" Target="../printerSettings/printerSettings7519.bin"/><Relationship Id="rId35" Type="http://schemas.openxmlformats.org/officeDocument/2006/relationships/printerSettings" Target="../printerSettings/printerSettings7524.bin"/><Relationship Id="rId43" Type="http://schemas.openxmlformats.org/officeDocument/2006/relationships/printerSettings" Target="../printerSettings/printerSettings7532.bin"/><Relationship Id="rId48" Type="http://schemas.openxmlformats.org/officeDocument/2006/relationships/printerSettings" Target="../printerSettings/printerSettings7537.bin"/><Relationship Id="rId56" Type="http://schemas.openxmlformats.org/officeDocument/2006/relationships/printerSettings" Target="../printerSettings/printerSettings7545.bin"/><Relationship Id="rId64" Type="http://schemas.openxmlformats.org/officeDocument/2006/relationships/printerSettings" Target="../printerSettings/printerSettings7553.bin"/><Relationship Id="rId69" Type="http://schemas.openxmlformats.org/officeDocument/2006/relationships/printerSettings" Target="../printerSettings/printerSettings7558.bin"/><Relationship Id="rId77" Type="http://schemas.openxmlformats.org/officeDocument/2006/relationships/printerSettings" Target="../printerSettings/printerSettings7566.bin"/><Relationship Id="rId8" Type="http://schemas.openxmlformats.org/officeDocument/2006/relationships/printerSettings" Target="../printerSettings/printerSettings7497.bin"/><Relationship Id="rId51" Type="http://schemas.openxmlformats.org/officeDocument/2006/relationships/printerSettings" Target="../printerSettings/printerSettings7540.bin"/><Relationship Id="rId72" Type="http://schemas.openxmlformats.org/officeDocument/2006/relationships/printerSettings" Target="../printerSettings/printerSettings7561.bin"/><Relationship Id="rId80" Type="http://schemas.openxmlformats.org/officeDocument/2006/relationships/printerSettings" Target="../printerSettings/printerSettings7569.bin"/><Relationship Id="rId3" Type="http://schemas.openxmlformats.org/officeDocument/2006/relationships/printerSettings" Target="../printerSettings/printerSettings7492.bin"/><Relationship Id="rId12" Type="http://schemas.openxmlformats.org/officeDocument/2006/relationships/printerSettings" Target="../printerSettings/printerSettings7501.bin"/><Relationship Id="rId17" Type="http://schemas.openxmlformats.org/officeDocument/2006/relationships/printerSettings" Target="../printerSettings/printerSettings7506.bin"/><Relationship Id="rId25" Type="http://schemas.openxmlformats.org/officeDocument/2006/relationships/printerSettings" Target="../printerSettings/printerSettings7514.bin"/><Relationship Id="rId33" Type="http://schemas.openxmlformats.org/officeDocument/2006/relationships/printerSettings" Target="../printerSettings/printerSettings7522.bin"/><Relationship Id="rId38" Type="http://schemas.openxmlformats.org/officeDocument/2006/relationships/printerSettings" Target="../printerSettings/printerSettings7527.bin"/><Relationship Id="rId46" Type="http://schemas.openxmlformats.org/officeDocument/2006/relationships/printerSettings" Target="../printerSettings/printerSettings7535.bin"/><Relationship Id="rId59" Type="http://schemas.openxmlformats.org/officeDocument/2006/relationships/printerSettings" Target="../printerSettings/printerSettings7548.bin"/><Relationship Id="rId67" Type="http://schemas.openxmlformats.org/officeDocument/2006/relationships/printerSettings" Target="../printerSettings/printerSettings7556.bin"/><Relationship Id="rId20" Type="http://schemas.openxmlformats.org/officeDocument/2006/relationships/printerSettings" Target="../printerSettings/printerSettings7509.bin"/><Relationship Id="rId41" Type="http://schemas.openxmlformats.org/officeDocument/2006/relationships/printerSettings" Target="../printerSettings/printerSettings7530.bin"/><Relationship Id="rId54" Type="http://schemas.openxmlformats.org/officeDocument/2006/relationships/printerSettings" Target="../printerSettings/printerSettings7543.bin"/><Relationship Id="rId62" Type="http://schemas.openxmlformats.org/officeDocument/2006/relationships/printerSettings" Target="../printerSettings/printerSettings7551.bin"/><Relationship Id="rId70" Type="http://schemas.openxmlformats.org/officeDocument/2006/relationships/printerSettings" Target="../printerSettings/printerSettings7559.bin"/><Relationship Id="rId75" Type="http://schemas.openxmlformats.org/officeDocument/2006/relationships/printerSettings" Target="../printerSettings/printerSettings7564.bin"/><Relationship Id="rId83" Type="http://schemas.openxmlformats.org/officeDocument/2006/relationships/printerSettings" Target="../printerSettings/printerSettings7572.bin"/><Relationship Id="rId1" Type="http://schemas.openxmlformats.org/officeDocument/2006/relationships/printerSettings" Target="../printerSettings/printerSettings7490.bin"/><Relationship Id="rId6" Type="http://schemas.openxmlformats.org/officeDocument/2006/relationships/printerSettings" Target="../printerSettings/printerSettings7495.bin"/><Relationship Id="rId15" Type="http://schemas.openxmlformats.org/officeDocument/2006/relationships/printerSettings" Target="../printerSettings/printerSettings7504.bin"/><Relationship Id="rId23" Type="http://schemas.openxmlformats.org/officeDocument/2006/relationships/printerSettings" Target="../printerSettings/printerSettings7512.bin"/><Relationship Id="rId28" Type="http://schemas.openxmlformats.org/officeDocument/2006/relationships/printerSettings" Target="../printerSettings/printerSettings7517.bin"/><Relationship Id="rId36" Type="http://schemas.openxmlformats.org/officeDocument/2006/relationships/printerSettings" Target="../printerSettings/printerSettings7525.bin"/><Relationship Id="rId49" Type="http://schemas.openxmlformats.org/officeDocument/2006/relationships/printerSettings" Target="../printerSettings/printerSettings7538.bin"/><Relationship Id="rId57" Type="http://schemas.openxmlformats.org/officeDocument/2006/relationships/printerSettings" Target="../printerSettings/printerSettings7546.bin"/></Relationships>
</file>

<file path=xl/worksheets/_rels/sheet105.xml.rels><?xml version="1.0" encoding="UTF-8" standalone="yes"?>
<Relationships xmlns="http://schemas.openxmlformats.org/package/2006/relationships"><Relationship Id="rId3" Type="http://schemas.openxmlformats.org/officeDocument/2006/relationships/printerSettings" Target="../printerSettings/printerSettings7575.bin"/><Relationship Id="rId2" Type="http://schemas.openxmlformats.org/officeDocument/2006/relationships/printerSettings" Target="../printerSettings/printerSettings7574.bin"/><Relationship Id="rId1" Type="http://schemas.openxmlformats.org/officeDocument/2006/relationships/printerSettings" Target="../printerSettings/printerSettings7573.bin"/><Relationship Id="rId4" Type="http://schemas.openxmlformats.org/officeDocument/2006/relationships/drawing" Target="../drawings/drawing8.xml"/></Relationships>
</file>

<file path=xl/worksheets/_rels/sheet106.xml.rels><?xml version="1.0" encoding="UTF-8" standalone="yes"?>
<Relationships xmlns="http://schemas.openxmlformats.org/package/2006/relationships"><Relationship Id="rId3" Type="http://schemas.openxmlformats.org/officeDocument/2006/relationships/printerSettings" Target="../printerSettings/printerSettings7578.bin"/><Relationship Id="rId2" Type="http://schemas.openxmlformats.org/officeDocument/2006/relationships/printerSettings" Target="../printerSettings/printerSettings7577.bin"/><Relationship Id="rId1" Type="http://schemas.openxmlformats.org/officeDocument/2006/relationships/printerSettings" Target="../printerSettings/printerSettings7576.bin"/><Relationship Id="rId4" Type="http://schemas.openxmlformats.org/officeDocument/2006/relationships/drawing" Target="../drawings/drawing9.xml"/></Relationships>
</file>

<file path=xl/worksheets/_rels/sheet107.xml.rels><?xml version="1.0" encoding="UTF-8" standalone="yes"?>
<Relationships xmlns="http://schemas.openxmlformats.org/package/2006/relationships"><Relationship Id="rId3" Type="http://schemas.openxmlformats.org/officeDocument/2006/relationships/printerSettings" Target="../printerSettings/printerSettings7581.bin"/><Relationship Id="rId2" Type="http://schemas.openxmlformats.org/officeDocument/2006/relationships/printerSettings" Target="../printerSettings/printerSettings7580.bin"/><Relationship Id="rId1" Type="http://schemas.openxmlformats.org/officeDocument/2006/relationships/printerSettings" Target="../printerSettings/printerSettings7579.bin"/><Relationship Id="rId4" Type="http://schemas.openxmlformats.org/officeDocument/2006/relationships/drawing" Target="../drawings/drawing10.xml"/></Relationships>
</file>

<file path=xl/worksheets/_rels/sheet108.xml.rels><?xml version="1.0" encoding="UTF-8" standalone="yes"?>
<Relationships xmlns="http://schemas.openxmlformats.org/package/2006/relationships"><Relationship Id="rId3" Type="http://schemas.openxmlformats.org/officeDocument/2006/relationships/printerSettings" Target="../printerSettings/printerSettings7584.bin"/><Relationship Id="rId2" Type="http://schemas.openxmlformats.org/officeDocument/2006/relationships/printerSettings" Target="../printerSettings/printerSettings7583.bin"/><Relationship Id="rId1" Type="http://schemas.openxmlformats.org/officeDocument/2006/relationships/printerSettings" Target="../printerSettings/printerSettings7582.bin"/><Relationship Id="rId4" Type="http://schemas.openxmlformats.org/officeDocument/2006/relationships/drawing" Target="../drawings/drawing11.xml"/></Relationships>
</file>

<file path=xl/worksheets/_rels/sheet109.xml.rels><?xml version="1.0" encoding="UTF-8" standalone="yes"?>
<Relationships xmlns="http://schemas.openxmlformats.org/package/2006/relationships"><Relationship Id="rId3" Type="http://schemas.openxmlformats.org/officeDocument/2006/relationships/printerSettings" Target="../printerSettings/printerSettings7587.bin"/><Relationship Id="rId2" Type="http://schemas.openxmlformats.org/officeDocument/2006/relationships/printerSettings" Target="../printerSettings/printerSettings7586.bin"/><Relationship Id="rId1" Type="http://schemas.openxmlformats.org/officeDocument/2006/relationships/printerSettings" Target="../printerSettings/printerSettings7585.bin"/><Relationship Id="rId4" Type="http://schemas.openxmlformats.org/officeDocument/2006/relationships/drawing" Target="../drawings/drawing12.xml"/></Relationships>
</file>

<file path=xl/worksheets/_rels/sheet11.xml.rels><?xml version="1.0" encoding="UTF-8" standalone="yes"?>
<Relationships xmlns="http://schemas.openxmlformats.org/package/2006/relationships"><Relationship Id="rId13" Type="http://schemas.openxmlformats.org/officeDocument/2006/relationships/printerSettings" Target="../printerSettings/printerSettings843.bin"/><Relationship Id="rId18" Type="http://schemas.openxmlformats.org/officeDocument/2006/relationships/printerSettings" Target="../printerSettings/printerSettings848.bin"/><Relationship Id="rId26" Type="http://schemas.openxmlformats.org/officeDocument/2006/relationships/printerSettings" Target="../printerSettings/printerSettings856.bin"/><Relationship Id="rId39" Type="http://schemas.openxmlformats.org/officeDocument/2006/relationships/printerSettings" Target="../printerSettings/printerSettings869.bin"/><Relationship Id="rId21" Type="http://schemas.openxmlformats.org/officeDocument/2006/relationships/printerSettings" Target="../printerSettings/printerSettings851.bin"/><Relationship Id="rId34" Type="http://schemas.openxmlformats.org/officeDocument/2006/relationships/printerSettings" Target="../printerSettings/printerSettings864.bin"/><Relationship Id="rId42" Type="http://schemas.openxmlformats.org/officeDocument/2006/relationships/printerSettings" Target="../printerSettings/printerSettings872.bin"/><Relationship Id="rId47" Type="http://schemas.openxmlformats.org/officeDocument/2006/relationships/printerSettings" Target="../printerSettings/printerSettings877.bin"/><Relationship Id="rId50" Type="http://schemas.openxmlformats.org/officeDocument/2006/relationships/printerSettings" Target="../printerSettings/printerSettings880.bin"/><Relationship Id="rId55" Type="http://schemas.openxmlformats.org/officeDocument/2006/relationships/printerSettings" Target="../printerSettings/printerSettings885.bin"/><Relationship Id="rId63" Type="http://schemas.openxmlformats.org/officeDocument/2006/relationships/printerSettings" Target="../printerSettings/printerSettings893.bin"/><Relationship Id="rId68" Type="http://schemas.openxmlformats.org/officeDocument/2006/relationships/printerSettings" Target="../printerSettings/printerSettings898.bin"/><Relationship Id="rId76" Type="http://schemas.openxmlformats.org/officeDocument/2006/relationships/printerSettings" Target="../printerSettings/printerSettings906.bin"/><Relationship Id="rId7" Type="http://schemas.openxmlformats.org/officeDocument/2006/relationships/printerSettings" Target="../printerSettings/printerSettings837.bin"/><Relationship Id="rId71" Type="http://schemas.openxmlformats.org/officeDocument/2006/relationships/printerSettings" Target="../printerSettings/printerSettings901.bin"/><Relationship Id="rId2" Type="http://schemas.openxmlformats.org/officeDocument/2006/relationships/printerSettings" Target="../printerSettings/printerSettings832.bin"/><Relationship Id="rId16" Type="http://schemas.openxmlformats.org/officeDocument/2006/relationships/printerSettings" Target="../printerSettings/printerSettings846.bin"/><Relationship Id="rId29" Type="http://schemas.openxmlformats.org/officeDocument/2006/relationships/printerSettings" Target="../printerSettings/printerSettings859.bin"/><Relationship Id="rId11" Type="http://schemas.openxmlformats.org/officeDocument/2006/relationships/printerSettings" Target="../printerSettings/printerSettings841.bin"/><Relationship Id="rId24" Type="http://schemas.openxmlformats.org/officeDocument/2006/relationships/printerSettings" Target="../printerSettings/printerSettings854.bin"/><Relationship Id="rId32" Type="http://schemas.openxmlformats.org/officeDocument/2006/relationships/printerSettings" Target="../printerSettings/printerSettings862.bin"/><Relationship Id="rId37" Type="http://schemas.openxmlformats.org/officeDocument/2006/relationships/printerSettings" Target="../printerSettings/printerSettings867.bin"/><Relationship Id="rId40" Type="http://schemas.openxmlformats.org/officeDocument/2006/relationships/printerSettings" Target="../printerSettings/printerSettings870.bin"/><Relationship Id="rId45" Type="http://schemas.openxmlformats.org/officeDocument/2006/relationships/printerSettings" Target="../printerSettings/printerSettings875.bin"/><Relationship Id="rId53" Type="http://schemas.openxmlformats.org/officeDocument/2006/relationships/printerSettings" Target="../printerSettings/printerSettings883.bin"/><Relationship Id="rId58" Type="http://schemas.openxmlformats.org/officeDocument/2006/relationships/printerSettings" Target="../printerSettings/printerSettings888.bin"/><Relationship Id="rId66" Type="http://schemas.openxmlformats.org/officeDocument/2006/relationships/printerSettings" Target="../printerSettings/printerSettings896.bin"/><Relationship Id="rId74" Type="http://schemas.openxmlformats.org/officeDocument/2006/relationships/printerSettings" Target="../printerSettings/printerSettings904.bin"/><Relationship Id="rId79" Type="http://schemas.openxmlformats.org/officeDocument/2006/relationships/printerSettings" Target="../printerSettings/printerSettings909.bin"/><Relationship Id="rId5" Type="http://schemas.openxmlformats.org/officeDocument/2006/relationships/printerSettings" Target="../printerSettings/printerSettings835.bin"/><Relationship Id="rId61" Type="http://schemas.openxmlformats.org/officeDocument/2006/relationships/printerSettings" Target="../printerSettings/printerSettings891.bin"/><Relationship Id="rId82" Type="http://schemas.openxmlformats.org/officeDocument/2006/relationships/printerSettings" Target="../printerSettings/printerSettings912.bin"/><Relationship Id="rId10" Type="http://schemas.openxmlformats.org/officeDocument/2006/relationships/printerSettings" Target="../printerSettings/printerSettings840.bin"/><Relationship Id="rId19" Type="http://schemas.openxmlformats.org/officeDocument/2006/relationships/printerSettings" Target="../printerSettings/printerSettings849.bin"/><Relationship Id="rId31" Type="http://schemas.openxmlformats.org/officeDocument/2006/relationships/printerSettings" Target="../printerSettings/printerSettings861.bin"/><Relationship Id="rId44" Type="http://schemas.openxmlformats.org/officeDocument/2006/relationships/printerSettings" Target="../printerSettings/printerSettings874.bin"/><Relationship Id="rId52" Type="http://schemas.openxmlformats.org/officeDocument/2006/relationships/printerSettings" Target="../printerSettings/printerSettings882.bin"/><Relationship Id="rId60" Type="http://schemas.openxmlformats.org/officeDocument/2006/relationships/printerSettings" Target="../printerSettings/printerSettings890.bin"/><Relationship Id="rId65" Type="http://schemas.openxmlformats.org/officeDocument/2006/relationships/printerSettings" Target="../printerSettings/printerSettings895.bin"/><Relationship Id="rId73" Type="http://schemas.openxmlformats.org/officeDocument/2006/relationships/printerSettings" Target="../printerSettings/printerSettings903.bin"/><Relationship Id="rId78" Type="http://schemas.openxmlformats.org/officeDocument/2006/relationships/printerSettings" Target="../printerSettings/printerSettings908.bin"/><Relationship Id="rId81" Type="http://schemas.openxmlformats.org/officeDocument/2006/relationships/printerSettings" Target="../printerSettings/printerSettings911.bin"/><Relationship Id="rId4" Type="http://schemas.openxmlformats.org/officeDocument/2006/relationships/printerSettings" Target="../printerSettings/printerSettings834.bin"/><Relationship Id="rId9" Type="http://schemas.openxmlformats.org/officeDocument/2006/relationships/printerSettings" Target="../printerSettings/printerSettings839.bin"/><Relationship Id="rId14" Type="http://schemas.openxmlformats.org/officeDocument/2006/relationships/printerSettings" Target="../printerSettings/printerSettings844.bin"/><Relationship Id="rId22" Type="http://schemas.openxmlformats.org/officeDocument/2006/relationships/printerSettings" Target="../printerSettings/printerSettings852.bin"/><Relationship Id="rId27" Type="http://schemas.openxmlformats.org/officeDocument/2006/relationships/printerSettings" Target="../printerSettings/printerSettings857.bin"/><Relationship Id="rId30" Type="http://schemas.openxmlformats.org/officeDocument/2006/relationships/printerSettings" Target="../printerSettings/printerSettings860.bin"/><Relationship Id="rId35" Type="http://schemas.openxmlformats.org/officeDocument/2006/relationships/printerSettings" Target="../printerSettings/printerSettings865.bin"/><Relationship Id="rId43" Type="http://schemas.openxmlformats.org/officeDocument/2006/relationships/printerSettings" Target="../printerSettings/printerSettings873.bin"/><Relationship Id="rId48" Type="http://schemas.openxmlformats.org/officeDocument/2006/relationships/printerSettings" Target="../printerSettings/printerSettings878.bin"/><Relationship Id="rId56" Type="http://schemas.openxmlformats.org/officeDocument/2006/relationships/printerSettings" Target="../printerSettings/printerSettings886.bin"/><Relationship Id="rId64" Type="http://schemas.openxmlformats.org/officeDocument/2006/relationships/printerSettings" Target="../printerSettings/printerSettings894.bin"/><Relationship Id="rId69" Type="http://schemas.openxmlformats.org/officeDocument/2006/relationships/printerSettings" Target="../printerSettings/printerSettings899.bin"/><Relationship Id="rId77" Type="http://schemas.openxmlformats.org/officeDocument/2006/relationships/printerSettings" Target="../printerSettings/printerSettings907.bin"/><Relationship Id="rId8" Type="http://schemas.openxmlformats.org/officeDocument/2006/relationships/printerSettings" Target="../printerSettings/printerSettings838.bin"/><Relationship Id="rId51" Type="http://schemas.openxmlformats.org/officeDocument/2006/relationships/printerSettings" Target="../printerSettings/printerSettings881.bin"/><Relationship Id="rId72" Type="http://schemas.openxmlformats.org/officeDocument/2006/relationships/printerSettings" Target="../printerSettings/printerSettings902.bin"/><Relationship Id="rId80" Type="http://schemas.openxmlformats.org/officeDocument/2006/relationships/printerSettings" Target="../printerSettings/printerSettings910.bin"/><Relationship Id="rId3" Type="http://schemas.openxmlformats.org/officeDocument/2006/relationships/printerSettings" Target="../printerSettings/printerSettings833.bin"/><Relationship Id="rId12" Type="http://schemas.openxmlformats.org/officeDocument/2006/relationships/printerSettings" Target="../printerSettings/printerSettings842.bin"/><Relationship Id="rId17" Type="http://schemas.openxmlformats.org/officeDocument/2006/relationships/printerSettings" Target="../printerSettings/printerSettings847.bin"/><Relationship Id="rId25" Type="http://schemas.openxmlformats.org/officeDocument/2006/relationships/printerSettings" Target="../printerSettings/printerSettings855.bin"/><Relationship Id="rId33" Type="http://schemas.openxmlformats.org/officeDocument/2006/relationships/printerSettings" Target="../printerSettings/printerSettings863.bin"/><Relationship Id="rId38" Type="http://schemas.openxmlformats.org/officeDocument/2006/relationships/printerSettings" Target="../printerSettings/printerSettings868.bin"/><Relationship Id="rId46" Type="http://schemas.openxmlformats.org/officeDocument/2006/relationships/printerSettings" Target="../printerSettings/printerSettings876.bin"/><Relationship Id="rId59" Type="http://schemas.openxmlformats.org/officeDocument/2006/relationships/printerSettings" Target="../printerSettings/printerSettings889.bin"/><Relationship Id="rId67" Type="http://schemas.openxmlformats.org/officeDocument/2006/relationships/printerSettings" Target="../printerSettings/printerSettings897.bin"/><Relationship Id="rId20" Type="http://schemas.openxmlformats.org/officeDocument/2006/relationships/printerSettings" Target="../printerSettings/printerSettings850.bin"/><Relationship Id="rId41" Type="http://schemas.openxmlformats.org/officeDocument/2006/relationships/printerSettings" Target="../printerSettings/printerSettings871.bin"/><Relationship Id="rId54" Type="http://schemas.openxmlformats.org/officeDocument/2006/relationships/printerSettings" Target="../printerSettings/printerSettings884.bin"/><Relationship Id="rId62" Type="http://schemas.openxmlformats.org/officeDocument/2006/relationships/printerSettings" Target="../printerSettings/printerSettings892.bin"/><Relationship Id="rId70" Type="http://schemas.openxmlformats.org/officeDocument/2006/relationships/printerSettings" Target="../printerSettings/printerSettings900.bin"/><Relationship Id="rId75" Type="http://schemas.openxmlformats.org/officeDocument/2006/relationships/printerSettings" Target="../printerSettings/printerSettings905.bin"/><Relationship Id="rId83" Type="http://schemas.openxmlformats.org/officeDocument/2006/relationships/printerSettings" Target="../printerSettings/printerSettings913.bin"/><Relationship Id="rId1" Type="http://schemas.openxmlformats.org/officeDocument/2006/relationships/printerSettings" Target="../printerSettings/printerSettings831.bin"/><Relationship Id="rId6" Type="http://schemas.openxmlformats.org/officeDocument/2006/relationships/printerSettings" Target="../printerSettings/printerSettings836.bin"/><Relationship Id="rId15" Type="http://schemas.openxmlformats.org/officeDocument/2006/relationships/printerSettings" Target="../printerSettings/printerSettings845.bin"/><Relationship Id="rId23" Type="http://schemas.openxmlformats.org/officeDocument/2006/relationships/printerSettings" Target="../printerSettings/printerSettings853.bin"/><Relationship Id="rId28" Type="http://schemas.openxmlformats.org/officeDocument/2006/relationships/printerSettings" Target="../printerSettings/printerSettings858.bin"/><Relationship Id="rId36" Type="http://schemas.openxmlformats.org/officeDocument/2006/relationships/printerSettings" Target="../printerSettings/printerSettings866.bin"/><Relationship Id="rId49" Type="http://schemas.openxmlformats.org/officeDocument/2006/relationships/printerSettings" Target="../printerSettings/printerSettings879.bin"/><Relationship Id="rId57" Type="http://schemas.openxmlformats.org/officeDocument/2006/relationships/printerSettings" Target="../printerSettings/printerSettings887.bin"/></Relationships>
</file>

<file path=xl/worksheets/_rels/sheet110.xml.rels><?xml version="1.0" encoding="UTF-8" standalone="yes"?>
<Relationships xmlns="http://schemas.openxmlformats.org/package/2006/relationships"><Relationship Id="rId8" Type="http://schemas.openxmlformats.org/officeDocument/2006/relationships/printerSettings" Target="../printerSettings/printerSettings7595.bin"/><Relationship Id="rId13" Type="http://schemas.openxmlformats.org/officeDocument/2006/relationships/printerSettings" Target="../printerSettings/printerSettings7600.bin"/><Relationship Id="rId18" Type="http://schemas.openxmlformats.org/officeDocument/2006/relationships/printerSettings" Target="../printerSettings/printerSettings7605.bin"/><Relationship Id="rId26" Type="http://schemas.openxmlformats.org/officeDocument/2006/relationships/printerSettings" Target="../printerSettings/printerSettings7613.bin"/><Relationship Id="rId39" Type="http://schemas.openxmlformats.org/officeDocument/2006/relationships/printerSettings" Target="../printerSettings/printerSettings7626.bin"/><Relationship Id="rId3" Type="http://schemas.openxmlformats.org/officeDocument/2006/relationships/printerSettings" Target="../printerSettings/printerSettings7590.bin"/><Relationship Id="rId21" Type="http://schemas.openxmlformats.org/officeDocument/2006/relationships/printerSettings" Target="../printerSettings/printerSettings7608.bin"/><Relationship Id="rId34" Type="http://schemas.openxmlformats.org/officeDocument/2006/relationships/printerSettings" Target="../printerSettings/printerSettings7621.bin"/><Relationship Id="rId42" Type="http://schemas.openxmlformats.org/officeDocument/2006/relationships/printerSettings" Target="../printerSettings/printerSettings7629.bin"/><Relationship Id="rId7" Type="http://schemas.openxmlformats.org/officeDocument/2006/relationships/printerSettings" Target="../printerSettings/printerSettings7594.bin"/><Relationship Id="rId12" Type="http://schemas.openxmlformats.org/officeDocument/2006/relationships/printerSettings" Target="../printerSettings/printerSettings7599.bin"/><Relationship Id="rId17" Type="http://schemas.openxmlformats.org/officeDocument/2006/relationships/printerSettings" Target="../printerSettings/printerSettings7604.bin"/><Relationship Id="rId25" Type="http://schemas.openxmlformats.org/officeDocument/2006/relationships/printerSettings" Target="../printerSettings/printerSettings7612.bin"/><Relationship Id="rId33" Type="http://schemas.openxmlformats.org/officeDocument/2006/relationships/printerSettings" Target="../printerSettings/printerSettings7620.bin"/><Relationship Id="rId38" Type="http://schemas.openxmlformats.org/officeDocument/2006/relationships/printerSettings" Target="../printerSettings/printerSettings7625.bin"/><Relationship Id="rId46" Type="http://schemas.openxmlformats.org/officeDocument/2006/relationships/printerSettings" Target="../printerSettings/printerSettings7633.bin"/><Relationship Id="rId2" Type="http://schemas.openxmlformats.org/officeDocument/2006/relationships/printerSettings" Target="../printerSettings/printerSettings7589.bin"/><Relationship Id="rId16" Type="http://schemas.openxmlformats.org/officeDocument/2006/relationships/printerSettings" Target="../printerSettings/printerSettings7603.bin"/><Relationship Id="rId20" Type="http://schemas.openxmlformats.org/officeDocument/2006/relationships/printerSettings" Target="../printerSettings/printerSettings7607.bin"/><Relationship Id="rId29" Type="http://schemas.openxmlformats.org/officeDocument/2006/relationships/printerSettings" Target="../printerSettings/printerSettings7616.bin"/><Relationship Id="rId41" Type="http://schemas.openxmlformats.org/officeDocument/2006/relationships/printerSettings" Target="../printerSettings/printerSettings7628.bin"/><Relationship Id="rId1" Type="http://schemas.openxmlformats.org/officeDocument/2006/relationships/printerSettings" Target="../printerSettings/printerSettings7588.bin"/><Relationship Id="rId6" Type="http://schemas.openxmlformats.org/officeDocument/2006/relationships/printerSettings" Target="../printerSettings/printerSettings7593.bin"/><Relationship Id="rId11" Type="http://schemas.openxmlformats.org/officeDocument/2006/relationships/printerSettings" Target="../printerSettings/printerSettings7598.bin"/><Relationship Id="rId24" Type="http://schemas.openxmlformats.org/officeDocument/2006/relationships/printerSettings" Target="../printerSettings/printerSettings7611.bin"/><Relationship Id="rId32" Type="http://schemas.openxmlformats.org/officeDocument/2006/relationships/printerSettings" Target="../printerSettings/printerSettings7619.bin"/><Relationship Id="rId37" Type="http://schemas.openxmlformats.org/officeDocument/2006/relationships/printerSettings" Target="../printerSettings/printerSettings7624.bin"/><Relationship Id="rId40" Type="http://schemas.openxmlformats.org/officeDocument/2006/relationships/printerSettings" Target="../printerSettings/printerSettings7627.bin"/><Relationship Id="rId45" Type="http://schemas.openxmlformats.org/officeDocument/2006/relationships/printerSettings" Target="../printerSettings/printerSettings7632.bin"/><Relationship Id="rId5" Type="http://schemas.openxmlformats.org/officeDocument/2006/relationships/printerSettings" Target="../printerSettings/printerSettings7592.bin"/><Relationship Id="rId15" Type="http://schemas.openxmlformats.org/officeDocument/2006/relationships/printerSettings" Target="../printerSettings/printerSettings7602.bin"/><Relationship Id="rId23" Type="http://schemas.openxmlformats.org/officeDocument/2006/relationships/printerSettings" Target="../printerSettings/printerSettings7610.bin"/><Relationship Id="rId28" Type="http://schemas.openxmlformats.org/officeDocument/2006/relationships/printerSettings" Target="../printerSettings/printerSettings7615.bin"/><Relationship Id="rId36" Type="http://schemas.openxmlformats.org/officeDocument/2006/relationships/printerSettings" Target="../printerSettings/printerSettings7623.bin"/><Relationship Id="rId10" Type="http://schemas.openxmlformats.org/officeDocument/2006/relationships/printerSettings" Target="../printerSettings/printerSettings7597.bin"/><Relationship Id="rId19" Type="http://schemas.openxmlformats.org/officeDocument/2006/relationships/printerSettings" Target="../printerSettings/printerSettings7606.bin"/><Relationship Id="rId31" Type="http://schemas.openxmlformats.org/officeDocument/2006/relationships/printerSettings" Target="../printerSettings/printerSettings7618.bin"/><Relationship Id="rId44" Type="http://schemas.openxmlformats.org/officeDocument/2006/relationships/printerSettings" Target="../printerSettings/printerSettings7631.bin"/><Relationship Id="rId4" Type="http://schemas.openxmlformats.org/officeDocument/2006/relationships/printerSettings" Target="../printerSettings/printerSettings7591.bin"/><Relationship Id="rId9" Type="http://schemas.openxmlformats.org/officeDocument/2006/relationships/printerSettings" Target="../printerSettings/printerSettings7596.bin"/><Relationship Id="rId14" Type="http://schemas.openxmlformats.org/officeDocument/2006/relationships/printerSettings" Target="../printerSettings/printerSettings7601.bin"/><Relationship Id="rId22" Type="http://schemas.openxmlformats.org/officeDocument/2006/relationships/printerSettings" Target="../printerSettings/printerSettings7609.bin"/><Relationship Id="rId27" Type="http://schemas.openxmlformats.org/officeDocument/2006/relationships/printerSettings" Target="../printerSettings/printerSettings7614.bin"/><Relationship Id="rId30" Type="http://schemas.openxmlformats.org/officeDocument/2006/relationships/printerSettings" Target="../printerSettings/printerSettings7617.bin"/><Relationship Id="rId35" Type="http://schemas.openxmlformats.org/officeDocument/2006/relationships/printerSettings" Target="../printerSettings/printerSettings7622.bin"/><Relationship Id="rId43" Type="http://schemas.openxmlformats.org/officeDocument/2006/relationships/printerSettings" Target="../printerSettings/printerSettings7630.bin"/></Relationships>
</file>

<file path=xl/worksheets/_rels/sheet111.xml.rels><?xml version="1.0" encoding="UTF-8" standalone="yes"?>
<Relationships xmlns="http://schemas.openxmlformats.org/package/2006/relationships"><Relationship Id="rId13" Type="http://schemas.openxmlformats.org/officeDocument/2006/relationships/printerSettings" Target="../printerSettings/printerSettings7646.bin"/><Relationship Id="rId18" Type="http://schemas.openxmlformats.org/officeDocument/2006/relationships/printerSettings" Target="../printerSettings/printerSettings7651.bin"/><Relationship Id="rId26" Type="http://schemas.openxmlformats.org/officeDocument/2006/relationships/printerSettings" Target="../printerSettings/printerSettings7659.bin"/><Relationship Id="rId39" Type="http://schemas.openxmlformats.org/officeDocument/2006/relationships/printerSettings" Target="../printerSettings/printerSettings7672.bin"/><Relationship Id="rId21" Type="http://schemas.openxmlformats.org/officeDocument/2006/relationships/printerSettings" Target="../printerSettings/printerSettings7654.bin"/><Relationship Id="rId34" Type="http://schemas.openxmlformats.org/officeDocument/2006/relationships/printerSettings" Target="../printerSettings/printerSettings7667.bin"/><Relationship Id="rId42" Type="http://schemas.openxmlformats.org/officeDocument/2006/relationships/printerSettings" Target="../printerSettings/printerSettings7675.bin"/><Relationship Id="rId47" Type="http://schemas.openxmlformats.org/officeDocument/2006/relationships/printerSettings" Target="../printerSettings/printerSettings7680.bin"/><Relationship Id="rId50" Type="http://schemas.openxmlformats.org/officeDocument/2006/relationships/printerSettings" Target="../printerSettings/printerSettings7683.bin"/><Relationship Id="rId55" Type="http://schemas.openxmlformats.org/officeDocument/2006/relationships/printerSettings" Target="../printerSettings/printerSettings7688.bin"/><Relationship Id="rId63" Type="http://schemas.openxmlformats.org/officeDocument/2006/relationships/printerSettings" Target="../printerSettings/printerSettings7696.bin"/><Relationship Id="rId68" Type="http://schemas.openxmlformats.org/officeDocument/2006/relationships/printerSettings" Target="../printerSettings/printerSettings7701.bin"/><Relationship Id="rId76" Type="http://schemas.openxmlformats.org/officeDocument/2006/relationships/printerSettings" Target="../printerSettings/printerSettings7709.bin"/><Relationship Id="rId7" Type="http://schemas.openxmlformats.org/officeDocument/2006/relationships/printerSettings" Target="../printerSettings/printerSettings7640.bin"/><Relationship Id="rId71" Type="http://schemas.openxmlformats.org/officeDocument/2006/relationships/printerSettings" Target="../printerSettings/printerSettings7704.bin"/><Relationship Id="rId2" Type="http://schemas.openxmlformats.org/officeDocument/2006/relationships/printerSettings" Target="../printerSettings/printerSettings7635.bin"/><Relationship Id="rId16" Type="http://schemas.openxmlformats.org/officeDocument/2006/relationships/printerSettings" Target="../printerSettings/printerSettings7649.bin"/><Relationship Id="rId29" Type="http://schemas.openxmlformats.org/officeDocument/2006/relationships/printerSettings" Target="../printerSettings/printerSettings7662.bin"/><Relationship Id="rId11" Type="http://schemas.openxmlformats.org/officeDocument/2006/relationships/printerSettings" Target="../printerSettings/printerSettings7644.bin"/><Relationship Id="rId24" Type="http://schemas.openxmlformats.org/officeDocument/2006/relationships/printerSettings" Target="../printerSettings/printerSettings7657.bin"/><Relationship Id="rId32" Type="http://schemas.openxmlformats.org/officeDocument/2006/relationships/printerSettings" Target="../printerSettings/printerSettings7665.bin"/><Relationship Id="rId37" Type="http://schemas.openxmlformats.org/officeDocument/2006/relationships/printerSettings" Target="../printerSettings/printerSettings7670.bin"/><Relationship Id="rId40" Type="http://schemas.openxmlformats.org/officeDocument/2006/relationships/printerSettings" Target="../printerSettings/printerSettings7673.bin"/><Relationship Id="rId45" Type="http://schemas.openxmlformats.org/officeDocument/2006/relationships/printerSettings" Target="../printerSettings/printerSettings7678.bin"/><Relationship Id="rId53" Type="http://schemas.openxmlformats.org/officeDocument/2006/relationships/printerSettings" Target="../printerSettings/printerSettings7686.bin"/><Relationship Id="rId58" Type="http://schemas.openxmlformats.org/officeDocument/2006/relationships/printerSettings" Target="../printerSettings/printerSettings7691.bin"/><Relationship Id="rId66" Type="http://schemas.openxmlformats.org/officeDocument/2006/relationships/printerSettings" Target="../printerSettings/printerSettings7699.bin"/><Relationship Id="rId74" Type="http://schemas.openxmlformats.org/officeDocument/2006/relationships/printerSettings" Target="../printerSettings/printerSettings7707.bin"/><Relationship Id="rId79" Type="http://schemas.openxmlformats.org/officeDocument/2006/relationships/printerSettings" Target="../printerSettings/printerSettings7712.bin"/><Relationship Id="rId5" Type="http://schemas.openxmlformats.org/officeDocument/2006/relationships/printerSettings" Target="../printerSettings/printerSettings7638.bin"/><Relationship Id="rId61" Type="http://schemas.openxmlformats.org/officeDocument/2006/relationships/printerSettings" Target="../printerSettings/printerSettings7694.bin"/><Relationship Id="rId82" Type="http://schemas.openxmlformats.org/officeDocument/2006/relationships/printerSettings" Target="../printerSettings/printerSettings7715.bin"/><Relationship Id="rId10" Type="http://schemas.openxmlformats.org/officeDocument/2006/relationships/printerSettings" Target="../printerSettings/printerSettings7643.bin"/><Relationship Id="rId19" Type="http://schemas.openxmlformats.org/officeDocument/2006/relationships/printerSettings" Target="../printerSettings/printerSettings7652.bin"/><Relationship Id="rId31" Type="http://schemas.openxmlformats.org/officeDocument/2006/relationships/printerSettings" Target="../printerSettings/printerSettings7664.bin"/><Relationship Id="rId44" Type="http://schemas.openxmlformats.org/officeDocument/2006/relationships/printerSettings" Target="../printerSettings/printerSettings7677.bin"/><Relationship Id="rId52" Type="http://schemas.openxmlformats.org/officeDocument/2006/relationships/printerSettings" Target="../printerSettings/printerSettings7685.bin"/><Relationship Id="rId60" Type="http://schemas.openxmlformats.org/officeDocument/2006/relationships/printerSettings" Target="../printerSettings/printerSettings7693.bin"/><Relationship Id="rId65" Type="http://schemas.openxmlformats.org/officeDocument/2006/relationships/printerSettings" Target="../printerSettings/printerSettings7698.bin"/><Relationship Id="rId73" Type="http://schemas.openxmlformats.org/officeDocument/2006/relationships/printerSettings" Target="../printerSettings/printerSettings7706.bin"/><Relationship Id="rId78" Type="http://schemas.openxmlformats.org/officeDocument/2006/relationships/printerSettings" Target="../printerSettings/printerSettings7711.bin"/><Relationship Id="rId81" Type="http://schemas.openxmlformats.org/officeDocument/2006/relationships/printerSettings" Target="../printerSettings/printerSettings7714.bin"/><Relationship Id="rId4" Type="http://schemas.openxmlformats.org/officeDocument/2006/relationships/printerSettings" Target="../printerSettings/printerSettings7637.bin"/><Relationship Id="rId9" Type="http://schemas.openxmlformats.org/officeDocument/2006/relationships/printerSettings" Target="../printerSettings/printerSettings7642.bin"/><Relationship Id="rId14" Type="http://schemas.openxmlformats.org/officeDocument/2006/relationships/printerSettings" Target="../printerSettings/printerSettings7647.bin"/><Relationship Id="rId22" Type="http://schemas.openxmlformats.org/officeDocument/2006/relationships/printerSettings" Target="../printerSettings/printerSettings7655.bin"/><Relationship Id="rId27" Type="http://schemas.openxmlformats.org/officeDocument/2006/relationships/printerSettings" Target="../printerSettings/printerSettings7660.bin"/><Relationship Id="rId30" Type="http://schemas.openxmlformats.org/officeDocument/2006/relationships/printerSettings" Target="../printerSettings/printerSettings7663.bin"/><Relationship Id="rId35" Type="http://schemas.openxmlformats.org/officeDocument/2006/relationships/printerSettings" Target="../printerSettings/printerSettings7668.bin"/><Relationship Id="rId43" Type="http://schemas.openxmlformats.org/officeDocument/2006/relationships/printerSettings" Target="../printerSettings/printerSettings7676.bin"/><Relationship Id="rId48" Type="http://schemas.openxmlformats.org/officeDocument/2006/relationships/printerSettings" Target="../printerSettings/printerSettings7681.bin"/><Relationship Id="rId56" Type="http://schemas.openxmlformats.org/officeDocument/2006/relationships/printerSettings" Target="../printerSettings/printerSettings7689.bin"/><Relationship Id="rId64" Type="http://schemas.openxmlformats.org/officeDocument/2006/relationships/printerSettings" Target="../printerSettings/printerSettings7697.bin"/><Relationship Id="rId69" Type="http://schemas.openxmlformats.org/officeDocument/2006/relationships/printerSettings" Target="../printerSettings/printerSettings7702.bin"/><Relationship Id="rId77" Type="http://schemas.openxmlformats.org/officeDocument/2006/relationships/printerSettings" Target="../printerSettings/printerSettings7710.bin"/><Relationship Id="rId8" Type="http://schemas.openxmlformats.org/officeDocument/2006/relationships/printerSettings" Target="../printerSettings/printerSettings7641.bin"/><Relationship Id="rId51" Type="http://schemas.openxmlformats.org/officeDocument/2006/relationships/printerSettings" Target="../printerSettings/printerSettings7684.bin"/><Relationship Id="rId72" Type="http://schemas.openxmlformats.org/officeDocument/2006/relationships/printerSettings" Target="../printerSettings/printerSettings7705.bin"/><Relationship Id="rId80" Type="http://schemas.openxmlformats.org/officeDocument/2006/relationships/printerSettings" Target="../printerSettings/printerSettings7713.bin"/><Relationship Id="rId3" Type="http://schemas.openxmlformats.org/officeDocument/2006/relationships/printerSettings" Target="../printerSettings/printerSettings7636.bin"/><Relationship Id="rId12" Type="http://schemas.openxmlformats.org/officeDocument/2006/relationships/printerSettings" Target="../printerSettings/printerSettings7645.bin"/><Relationship Id="rId17" Type="http://schemas.openxmlformats.org/officeDocument/2006/relationships/printerSettings" Target="../printerSettings/printerSettings7650.bin"/><Relationship Id="rId25" Type="http://schemas.openxmlformats.org/officeDocument/2006/relationships/printerSettings" Target="../printerSettings/printerSettings7658.bin"/><Relationship Id="rId33" Type="http://schemas.openxmlformats.org/officeDocument/2006/relationships/printerSettings" Target="../printerSettings/printerSettings7666.bin"/><Relationship Id="rId38" Type="http://schemas.openxmlformats.org/officeDocument/2006/relationships/printerSettings" Target="../printerSettings/printerSettings7671.bin"/><Relationship Id="rId46" Type="http://schemas.openxmlformats.org/officeDocument/2006/relationships/printerSettings" Target="../printerSettings/printerSettings7679.bin"/><Relationship Id="rId59" Type="http://schemas.openxmlformats.org/officeDocument/2006/relationships/printerSettings" Target="../printerSettings/printerSettings7692.bin"/><Relationship Id="rId67" Type="http://schemas.openxmlformats.org/officeDocument/2006/relationships/printerSettings" Target="../printerSettings/printerSettings7700.bin"/><Relationship Id="rId20" Type="http://schemas.openxmlformats.org/officeDocument/2006/relationships/printerSettings" Target="../printerSettings/printerSettings7653.bin"/><Relationship Id="rId41" Type="http://schemas.openxmlformats.org/officeDocument/2006/relationships/printerSettings" Target="../printerSettings/printerSettings7674.bin"/><Relationship Id="rId54" Type="http://schemas.openxmlformats.org/officeDocument/2006/relationships/printerSettings" Target="../printerSettings/printerSettings7687.bin"/><Relationship Id="rId62" Type="http://schemas.openxmlformats.org/officeDocument/2006/relationships/printerSettings" Target="../printerSettings/printerSettings7695.bin"/><Relationship Id="rId70" Type="http://schemas.openxmlformats.org/officeDocument/2006/relationships/printerSettings" Target="../printerSettings/printerSettings7703.bin"/><Relationship Id="rId75" Type="http://schemas.openxmlformats.org/officeDocument/2006/relationships/printerSettings" Target="../printerSettings/printerSettings7708.bin"/><Relationship Id="rId83" Type="http://schemas.openxmlformats.org/officeDocument/2006/relationships/printerSettings" Target="../printerSettings/printerSettings7716.bin"/><Relationship Id="rId1" Type="http://schemas.openxmlformats.org/officeDocument/2006/relationships/printerSettings" Target="../printerSettings/printerSettings7634.bin"/><Relationship Id="rId6" Type="http://schemas.openxmlformats.org/officeDocument/2006/relationships/printerSettings" Target="../printerSettings/printerSettings7639.bin"/><Relationship Id="rId15" Type="http://schemas.openxmlformats.org/officeDocument/2006/relationships/printerSettings" Target="../printerSettings/printerSettings7648.bin"/><Relationship Id="rId23" Type="http://schemas.openxmlformats.org/officeDocument/2006/relationships/printerSettings" Target="../printerSettings/printerSettings7656.bin"/><Relationship Id="rId28" Type="http://schemas.openxmlformats.org/officeDocument/2006/relationships/printerSettings" Target="../printerSettings/printerSettings7661.bin"/><Relationship Id="rId36" Type="http://schemas.openxmlformats.org/officeDocument/2006/relationships/printerSettings" Target="../printerSettings/printerSettings7669.bin"/><Relationship Id="rId49" Type="http://schemas.openxmlformats.org/officeDocument/2006/relationships/printerSettings" Target="../printerSettings/printerSettings7682.bin"/><Relationship Id="rId57" Type="http://schemas.openxmlformats.org/officeDocument/2006/relationships/printerSettings" Target="../printerSettings/printerSettings7690.bin"/></Relationships>
</file>

<file path=xl/worksheets/_rels/sheet112.xml.rels><?xml version="1.0" encoding="UTF-8" standalone="yes"?>
<Relationships xmlns="http://schemas.openxmlformats.org/package/2006/relationships"><Relationship Id="rId13" Type="http://schemas.openxmlformats.org/officeDocument/2006/relationships/printerSettings" Target="../printerSettings/printerSettings7729.bin"/><Relationship Id="rId18" Type="http://schemas.openxmlformats.org/officeDocument/2006/relationships/printerSettings" Target="../printerSettings/printerSettings7734.bin"/><Relationship Id="rId26" Type="http://schemas.openxmlformats.org/officeDocument/2006/relationships/printerSettings" Target="../printerSettings/printerSettings7742.bin"/><Relationship Id="rId39" Type="http://schemas.openxmlformats.org/officeDocument/2006/relationships/printerSettings" Target="../printerSettings/printerSettings7755.bin"/><Relationship Id="rId21" Type="http://schemas.openxmlformats.org/officeDocument/2006/relationships/printerSettings" Target="../printerSettings/printerSettings7737.bin"/><Relationship Id="rId34" Type="http://schemas.openxmlformats.org/officeDocument/2006/relationships/printerSettings" Target="../printerSettings/printerSettings7750.bin"/><Relationship Id="rId42" Type="http://schemas.openxmlformats.org/officeDocument/2006/relationships/printerSettings" Target="../printerSettings/printerSettings7758.bin"/><Relationship Id="rId47" Type="http://schemas.openxmlformats.org/officeDocument/2006/relationships/printerSettings" Target="../printerSettings/printerSettings7763.bin"/><Relationship Id="rId50" Type="http://schemas.openxmlformats.org/officeDocument/2006/relationships/printerSettings" Target="../printerSettings/printerSettings7766.bin"/><Relationship Id="rId55" Type="http://schemas.openxmlformats.org/officeDocument/2006/relationships/printerSettings" Target="../printerSettings/printerSettings7771.bin"/><Relationship Id="rId63" Type="http://schemas.openxmlformats.org/officeDocument/2006/relationships/printerSettings" Target="../printerSettings/printerSettings7779.bin"/><Relationship Id="rId68" Type="http://schemas.openxmlformats.org/officeDocument/2006/relationships/printerSettings" Target="../printerSettings/printerSettings7784.bin"/><Relationship Id="rId76" Type="http://schemas.openxmlformats.org/officeDocument/2006/relationships/printerSettings" Target="../printerSettings/printerSettings7792.bin"/><Relationship Id="rId7" Type="http://schemas.openxmlformats.org/officeDocument/2006/relationships/printerSettings" Target="../printerSettings/printerSettings7723.bin"/><Relationship Id="rId71" Type="http://schemas.openxmlformats.org/officeDocument/2006/relationships/printerSettings" Target="../printerSettings/printerSettings7787.bin"/><Relationship Id="rId2" Type="http://schemas.openxmlformats.org/officeDocument/2006/relationships/printerSettings" Target="../printerSettings/printerSettings7718.bin"/><Relationship Id="rId16" Type="http://schemas.openxmlformats.org/officeDocument/2006/relationships/printerSettings" Target="../printerSettings/printerSettings7732.bin"/><Relationship Id="rId29" Type="http://schemas.openxmlformats.org/officeDocument/2006/relationships/printerSettings" Target="../printerSettings/printerSettings7745.bin"/><Relationship Id="rId11" Type="http://schemas.openxmlformats.org/officeDocument/2006/relationships/printerSettings" Target="../printerSettings/printerSettings7727.bin"/><Relationship Id="rId24" Type="http://schemas.openxmlformats.org/officeDocument/2006/relationships/printerSettings" Target="../printerSettings/printerSettings7740.bin"/><Relationship Id="rId32" Type="http://schemas.openxmlformats.org/officeDocument/2006/relationships/printerSettings" Target="../printerSettings/printerSettings7748.bin"/><Relationship Id="rId37" Type="http://schemas.openxmlformats.org/officeDocument/2006/relationships/printerSettings" Target="../printerSettings/printerSettings7753.bin"/><Relationship Id="rId40" Type="http://schemas.openxmlformats.org/officeDocument/2006/relationships/printerSettings" Target="../printerSettings/printerSettings7756.bin"/><Relationship Id="rId45" Type="http://schemas.openxmlformats.org/officeDocument/2006/relationships/printerSettings" Target="../printerSettings/printerSettings7761.bin"/><Relationship Id="rId53" Type="http://schemas.openxmlformats.org/officeDocument/2006/relationships/printerSettings" Target="../printerSettings/printerSettings7769.bin"/><Relationship Id="rId58" Type="http://schemas.openxmlformats.org/officeDocument/2006/relationships/printerSettings" Target="../printerSettings/printerSettings7774.bin"/><Relationship Id="rId66" Type="http://schemas.openxmlformats.org/officeDocument/2006/relationships/printerSettings" Target="../printerSettings/printerSettings7782.bin"/><Relationship Id="rId74" Type="http://schemas.openxmlformats.org/officeDocument/2006/relationships/printerSettings" Target="../printerSettings/printerSettings7790.bin"/><Relationship Id="rId79" Type="http://schemas.openxmlformats.org/officeDocument/2006/relationships/printerSettings" Target="../printerSettings/printerSettings7795.bin"/><Relationship Id="rId5" Type="http://schemas.openxmlformats.org/officeDocument/2006/relationships/printerSettings" Target="../printerSettings/printerSettings7721.bin"/><Relationship Id="rId61" Type="http://schemas.openxmlformats.org/officeDocument/2006/relationships/printerSettings" Target="../printerSettings/printerSettings7777.bin"/><Relationship Id="rId82" Type="http://schemas.openxmlformats.org/officeDocument/2006/relationships/printerSettings" Target="../printerSettings/printerSettings7798.bin"/><Relationship Id="rId10" Type="http://schemas.openxmlformats.org/officeDocument/2006/relationships/printerSettings" Target="../printerSettings/printerSettings7726.bin"/><Relationship Id="rId19" Type="http://schemas.openxmlformats.org/officeDocument/2006/relationships/printerSettings" Target="../printerSettings/printerSettings7735.bin"/><Relationship Id="rId31" Type="http://schemas.openxmlformats.org/officeDocument/2006/relationships/printerSettings" Target="../printerSettings/printerSettings7747.bin"/><Relationship Id="rId44" Type="http://schemas.openxmlformats.org/officeDocument/2006/relationships/printerSettings" Target="../printerSettings/printerSettings7760.bin"/><Relationship Id="rId52" Type="http://schemas.openxmlformats.org/officeDocument/2006/relationships/printerSettings" Target="../printerSettings/printerSettings7768.bin"/><Relationship Id="rId60" Type="http://schemas.openxmlformats.org/officeDocument/2006/relationships/printerSettings" Target="../printerSettings/printerSettings7776.bin"/><Relationship Id="rId65" Type="http://schemas.openxmlformats.org/officeDocument/2006/relationships/printerSettings" Target="../printerSettings/printerSettings7781.bin"/><Relationship Id="rId73" Type="http://schemas.openxmlformats.org/officeDocument/2006/relationships/printerSettings" Target="../printerSettings/printerSettings7789.bin"/><Relationship Id="rId78" Type="http://schemas.openxmlformats.org/officeDocument/2006/relationships/printerSettings" Target="../printerSettings/printerSettings7794.bin"/><Relationship Id="rId81" Type="http://schemas.openxmlformats.org/officeDocument/2006/relationships/printerSettings" Target="../printerSettings/printerSettings7797.bin"/><Relationship Id="rId4" Type="http://schemas.openxmlformats.org/officeDocument/2006/relationships/printerSettings" Target="../printerSettings/printerSettings7720.bin"/><Relationship Id="rId9" Type="http://schemas.openxmlformats.org/officeDocument/2006/relationships/printerSettings" Target="../printerSettings/printerSettings7725.bin"/><Relationship Id="rId14" Type="http://schemas.openxmlformats.org/officeDocument/2006/relationships/printerSettings" Target="../printerSettings/printerSettings7730.bin"/><Relationship Id="rId22" Type="http://schemas.openxmlformats.org/officeDocument/2006/relationships/printerSettings" Target="../printerSettings/printerSettings7738.bin"/><Relationship Id="rId27" Type="http://schemas.openxmlformats.org/officeDocument/2006/relationships/printerSettings" Target="../printerSettings/printerSettings7743.bin"/><Relationship Id="rId30" Type="http://schemas.openxmlformats.org/officeDocument/2006/relationships/printerSettings" Target="../printerSettings/printerSettings7746.bin"/><Relationship Id="rId35" Type="http://schemas.openxmlformats.org/officeDocument/2006/relationships/printerSettings" Target="../printerSettings/printerSettings7751.bin"/><Relationship Id="rId43" Type="http://schemas.openxmlformats.org/officeDocument/2006/relationships/printerSettings" Target="../printerSettings/printerSettings7759.bin"/><Relationship Id="rId48" Type="http://schemas.openxmlformats.org/officeDocument/2006/relationships/printerSettings" Target="../printerSettings/printerSettings7764.bin"/><Relationship Id="rId56" Type="http://schemas.openxmlformats.org/officeDocument/2006/relationships/printerSettings" Target="../printerSettings/printerSettings7772.bin"/><Relationship Id="rId64" Type="http://schemas.openxmlformats.org/officeDocument/2006/relationships/printerSettings" Target="../printerSettings/printerSettings7780.bin"/><Relationship Id="rId69" Type="http://schemas.openxmlformats.org/officeDocument/2006/relationships/printerSettings" Target="../printerSettings/printerSettings7785.bin"/><Relationship Id="rId77" Type="http://schemas.openxmlformats.org/officeDocument/2006/relationships/printerSettings" Target="../printerSettings/printerSettings7793.bin"/><Relationship Id="rId8" Type="http://schemas.openxmlformats.org/officeDocument/2006/relationships/printerSettings" Target="../printerSettings/printerSettings7724.bin"/><Relationship Id="rId51" Type="http://schemas.openxmlformats.org/officeDocument/2006/relationships/printerSettings" Target="../printerSettings/printerSettings7767.bin"/><Relationship Id="rId72" Type="http://schemas.openxmlformats.org/officeDocument/2006/relationships/printerSettings" Target="../printerSettings/printerSettings7788.bin"/><Relationship Id="rId80" Type="http://schemas.openxmlformats.org/officeDocument/2006/relationships/printerSettings" Target="../printerSettings/printerSettings7796.bin"/><Relationship Id="rId3" Type="http://schemas.openxmlformats.org/officeDocument/2006/relationships/printerSettings" Target="../printerSettings/printerSettings7719.bin"/><Relationship Id="rId12" Type="http://schemas.openxmlformats.org/officeDocument/2006/relationships/printerSettings" Target="../printerSettings/printerSettings7728.bin"/><Relationship Id="rId17" Type="http://schemas.openxmlformats.org/officeDocument/2006/relationships/printerSettings" Target="../printerSettings/printerSettings7733.bin"/><Relationship Id="rId25" Type="http://schemas.openxmlformats.org/officeDocument/2006/relationships/printerSettings" Target="../printerSettings/printerSettings7741.bin"/><Relationship Id="rId33" Type="http://schemas.openxmlformats.org/officeDocument/2006/relationships/printerSettings" Target="../printerSettings/printerSettings7749.bin"/><Relationship Id="rId38" Type="http://schemas.openxmlformats.org/officeDocument/2006/relationships/printerSettings" Target="../printerSettings/printerSettings7754.bin"/><Relationship Id="rId46" Type="http://schemas.openxmlformats.org/officeDocument/2006/relationships/printerSettings" Target="../printerSettings/printerSettings7762.bin"/><Relationship Id="rId59" Type="http://schemas.openxmlformats.org/officeDocument/2006/relationships/printerSettings" Target="../printerSettings/printerSettings7775.bin"/><Relationship Id="rId67" Type="http://schemas.openxmlformats.org/officeDocument/2006/relationships/printerSettings" Target="../printerSettings/printerSettings7783.bin"/><Relationship Id="rId20" Type="http://schemas.openxmlformats.org/officeDocument/2006/relationships/printerSettings" Target="../printerSettings/printerSettings7736.bin"/><Relationship Id="rId41" Type="http://schemas.openxmlformats.org/officeDocument/2006/relationships/printerSettings" Target="../printerSettings/printerSettings7757.bin"/><Relationship Id="rId54" Type="http://schemas.openxmlformats.org/officeDocument/2006/relationships/printerSettings" Target="../printerSettings/printerSettings7770.bin"/><Relationship Id="rId62" Type="http://schemas.openxmlformats.org/officeDocument/2006/relationships/printerSettings" Target="../printerSettings/printerSettings7778.bin"/><Relationship Id="rId70" Type="http://schemas.openxmlformats.org/officeDocument/2006/relationships/printerSettings" Target="../printerSettings/printerSettings7786.bin"/><Relationship Id="rId75" Type="http://schemas.openxmlformats.org/officeDocument/2006/relationships/printerSettings" Target="../printerSettings/printerSettings7791.bin"/><Relationship Id="rId83" Type="http://schemas.openxmlformats.org/officeDocument/2006/relationships/printerSettings" Target="../printerSettings/printerSettings7799.bin"/><Relationship Id="rId1" Type="http://schemas.openxmlformats.org/officeDocument/2006/relationships/printerSettings" Target="../printerSettings/printerSettings7717.bin"/><Relationship Id="rId6" Type="http://schemas.openxmlformats.org/officeDocument/2006/relationships/printerSettings" Target="../printerSettings/printerSettings7722.bin"/><Relationship Id="rId15" Type="http://schemas.openxmlformats.org/officeDocument/2006/relationships/printerSettings" Target="../printerSettings/printerSettings7731.bin"/><Relationship Id="rId23" Type="http://schemas.openxmlformats.org/officeDocument/2006/relationships/printerSettings" Target="../printerSettings/printerSettings7739.bin"/><Relationship Id="rId28" Type="http://schemas.openxmlformats.org/officeDocument/2006/relationships/printerSettings" Target="../printerSettings/printerSettings7744.bin"/><Relationship Id="rId36" Type="http://schemas.openxmlformats.org/officeDocument/2006/relationships/printerSettings" Target="../printerSettings/printerSettings7752.bin"/><Relationship Id="rId49" Type="http://schemas.openxmlformats.org/officeDocument/2006/relationships/printerSettings" Target="../printerSettings/printerSettings7765.bin"/><Relationship Id="rId57" Type="http://schemas.openxmlformats.org/officeDocument/2006/relationships/printerSettings" Target="../printerSettings/printerSettings7773.bin"/></Relationships>
</file>

<file path=xl/worksheets/_rels/sheet113.xml.rels><?xml version="1.0" encoding="UTF-8" standalone="yes"?>
<Relationships xmlns="http://schemas.openxmlformats.org/package/2006/relationships"><Relationship Id="rId13" Type="http://schemas.openxmlformats.org/officeDocument/2006/relationships/printerSettings" Target="../printerSettings/printerSettings7812.bin"/><Relationship Id="rId18" Type="http://schemas.openxmlformats.org/officeDocument/2006/relationships/printerSettings" Target="../printerSettings/printerSettings7817.bin"/><Relationship Id="rId26" Type="http://schemas.openxmlformats.org/officeDocument/2006/relationships/printerSettings" Target="../printerSettings/printerSettings7825.bin"/><Relationship Id="rId39" Type="http://schemas.openxmlformats.org/officeDocument/2006/relationships/printerSettings" Target="../printerSettings/printerSettings7838.bin"/><Relationship Id="rId21" Type="http://schemas.openxmlformats.org/officeDocument/2006/relationships/printerSettings" Target="../printerSettings/printerSettings7820.bin"/><Relationship Id="rId34" Type="http://schemas.openxmlformats.org/officeDocument/2006/relationships/printerSettings" Target="../printerSettings/printerSettings7833.bin"/><Relationship Id="rId42" Type="http://schemas.openxmlformats.org/officeDocument/2006/relationships/printerSettings" Target="../printerSettings/printerSettings7841.bin"/><Relationship Id="rId47" Type="http://schemas.openxmlformats.org/officeDocument/2006/relationships/printerSettings" Target="../printerSettings/printerSettings7846.bin"/><Relationship Id="rId50" Type="http://schemas.openxmlformats.org/officeDocument/2006/relationships/printerSettings" Target="../printerSettings/printerSettings7849.bin"/><Relationship Id="rId55" Type="http://schemas.openxmlformats.org/officeDocument/2006/relationships/printerSettings" Target="../printerSettings/printerSettings7854.bin"/><Relationship Id="rId63" Type="http://schemas.openxmlformats.org/officeDocument/2006/relationships/printerSettings" Target="../printerSettings/printerSettings7862.bin"/><Relationship Id="rId68" Type="http://schemas.openxmlformats.org/officeDocument/2006/relationships/printerSettings" Target="../printerSettings/printerSettings7867.bin"/><Relationship Id="rId76" Type="http://schemas.openxmlformats.org/officeDocument/2006/relationships/printerSettings" Target="../printerSettings/printerSettings7875.bin"/><Relationship Id="rId7" Type="http://schemas.openxmlformats.org/officeDocument/2006/relationships/printerSettings" Target="../printerSettings/printerSettings7806.bin"/><Relationship Id="rId71" Type="http://schemas.openxmlformats.org/officeDocument/2006/relationships/printerSettings" Target="../printerSettings/printerSettings7870.bin"/><Relationship Id="rId2" Type="http://schemas.openxmlformats.org/officeDocument/2006/relationships/printerSettings" Target="../printerSettings/printerSettings7801.bin"/><Relationship Id="rId16" Type="http://schemas.openxmlformats.org/officeDocument/2006/relationships/printerSettings" Target="../printerSettings/printerSettings7815.bin"/><Relationship Id="rId29" Type="http://schemas.openxmlformats.org/officeDocument/2006/relationships/printerSettings" Target="../printerSettings/printerSettings7828.bin"/><Relationship Id="rId11" Type="http://schemas.openxmlformats.org/officeDocument/2006/relationships/printerSettings" Target="../printerSettings/printerSettings7810.bin"/><Relationship Id="rId24" Type="http://schemas.openxmlformats.org/officeDocument/2006/relationships/printerSettings" Target="../printerSettings/printerSettings7823.bin"/><Relationship Id="rId32" Type="http://schemas.openxmlformats.org/officeDocument/2006/relationships/printerSettings" Target="../printerSettings/printerSettings7831.bin"/><Relationship Id="rId37" Type="http://schemas.openxmlformats.org/officeDocument/2006/relationships/printerSettings" Target="../printerSettings/printerSettings7836.bin"/><Relationship Id="rId40" Type="http://schemas.openxmlformats.org/officeDocument/2006/relationships/printerSettings" Target="../printerSettings/printerSettings7839.bin"/><Relationship Id="rId45" Type="http://schemas.openxmlformats.org/officeDocument/2006/relationships/printerSettings" Target="../printerSettings/printerSettings7844.bin"/><Relationship Id="rId53" Type="http://schemas.openxmlformats.org/officeDocument/2006/relationships/printerSettings" Target="../printerSettings/printerSettings7852.bin"/><Relationship Id="rId58" Type="http://schemas.openxmlformats.org/officeDocument/2006/relationships/printerSettings" Target="../printerSettings/printerSettings7857.bin"/><Relationship Id="rId66" Type="http://schemas.openxmlformats.org/officeDocument/2006/relationships/printerSettings" Target="../printerSettings/printerSettings7865.bin"/><Relationship Id="rId74" Type="http://schemas.openxmlformats.org/officeDocument/2006/relationships/printerSettings" Target="../printerSettings/printerSettings7873.bin"/><Relationship Id="rId79" Type="http://schemas.openxmlformats.org/officeDocument/2006/relationships/printerSettings" Target="../printerSettings/printerSettings7878.bin"/><Relationship Id="rId5" Type="http://schemas.openxmlformats.org/officeDocument/2006/relationships/printerSettings" Target="../printerSettings/printerSettings7804.bin"/><Relationship Id="rId61" Type="http://schemas.openxmlformats.org/officeDocument/2006/relationships/printerSettings" Target="../printerSettings/printerSettings7860.bin"/><Relationship Id="rId82" Type="http://schemas.openxmlformats.org/officeDocument/2006/relationships/printerSettings" Target="../printerSettings/printerSettings7881.bin"/><Relationship Id="rId10" Type="http://schemas.openxmlformats.org/officeDocument/2006/relationships/printerSettings" Target="../printerSettings/printerSettings7809.bin"/><Relationship Id="rId19" Type="http://schemas.openxmlformats.org/officeDocument/2006/relationships/printerSettings" Target="../printerSettings/printerSettings7818.bin"/><Relationship Id="rId31" Type="http://schemas.openxmlformats.org/officeDocument/2006/relationships/printerSettings" Target="../printerSettings/printerSettings7830.bin"/><Relationship Id="rId44" Type="http://schemas.openxmlformats.org/officeDocument/2006/relationships/printerSettings" Target="../printerSettings/printerSettings7843.bin"/><Relationship Id="rId52" Type="http://schemas.openxmlformats.org/officeDocument/2006/relationships/printerSettings" Target="../printerSettings/printerSettings7851.bin"/><Relationship Id="rId60" Type="http://schemas.openxmlformats.org/officeDocument/2006/relationships/printerSettings" Target="../printerSettings/printerSettings7859.bin"/><Relationship Id="rId65" Type="http://schemas.openxmlformats.org/officeDocument/2006/relationships/printerSettings" Target="../printerSettings/printerSettings7864.bin"/><Relationship Id="rId73" Type="http://schemas.openxmlformats.org/officeDocument/2006/relationships/printerSettings" Target="../printerSettings/printerSettings7872.bin"/><Relationship Id="rId78" Type="http://schemas.openxmlformats.org/officeDocument/2006/relationships/printerSettings" Target="../printerSettings/printerSettings7877.bin"/><Relationship Id="rId81" Type="http://schemas.openxmlformats.org/officeDocument/2006/relationships/printerSettings" Target="../printerSettings/printerSettings7880.bin"/><Relationship Id="rId4" Type="http://schemas.openxmlformats.org/officeDocument/2006/relationships/printerSettings" Target="../printerSettings/printerSettings7803.bin"/><Relationship Id="rId9" Type="http://schemas.openxmlformats.org/officeDocument/2006/relationships/printerSettings" Target="../printerSettings/printerSettings7808.bin"/><Relationship Id="rId14" Type="http://schemas.openxmlformats.org/officeDocument/2006/relationships/printerSettings" Target="../printerSettings/printerSettings7813.bin"/><Relationship Id="rId22" Type="http://schemas.openxmlformats.org/officeDocument/2006/relationships/printerSettings" Target="../printerSettings/printerSettings7821.bin"/><Relationship Id="rId27" Type="http://schemas.openxmlformats.org/officeDocument/2006/relationships/printerSettings" Target="../printerSettings/printerSettings7826.bin"/><Relationship Id="rId30" Type="http://schemas.openxmlformats.org/officeDocument/2006/relationships/printerSettings" Target="../printerSettings/printerSettings7829.bin"/><Relationship Id="rId35" Type="http://schemas.openxmlformats.org/officeDocument/2006/relationships/printerSettings" Target="../printerSettings/printerSettings7834.bin"/><Relationship Id="rId43" Type="http://schemas.openxmlformats.org/officeDocument/2006/relationships/printerSettings" Target="../printerSettings/printerSettings7842.bin"/><Relationship Id="rId48" Type="http://schemas.openxmlformats.org/officeDocument/2006/relationships/printerSettings" Target="../printerSettings/printerSettings7847.bin"/><Relationship Id="rId56" Type="http://schemas.openxmlformats.org/officeDocument/2006/relationships/printerSettings" Target="../printerSettings/printerSettings7855.bin"/><Relationship Id="rId64" Type="http://schemas.openxmlformats.org/officeDocument/2006/relationships/printerSettings" Target="../printerSettings/printerSettings7863.bin"/><Relationship Id="rId69" Type="http://schemas.openxmlformats.org/officeDocument/2006/relationships/printerSettings" Target="../printerSettings/printerSettings7868.bin"/><Relationship Id="rId77" Type="http://schemas.openxmlformats.org/officeDocument/2006/relationships/printerSettings" Target="../printerSettings/printerSettings7876.bin"/><Relationship Id="rId8" Type="http://schemas.openxmlformats.org/officeDocument/2006/relationships/printerSettings" Target="../printerSettings/printerSettings7807.bin"/><Relationship Id="rId51" Type="http://schemas.openxmlformats.org/officeDocument/2006/relationships/printerSettings" Target="../printerSettings/printerSettings7850.bin"/><Relationship Id="rId72" Type="http://schemas.openxmlformats.org/officeDocument/2006/relationships/printerSettings" Target="../printerSettings/printerSettings7871.bin"/><Relationship Id="rId80" Type="http://schemas.openxmlformats.org/officeDocument/2006/relationships/printerSettings" Target="../printerSettings/printerSettings7879.bin"/><Relationship Id="rId3" Type="http://schemas.openxmlformats.org/officeDocument/2006/relationships/printerSettings" Target="../printerSettings/printerSettings7802.bin"/><Relationship Id="rId12" Type="http://schemas.openxmlformats.org/officeDocument/2006/relationships/printerSettings" Target="../printerSettings/printerSettings7811.bin"/><Relationship Id="rId17" Type="http://schemas.openxmlformats.org/officeDocument/2006/relationships/printerSettings" Target="../printerSettings/printerSettings7816.bin"/><Relationship Id="rId25" Type="http://schemas.openxmlformats.org/officeDocument/2006/relationships/printerSettings" Target="../printerSettings/printerSettings7824.bin"/><Relationship Id="rId33" Type="http://schemas.openxmlformats.org/officeDocument/2006/relationships/printerSettings" Target="../printerSettings/printerSettings7832.bin"/><Relationship Id="rId38" Type="http://schemas.openxmlformats.org/officeDocument/2006/relationships/printerSettings" Target="../printerSettings/printerSettings7837.bin"/><Relationship Id="rId46" Type="http://schemas.openxmlformats.org/officeDocument/2006/relationships/printerSettings" Target="../printerSettings/printerSettings7845.bin"/><Relationship Id="rId59" Type="http://schemas.openxmlformats.org/officeDocument/2006/relationships/printerSettings" Target="../printerSettings/printerSettings7858.bin"/><Relationship Id="rId67" Type="http://schemas.openxmlformats.org/officeDocument/2006/relationships/printerSettings" Target="../printerSettings/printerSettings7866.bin"/><Relationship Id="rId20" Type="http://schemas.openxmlformats.org/officeDocument/2006/relationships/printerSettings" Target="../printerSettings/printerSettings7819.bin"/><Relationship Id="rId41" Type="http://schemas.openxmlformats.org/officeDocument/2006/relationships/printerSettings" Target="../printerSettings/printerSettings7840.bin"/><Relationship Id="rId54" Type="http://schemas.openxmlformats.org/officeDocument/2006/relationships/printerSettings" Target="../printerSettings/printerSettings7853.bin"/><Relationship Id="rId62" Type="http://schemas.openxmlformats.org/officeDocument/2006/relationships/printerSettings" Target="../printerSettings/printerSettings7861.bin"/><Relationship Id="rId70" Type="http://schemas.openxmlformats.org/officeDocument/2006/relationships/printerSettings" Target="../printerSettings/printerSettings7869.bin"/><Relationship Id="rId75" Type="http://schemas.openxmlformats.org/officeDocument/2006/relationships/printerSettings" Target="../printerSettings/printerSettings7874.bin"/><Relationship Id="rId83" Type="http://schemas.openxmlformats.org/officeDocument/2006/relationships/printerSettings" Target="../printerSettings/printerSettings7882.bin"/><Relationship Id="rId1" Type="http://schemas.openxmlformats.org/officeDocument/2006/relationships/printerSettings" Target="../printerSettings/printerSettings7800.bin"/><Relationship Id="rId6" Type="http://schemas.openxmlformats.org/officeDocument/2006/relationships/printerSettings" Target="../printerSettings/printerSettings7805.bin"/><Relationship Id="rId15" Type="http://schemas.openxmlformats.org/officeDocument/2006/relationships/printerSettings" Target="../printerSettings/printerSettings7814.bin"/><Relationship Id="rId23" Type="http://schemas.openxmlformats.org/officeDocument/2006/relationships/printerSettings" Target="../printerSettings/printerSettings7822.bin"/><Relationship Id="rId28" Type="http://schemas.openxmlformats.org/officeDocument/2006/relationships/printerSettings" Target="../printerSettings/printerSettings7827.bin"/><Relationship Id="rId36" Type="http://schemas.openxmlformats.org/officeDocument/2006/relationships/printerSettings" Target="../printerSettings/printerSettings7835.bin"/><Relationship Id="rId49" Type="http://schemas.openxmlformats.org/officeDocument/2006/relationships/printerSettings" Target="../printerSettings/printerSettings7848.bin"/><Relationship Id="rId57" Type="http://schemas.openxmlformats.org/officeDocument/2006/relationships/printerSettings" Target="../printerSettings/printerSettings7856.bin"/></Relationships>
</file>

<file path=xl/worksheets/_rels/sheet114.xml.rels><?xml version="1.0" encoding="UTF-8" standalone="yes"?>
<Relationships xmlns="http://schemas.openxmlformats.org/package/2006/relationships"><Relationship Id="rId13" Type="http://schemas.openxmlformats.org/officeDocument/2006/relationships/printerSettings" Target="../printerSettings/printerSettings7895.bin"/><Relationship Id="rId18" Type="http://schemas.openxmlformats.org/officeDocument/2006/relationships/printerSettings" Target="../printerSettings/printerSettings7900.bin"/><Relationship Id="rId26" Type="http://schemas.openxmlformats.org/officeDocument/2006/relationships/printerSettings" Target="../printerSettings/printerSettings7908.bin"/><Relationship Id="rId39" Type="http://schemas.openxmlformats.org/officeDocument/2006/relationships/printerSettings" Target="../printerSettings/printerSettings7921.bin"/><Relationship Id="rId21" Type="http://schemas.openxmlformats.org/officeDocument/2006/relationships/printerSettings" Target="../printerSettings/printerSettings7903.bin"/><Relationship Id="rId34" Type="http://schemas.openxmlformats.org/officeDocument/2006/relationships/printerSettings" Target="../printerSettings/printerSettings7916.bin"/><Relationship Id="rId42" Type="http://schemas.openxmlformats.org/officeDocument/2006/relationships/printerSettings" Target="../printerSettings/printerSettings7924.bin"/><Relationship Id="rId47" Type="http://schemas.openxmlformats.org/officeDocument/2006/relationships/printerSettings" Target="../printerSettings/printerSettings7929.bin"/><Relationship Id="rId50" Type="http://schemas.openxmlformats.org/officeDocument/2006/relationships/printerSettings" Target="../printerSettings/printerSettings7932.bin"/><Relationship Id="rId55" Type="http://schemas.openxmlformats.org/officeDocument/2006/relationships/printerSettings" Target="../printerSettings/printerSettings7937.bin"/><Relationship Id="rId63" Type="http://schemas.openxmlformats.org/officeDocument/2006/relationships/printerSettings" Target="../printerSettings/printerSettings7945.bin"/><Relationship Id="rId68" Type="http://schemas.openxmlformats.org/officeDocument/2006/relationships/printerSettings" Target="../printerSettings/printerSettings7950.bin"/><Relationship Id="rId76" Type="http://schemas.openxmlformats.org/officeDocument/2006/relationships/printerSettings" Target="../printerSettings/printerSettings7958.bin"/><Relationship Id="rId7" Type="http://schemas.openxmlformats.org/officeDocument/2006/relationships/printerSettings" Target="../printerSettings/printerSettings7889.bin"/><Relationship Id="rId71" Type="http://schemas.openxmlformats.org/officeDocument/2006/relationships/printerSettings" Target="../printerSettings/printerSettings7953.bin"/><Relationship Id="rId2" Type="http://schemas.openxmlformats.org/officeDocument/2006/relationships/printerSettings" Target="../printerSettings/printerSettings7884.bin"/><Relationship Id="rId16" Type="http://schemas.openxmlformats.org/officeDocument/2006/relationships/printerSettings" Target="../printerSettings/printerSettings7898.bin"/><Relationship Id="rId29" Type="http://schemas.openxmlformats.org/officeDocument/2006/relationships/printerSettings" Target="../printerSettings/printerSettings7911.bin"/><Relationship Id="rId11" Type="http://schemas.openxmlformats.org/officeDocument/2006/relationships/printerSettings" Target="../printerSettings/printerSettings7893.bin"/><Relationship Id="rId24" Type="http://schemas.openxmlformats.org/officeDocument/2006/relationships/printerSettings" Target="../printerSettings/printerSettings7906.bin"/><Relationship Id="rId32" Type="http://schemas.openxmlformats.org/officeDocument/2006/relationships/printerSettings" Target="../printerSettings/printerSettings7914.bin"/><Relationship Id="rId37" Type="http://schemas.openxmlformats.org/officeDocument/2006/relationships/printerSettings" Target="../printerSettings/printerSettings7919.bin"/><Relationship Id="rId40" Type="http://schemas.openxmlformats.org/officeDocument/2006/relationships/printerSettings" Target="../printerSettings/printerSettings7922.bin"/><Relationship Id="rId45" Type="http://schemas.openxmlformats.org/officeDocument/2006/relationships/printerSettings" Target="../printerSettings/printerSettings7927.bin"/><Relationship Id="rId53" Type="http://schemas.openxmlformats.org/officeDocument/2006/relationships/printerSettings" Target="../printerSettings/printerSettings7935.bin"/><Relationship Id="rId58" Type="http://schemas.openxmlformats.org/officeDocument/2006/relationships/printerSettings" Target="../printerSettings/printerSettings7940.bin"/><Relationship Id="rId66" Type="http://schemas.openxmlformats.org/officeDocument/2006/relationships/printerSettings" Target="../printerSettings/printerSettings7948.bin"/><Relationship Id="rId74" Type="http://schemas.openxmlformats.org/officeDocument/2006/relationships/printerSettings" Target="../printerSettings/printerSettings7956.bin"/><Relationship Id="rId79" Type="http://schemas.openxmlformats.org/officeDocument/2006/relationships/printerSettings" Target="../printerSettings/printerSettings7961.bin"/><Relationship Id="rId5" Type="http://schemas.openxmlformats.org/officeDocument/2006/relationships/printerSettings" Target="../printerSettings/printerSettings7887.bin"/><Relationship Id="rId61" Type="http://schemas.openxmlformats.org/officeDocument/2006/relationships/printerSettings" Target="../printerSettings/printerSettings7943.bin"/><Relationship Id="rId82" Type="http://schemas.openxmlformats.org/officeDocument/2006/relationships/printerSettings" Target="../printerSettings/printerSettings7964.bin"/><Relationship Id="rId10" Type="http://schemas.openxmlformats.org/officeDocument/2006/relationships/printerSettings" Target="../printerSettings/printerSettings7892.bin"/><Relationship Id="rId19" Type="http://schemas.openxmlformats.org/officeDocument/2006/relationships/printerSettings" Target="../printerSettings/printerSettings7901.bin"/><Relationship Id="rId31" Type="http://schemas.openxmlformats.org/officeDocument/2006/relationships/printerSettings" Target="../printerSettings/printerSettings7913.bin"/><Relationship Id="rId44" Type="http://schemas.openxmlformats.org/officeDocument/2006/relationships/printerSettings" Target="../printerSettings/printerSettings7926.bin"/><Relationship Id="rId52" Type="http://schemas.openxmlformats.org/officeDocument/2006/relationships/printerSettings" Target="../printerSettings/printerSettings7934.bin"/><Relationship Id="rId60" Type="http://schemas.openxmlformats.org/officeDocument/2006/relationships/printerSettings" Target="../printerSettings/printerSettings7942.bin"/><Relationship Id="rId65" Type="http://schemas.openxmlformats.org/officeDocument/2006/relationships/printerSettings" Target="../printerSettings/printerSettings7947.bin"/><Relationship Id="rId73" Type="http://schemas.openxmlformats.org/officeDocument/2006/relationships/printerSettings" Target="../printerSettings/printerSettings7955.bin"/><Relationship Id="rId78" Type="http://schemas.openxmlformats.org/officeDocument/2006/relationships/printerSettings" Target="../printerSettings/printerSettings7960.bin"/><Relationship Id="rId81" Type="http://schemas.openxmlformats.org/officeDocument/2006/relationships/printerSettings" Target="../printerSettings/printerSettings7963.bin"/><Relationship Id="rId4" Type="http://schemas.openxmlformats.org/officeDocument/2006/relationships/printerSettings" Target="../printerSettings/printerSettings7886.bin"/><Relationship Id="rId9" Type="http://schemas.openxmlformats.org/officeDocument/2006/relationships/printerSettings" Target="../printerSettings/printerSettings7891.bin"/><Relationship Id="rId14" Type="http://schemas.openxmlformats.org/officeDocument/2006/relationships/printerSettings" Target="../printerSettings/printerSettings7896.bin"/><Relationship Id="rId22" Type="http://schemas.openxmlformats.org/officeDocument/2006/relationships/printerSettings" Target="../printerSettings/printerSettings7904.bin"/><Relationship Id="rId27" Type="http://schemas.openxmlformats.org/officeDocument/2006/relationships/printerSettings" Target="../printerSettings/printerSettings7909.bin"/><Relationship Id="rId30" Type="http://schemas.openxmlformats.org/officeDocument/2006/relationships/printerSettings" Target="../printerSettings/printerSettings7912.bin"/><Relationship Id="rId35" Type="http://schemas.openxmlformats.org/officeDocument/2006/relationships/printerSettings" Target="../printerSettings/printerSettings7917.bin"/><Relationship Id="rId43" Type="http://schemas.openxmlformats.org/officeDocument/2006/relationships/printerSettings" Target="../printerSettings/printerSettings7925.bin"/><Relationship Id="rId48" Type="http://schemas.openxmlformats.org/officeDocument/2006/relationships/printerSettings" Target="../printerSettings/printerSettings7930.bin"/><Relationship Id="rId56" Type="http://schemas.openxmlformats.org/officeDocument/2006/relationships/printerSettings" Target="../printerSettings/printerSettings7938.bin"/><Relationship Id="rId64" Type="http://schemas.openxmlformats.org/officeDocument/2006/relationships/printerSettings" Target="../printerSettings/printerSettings7946.bin"/><Relationship Id="rId69" Type="http://schemas.openxmlformats.org/officeDocument/2006/relationships/printerSettings" Target="../printerSettings/printerSettings7951.bin"/><Relationship Id="rId77" Type="http://schemas.openxmlformats.org/officeDocument/2006/relationships/printerSettings" Target="../printerSettings/printerSettings7959.bin"/><Relationship Id="rId8" Type="http://schemas.openxmlformats.org/officeDocument/2006/relationships/printerSettings" Target="../printerSettings/printerSettings7890.bin"/><Relationship Id="rId51" Type="http://schemas.openxmlformats.org/officeDocument/2006/relationships/printerSettings" Target="../printerSettings/printerSettings7933.bin"/><Relationship Id="rId72" Type="http://schemas.openxmlformats.org/officeDocument/2006/relationships/printerSettings" Target="../printerSettings/printerSettings7954.bin"/><Relationship Id="rId80" Type="http://schemas.openxmlformats.org/officeDocument/2006/relationships/printerSettings" Target="../printerSettings/printerSettings7962.bin"/><Relationship Id="rId3" Type="http://schemas.openxmlformats.org/officeDocument/2006/relationships/printerSettings" Target="../printerSettings/printerSettings7885.bin"/><Relationship Id="rId12" Type="http://schemas.openxmlformats.org/officeDocument/2006/relationships/printerSettings" Target="../printerSettings/printerSettings7894.bin"/><Relationship Id="rId17" Type="http://schemas.openxmlformats.org/officeDocument/2006/relationships/printerSettings" Target="../printerSettings/printerSettings7899.bin"/><Relationship Id="rId25" Type="http://schemas.openxmlformats.org/officeDocument/2006/relationships/printerSettings" Target="../printerSettings/printerSettings7907.bin"/><Relationship Id="rId33" Type="http://schemas.openxmlformats.org/officeDocument/2006/relationships/printerSettings" Target="../printerSettings/printerSettings7915.bin"/><Relationship Id="rId38" Type="http://schemas.openxmlformats.org/officeDocument/2006/relationships/printerSettings" Target="../printerSettings/printerSettings7920.bin"/><Relationship Id="rId46" Type="http://schemas.openxmlformats.org/officeDocument/2006/relationships/printerSettings" Target="../printerSettings/printerSettings7928.bin"/><Relationship Id="rId59" Type="http://schemas.openxmlformats.org/officeDocument/2006/relationships/printerSettings" Target="../printerSettings/printerSettings7941.bin"/><Relationship Id="rId67" Type="http://schemas.openxmlformats.org/officeDocument/2006/relationships/printerSettings" Target="../printerSettings/printerSettings7949.bin"/><Relationship Id="rId20" Type="http://schemas.openxmlformats.org/officeDocument/2006/relationships/printerSettings" Target="../printerSettings/printerSettings7902.bin"/><Relationship Id="rId41" Type="http://schemas.openxmlformats.org/officeDocument/2006/relationships/printerSettings" Target="../printerSettings/printerSettings7923.bin"/><Relationship Id="rId54" Type="http://schemas.openxmlformats.org/officeDocument/2006/relationships/printerSettings" Target="../printerSettings/printerSettings7936.bin"/><Relationship Id="rId62" Type="http://schemas.openxmlformats.org/officeDocument/2006/relationships/printerSettings" Target="../printerSettings/printerSettings7944.bin"/><Relationship Id="rId70" Type="http://schemas.openxmlformats.org/officeDocument/2006/relationships/printerSettings" Target="../printerSettings/printerSettings7952.bin"/><Relationship Id="rId75" Type="http://schemas.openxmlformats.org/officeDocument/2006/relationships/printerSettings" Target="../printerSettings/printerSettings7957.bin"/><Relationship Id="rId83" Type="http://schemas.openxmlformats.org/officeDocument/2006/relationships/printerSettings" Target="../printerSettings/printerSettings7965.bin"/><Relationship Id="rId1" Type="http://schemas.openxmlformats.org/officeDocument/2006/relationships/printerSettings" Target="../printerSettings/printerSettings7883.bin"/><Relationship Id="rId6" Type="http://schemas.openxmlformats.org/officeDocument/2006/relationships/printerSettings" Target="../printerSettings/printerSettings7888.bin"/><Relationship Id="rId15" Type="http://schemas.openxmlformats.org/officeDocument/2006/relationships/printerSettings" Target="../printerSettings/printerSettings7897.bin"/><Relationship Id="rId23" Type="http://schemas.openxmlformats.org/officeDocument/2006/relationships/printerSettings" Target="../printerSettings/printerSettings7905.bin"/><Relationship Id="rId28" Type="http://schemas.openxmlformats.org/officeDocument/2006/relationships/printerSettings" Target="../printerSettings/printerSettings7910.bin"/><Relationship Id="rId36" Type="http://schemas.openxmlformats.org/officeDocument/2006/relationships/printerSettings" Target="../printerSettings/printerSettings7918.bin"/><Relationship Id="rId49" Type="http://schemas.openxmlformats.org/officeDocument/2006/relationships/printerSettings" Target="../printerSettings/printerSettings7931.bin"/><Relationship Id="rId57" Type="http://schemas.openxmlformats.org/officeDocument/2006/relationships/printerSettings" Target="../printerSettings/printerSettings7939.bin"/></Relationships>
</file>

<file path=xl/worksheets/_rels/sheet115.xml.rels><?xml version="1.0" encoding="UTF-8" standalone="yes"?>
<Relationships xmlns="http://schemas.openxmlformats.org/package/2006/relationships"><Relationship Id="rId13" Type="http://schemas.openxmlformats.org/officeDocument/2006/relationships/printerSettings" Target="../printerSettings/printerSettings7978.bin"/><Relationship Id="rId18" Type="http://schemas.openxmlformats.org/officeDocument/2006/relationships/printerSettings" Target="../printerSettings/printerSettings7983.bin"/><Relationship Id="rId26" Type="http://schemas.openxmlformats.org/officeDocument/2006/relationships/printerSettings" Target="../printerSettings/printerSettings7991.bin"/><Relationship Id="rId39" Type="http://schemas.openxmlformats.org/officeDocument/2006/relationships/printerSettings" Target="../printerSettings/printerSettings8004.bin"/><Relationship Id="rId21" Type="http://schemas.openxmlformats.org/officeDocument/2006/relationships/printerSettings" Target="../printerSettings/printerSettings7986.bin"/><Relationship Id="rId34" Type="http://schemas.openxmlformats.org/officeDocument/2006/relationships/printerSettings" Target="../printerSettings/printerSettings7999.bin"/><Relationship Id="rId42" Type="http://schemas.openxmlformats.org/officeDocument/2006/relationships/printerSettings" Target="../printerSettings/printerSettings8007.bin"/><Relationship Id="rId47" Type="http://schemas.openxmlformats.org/officeDocument/2006/relationships/printerSettings" Target="../printerSettings/printerSettings8012.bin"/><Relationship Id="rId50" Type="http://schemas.openxmlformats.org/officeDocument/2006/relationships/printerSettings" Target="../printerSettings/printerSettings8015.bin"/><Relationship Id="rId55" Type="http://schemas.openxmlformats.org/officeDocument/2006/relationships/printerSettings" Target="../printerSettings/printerSettings8020.bin"/><Relationship Id="rId63" Type="http://schemas.openxmlformats.org/officeDocument/2006/relationships/printerSettings" Target="../printerSettings/printerSettings8028.bin"/><Relationship Id="rId68" Type="http://schemas.openxmlformats.org/officeDocument/2006/relationships/printerSettings" Target="../printerSettings/printerSettings8033.bin"/><Relationship Id="rId76" Type="http://schemas.openxmlformats.org/officeDocument/2006/relationships/printerSettings" Target="../printerSettings/printerSettings8041.bin"/><Relationship Id="rId7" Type="http://schemas.openxmlformats.org/officeDocument/2006/relationships/printerSettings" Target="../printerSettings/printerSettings7972.bin"/><Relationship Id="rId71" Type="http://schemas.openxmlformats.org/officeDocument/2006/relationships/printerSettings" Target="../printerSettings/printerSettings8036.bin"/><Relationship Id="rId2" Type="http://schemas.openxmlformats.org/officeDocument/2006/relationships/printerSettings" Target="../printerSettings/printerSettings7967.bin"/><Relationship Id="rId16" Type="http://schemas.openxmlformats.org/officeDocument/2006/relationships/printerSettings" Target="../printerSettings/printerSettings7981.bin"/><Relationship Id="rId29" Type="http://schemas.openxmlformats.org/officeDocument/2006/relationships/printerSettings" Target="../printerSettings/printerSettings7994.bin"/><Relationship Id="rId11" Type="http://schemas.openxmlformats.org/officeDocument/2006/relationships/printerSettings" Target="../printerSettings/printerSettings7976.bin"/><Relationship Id="rId24" Type="http://schemas.openxmlformats.org/officeDocument/2006/relationships/printerSettings" Target="../printerSettings/printerSettings7989.bin"/><Relationship Id="rId32" Type="http://schemas.openxmlformats.org/officeDocument/2006/relationships/printerSettings" Target="../printerSettings/printerSettings7997.bin"/><Relationship Id="rId37" Type="http://schemas.openxmlformats.org/officeDocument/2006/relationships/printerSettings" Target="../printerSettings/printerSettings8002.bin"/><Relationship Id="rId40" Type="http://schemas.openxmlformats.org/officeDocument/2006/relationships/printerSettings" Target="../printerSettings/printerSettings8005.bin"/><Relationship Id="rId45" Type="http://schemas.openxmlformats.org/officeDocument/2006/relationships/printerSettings" Target="../printerSettings/printerSettings8010.bin"/><Relationship Id="rId53" Type="http://schemas.openxmlformats.org/officeDocument/2006/relationships/printerSettings" Target="../printerSettings/printerSettings8018.bin"/><Relationship Id="rId58" Type="http://schemas.openxmlformats.org/officeDocument/2006/relationships/printerSettings" Target="../printerSettings/printerSettings8023.bin"/><Relationship Id="rId66" Type="http://schemas.openxmlformats.org/officeDocument/2006/relationships/printerSettings" Target="../printerSettings/printerSettings8031.bin"/><Relationship Id="rId74" Type="http://schemas.openxmlformats.org/officeDocument/2006/relationships/printerSettings" Target="../printerSettings/printerSettings8039.bin"/><Relationship Id="rId79" Type="http://schemas.openxmlformats.org/officeDocument/2006/relationships/printerSettings" Target="../printerSettings/printerSettings8044.bin"/><Relationship Id="rId5" Type="http://schemas.openxmlformats.org/officeDocument/2006/relationships/printerSettings" Target="../printerSettings/printerSettings7970.bin"/><Relationship Id="rId61" Type="http://schemas.openxmlformats.org/officeDocument/2006/relationships/printerSettings" Target="../printerSettings/printerSettings8026.bin"/><Relationship Id="rId82" Type="http://schemas.openxmlformats.org/officeDocument/2006/relationships/printerSettings" Target="../printerSettings/printerSettings8047.bin"/><Relationship Id="rId10" Type="http://schemas.openxmlformats.org/officeDocument/2006/relationships/printerSettings" Target="../printerSettings/printerSettings7975.bin"/><Relationship Id="rId19" Type="http://schemas.openxmlformats.org/officeDocument/2006/relationships/printerSettings" Target="../printerSettings/printerSettings7984.bin"/><Relationship Id="rId31" Type="http://schemas.openxmlformats.org/officeDocument/2006/relationships/printerSettings" Target="../printerSettings/printerSettings7996.bin"/><Relationship Id="rId44" Type="http://schemas.openxmlformats.org/officeDocument/2006/relationships/printerSettings" Target="../printerSettings/printerSettings8009.bin"/><Relationship Id="rId52" Type="http://schemas.openxmlformats.org/officeDocument/2006/relationships/printerSettings" Target="../printerSettings/printerSettings8017.bin"/><Relationship Id="rId60" Type="http://schemas.openxmlformats.org/officeDocument/2006/relationships/printerSettings" Target="../printerSettings/printerSettings8025.bin"/><Relationship Id="rId65" Type="http://schemas.openxmlformats.org/officeDocument/2006/relationships/printerSettings" Target="../printerSettings/printerSettings8030.bin"/><Relationship Id="rId73" Type="http://schemas.openxmlformats.org/officeDocument/2006/relationships/printerSettings" Target="../printerSettings/printerSettings8038.bin"/><Relationship Id="rId78" Type="http://schemas.openxmlformats.org/officeDocument/2006/relationships/printerSettings" Target="../printerSettings/printerSettings8043.bin"/><Relationship Id="rId81" Type="http://schemas.openxmlformats.org/officeDocument/2006/relationships/printerSettings" Target="../printerSettings/printerSettings8046.bin"/><Relationship Id="rId4" Type="http://schemas.openxmlformats.org/officeDocument/2006/relationships/printerSettings" Target="../printerSettings/printerSettings7969.bin"/><Relationship Id="rId9" Type="http://schemas.openxmlformats.org/officeDocument/2006/relationships/printerSettings" Target="../printerSettings/printerSettings7974.bin"/><Relationship Id="rId14" Type="http://schemas.openxmlformats.org/officeDocument/2006/relationships/printerSettings" Target="../printerSettings/printerSettings7979.bin"/><Relationship Id="rId22" Type="http://schemas.openxmlformats.org/officeDocument/2006/relationships/printerSettings" Target="../printerSettings/printerSettings7987.bin"/><Relationship Id="rId27" Type="http://schemas.openxmlformats.org/officeDocument/2006/relationships/printerSettings" Target="../printerSettings/printerSettings7992.bin"/><Relationship Id="rId30" Type="http://schemas.openxmlformats.org/officeDocument/2006/relationships/printerSettings" Target="../printerSettings/printerSettings7995.bin"/><Relationship Id="rId35" Type="http://schemas.openxmlformats.org/officeDocument/2006/relationships/printerSettings" Target="../printerSettings/printerSettings8000.bin"/><Relationship Id="rId43" Type="http://schemas.openxmlformats.org/officeDocument/2006/relationships/printerSettings" Target="../printerSettings/printerSettings8008.bin"/><Relationship Id="rId48" Type="http://schemas.openxmlformats.org/officeDocument/2006/relationships/printerSettings" Target="../printerSettings/printerSettings8013.bin"/><Relationship Id="rId56" Type="http://schemas.openxmlformats.org/officeDocument/2006/relationships/printerSettings" Target="../printerSettings/printerSettings8021.bin"/><Relationship Id="rId64" Type="http://schemas.openxmlformats.org/officeDocument/2006/relationships/printerSettings" Target="../printerSettings/printerSettings8029.bin"/><Relationship Id="rId69" Type="http://schemas.openxmlformats.org/officeDocument/2006/relationships/printerSettings" Target="../printerSettings/printerSettings8034.bin"/><Relationship Id="rId77" Type="http://schemas.openxmlformats.org/officeDocument/2006/relationships/printerSettings" Target="../printerSettings/printerSettings8042.bin"/><Relationship Id="rId8" Type="http://schemas.openxmlformats.org/officeDocument/2006/relationships/printerSettings" Target="../printerSettings/printerSettings7973.bin"/><Relationship Id="rId51" Type="http://schemas.openxmlformats.org/officeDocument/2006/relationships/printerSettings" Target="../printerSettings/printerSettings8016.bin"/><Relationship Id="rId72" Type="http://schemas.openxmlformats.org/officeDocument/2006/relationships/printerSettings" Target="../printerSettings/printerSettings8037.bin"/><Relationship Id="rId80" Type="http://schemas.openxmlformats.org/officeDocument/2006/relationships/printerSettings" Target="../printerSettings/printerSettings8045.bin"/><Relationship Id="rId3" Type="http://schemas.openxmlformats.org/officeDocument/2006/relationships/printerSettings" Target="../printerSettings/printerSettings7968.bin"/><Relationship Id="rId12" Type="http://schemas.openxmlformats.org/officeDocument/2006/relationships/printerSettings" Target="../printerSettings/printerSettings7977.bin"/><Relationship Id="rId17" Type="http://schemas.openxmlformats.org/officeDocument/2006/relationships/printerSettings" Target="../printerSettings/printerSettings7982.bin"/><Relationship Id="rId25" Type="http://schemas.openxmlformats.org/officeDocument/2006/relationships/printerSettings" Target="../printerSettings/printerSettings7990.bin"/><Relationship Id="rId33" Type="http://schemas.openxmlformats.org/officeDocument/2006/relationships/printerSettings" Target="../printerSettings/printerSettings7998.bin"/><Relationship Id="rId38" Type="http://schemas.openxmlformats.org/officeDocument/2006/relationships/printerSettings" Target="../printerSettings/printerSettings8003.bin"/><Relationship Id="rId46" Type="http://schemas.openxmlformats.org/officeDocument/2006/relationships/printerSettings" Target="../printerSettings/printerSettings8011.bin"/><Relationship Id="rId59" Type="http://schemas.openxmlformats.org/officeDocument/2006/relationships/printerSettings" Target="../printerSettings/printerSettings8024.bin"/><Relationship Id="rId67" Type="http://schemas.openxmlformats.org/officeDocument/2006/relationships/printerSettings" Target="../printerSettings/printerSettings8032.bin"/><Relationship Id="rId20" Type="http://schemas.openxmlformats.org/officeDocument/2006/relationships/printerSettings" Target="../printerSettings/printerSettings7985.bin"/><Relationship Id="rId41" Type="http://schemas.openxmlformats.org/officeDocument/2006/relationships/printerSettings" Target="../printerSettings/printerSettings8006.bin"/><Relationship Id="rId54" Type="http://schemas.openxmlformats.org/officeDocument/2006/relationships/printerSettings" Target="../printerSettings/printerSettings8019.bin"/><Relationship Id="rId62" Type="http://schemas.openxmlformats.org/officeDocument/2006/relationships/printerSettings" Target="../printerSettings/printerSettings8027.bin"/><Relationship Id="rId70" Type="http://schemas.openxmlformats.org/officeDocument/2006/relationships/printerSettings" Target="../printerSettings/printerSettings8035.bin"/><Relationship Id="rId75" Type="http://schemas.openxmlformats.org/officeDocument/2006/relationships/printerSettings" Target="../printerSettings/printerSettings8040.bin"/><Relationship Id="rId83" Type="http://schemas.openxmlformats.org/officeDocument/2006/relationships/printerSettings" Target="../printerSettings/printerSettings8048.bin"/><Relationship Id="rId1" Type="http://schemas.openxmlformats.org/officeDocument/2006/relationships/printerSettings" Target="../printerSettings/printerSettings7966.bin"/><Relationship Id="rId6" Type="http://schemas.openxmlformats.org/officeDocument/2006/relationships/printerSettings" Target="../printerSettings/printerSettings7971.bin"/><Relationship Id="rId15" Type="http://schemas.openxmlformats.org/officeDocument/2006/relationships/printerSettings" Target="../printerSettings/printerSettings7980.bin"/><Relationship Id="rId23" Type="http://schemas.openxmlformats.org/officeDocument/2006/relationships/printerSettings" Target="../printerSettings/printerSettings7988.bin"/><Relationship Id="rId28" Type="http://schemas.openxmlformats.org/officeDocument/2006/relationships/printerSettings" Target="../printerSettings/printerSettings7993.bin"/><Relationship Id="rId36" Type="http://schemas.openxmlformats.org/officeDocument/2006/relationships/printerSettings" Target="../printerSettings/printerSettings8001.bin"/><Relationship Id="rId49" Type="http://schemas.openxmlformats.org/officeDocument/2006/relationships/printerSettings" Target="../printerSettings/printerSettings8014.bin"/><Relationship Id="rId57" Type="http://schemas.openxmlformats.org/officeDocument/2006/relationships/printerSettings" Target="../printerSettings/printerSettings8022.bin"/></Relationships>
</file>

<file path=xl/worksheets/_rels/sheet116.xml.rels><?xml version="1.0" encoding="UTF-8" standalone="yes"?>
<Relationships xmlns="http://schemas.openxmlformats.org/package/2006/relationships"><Relationship Id="rId13" Type="http://schemas.openxmlformats.org/officeDocument/2006/relationships/printerSettings" Target="../printerSettings/printerSettings8061.bin"/><Relationship Id="rId18" Type="http://schemas.openxmlformats.org/officeDocument/2006/relationships/printerSettings" Target="../printerSettings/printerSettings8066.bin"/><Relationship Id="rId26" Type="http://schemas.openxmlformats.org/officeDocument/2006/relationships/printerSettings" Target="../printerSettings/printerSettings8074.bin"/><Relationship Id="rId39" Type="http://schemas.openxmlformats.org/officeDocument/2006/relationships/printerSettings" Target="../printerSettings/printerSettings8087.bin"/><Relationship Id="rId21" Type="http://schemas.openxmlformats.org/officeDocument/2006/relationships/printerSettings" Target="../printerSettings/printerSettings8069.bin"/><Relationship Id="rId34" Type="http://schemas.openxmlformats.org/officeDocument/2006/relationships/printerSettings" Target="../printerSettings/printerSettings8082.bin"/><Relationship Id="rId42" Type="http://schemas.openxmlformats.org/officeDocument/2006/relationships/printerSettings" Target="../printerSettings/printerSettings8090.bin"/><Relationship Id="rId47" Type="http://schemas.openxmlformats.org/officeDocument/2006/relationships/printerSettings" Target="../printerSettings/printerSettings8095.bin"/><Relationship Id="rId50" Type="http://schemas.openxmlformats.org/officeDocument/2006/relationships/printerSettings" Target="../printerSettings/printerSettings8098.bin"/><Relationship Id="rId55" Type="http://schemas.openxmlformats.org/officeDocument/2006/relationships/printerSettings" Target="../printerSettings/printerSettings8103.bin"/><Relationship Id="rId63" Type="http://schemas.openxmlformats.org/officeDocument/2006/relationships/printerSettings" Target="../printerSettings/printerSettings8111.bin"/><Relationship Id="rId68" Type="http://schemas.openxmlformats.org/officeDocument/2006/relationships/printerSettings" Target="../printerSettings/printerSettings8116.bin"/><Relationship Id="rId76" Type="http://schemas.openxmlformats.org/officeDocument/2006/relationships/printerSettings" Target="../printerSettings/printerSettings8124.bin"/><Relationship Id="rId7" Type="http://schemas.openxmlformats.org/officeDocument/2006/relationships/printerSettings" Target="../printerSettings/printerSettings8055.bin"/><Relationship Id="rId71" Type="http://schemas.openxmlformats.org/officeDocument/2006/relationships/printerSettings" Target="../printerSettings/printerSettings8119.bin"/><Relationship Id="rId2" Type="http://schemas.openxmlformats.org/officeDocument/2006/relationships/printerSettings" Target="../printerSettings/printerSettings8050.bin"/><Relationship Id="rId16" Type="http://schemas.openxmlformats.org/officeDocument/2006/relationships/printerSettings" Target="../printerSettings/printerSettings8064.bin"/><Relationship Id="rId29" Type="http://schemas.openxmlformats.org/officeDocument/2006/relationships/printerSettings" Target="../printerSettings/printerSettings8077.bin"/><Relationship Id="rId11" Type="http://schemas.openxmlformats.org/officeDocument/2006/relationships/printerSettings" Target="../printerSettings/printerSettings8059.bin"/><Relationship Id="rId24" Type="http://schemas.openxmlformats.org/officeDocument/2006/relationships/printerSettings" Target="../printerSettings/printerSettings8072.bin"/><Relationship Id="rId32" Type="http://schemas.openxmlformats.org/officeDocument/2006/relationships/printerSettings" Target="../printerSettings/printerSettings8080.bin"/><Relationship Id="rId37" Type="http://schemas.openxmlformats.org/officeDocument/2006/relationships/printerSettings" Target="../printerSettings/printerSettings8085.bin"/><Relationship Id="rId40" Type="http://schemas.openxmlformats.org/officeDocument/2006/relationships/printerSettings" Target="../printerSettings/printerSettings8088.bin"/><Relationship Id="rId45" Type="http://schemas.openxmlformats.org/officeDocument/2006/relationships/printerSettings" Target="../printerSettings/printerSettings8093.bin"/><Relationship Id="rId53" Type="http://schemas.openxmlformats.org/officeDocument/2006/relationships/printerSettings" Target="../printerSettings/printerSettings8101.bin"/><Relationship Id="rId58" Type="http://schemas.openxmlformats.org/officeDocument/2006/relationships/printerSettings" Target="../printerSettings/printerSettings8106.bin"/><Relationship Id="rId66" Type="http://schemas.openxmlformats.org/officeDocument/2006/relationships/printerSettings" Target="../printerSettings/printerSettings8114.bin"/><Relationship Id="rId74" Type="http://schemas.openxmlformats.org/officeDocument/2006/relationships/printerSettings" Target="../printerSettings/printerSettings8122.bin"/><Relationship Id="rId79" Type="http://schemas.openxmlformats.org/officeDocument/2006/relationships/printerSettings" Target="../printerSettings/printerSettings8127.bin"/><Relationship Id="rId5" Type="http://schemas.openxmlformats.org/officeDocument/2006/relationships/printerSettings" Target="../printerSettings/printerSettings8053.bin"/><Relationship Id="rId61" Type="http://schemas.openxmlformats.org/officeDocument/2006/relationships/printerSettings" Target="../printerSettings/printerSettings8109.bin"/><Relationship Id="rId82" Type="http://schemas.openxmlformats.org/officeDocument/2006/relationships/printerSettings" Target="../printerSettings/printerSettings8130.bin"/><Relationship Id="rId10" Type="http://schemas.openxmlformats.org/officeDocument/2006/relationships/printerSettings" Target="../printerSettings/printerSettings8058.bin"/><Relationship Id="rId19" Type="http://schemas.openxmlformats.org/officeDocument/2006/relationships/printerSettings" Target="../printerSettings/printerSettings8067.bin"/><Relationship Id="rId31" Type="http://schemas.openxmlformats.org/officeDocument/2006/relationships/printerSettings" Target="../printerSettings/printerSettings8079.bin"/><Relationship Id="rId44" Type="http://schemas.openxmlformats.org/officeDocument/2006/relationships/printerSettings" Target="../printerSettings/printerSettings8092.bin"/><Relationship Id="rId52" Type="http://schemas.openxmlformats.org/officeDocument/2006/relationships/printerSettings" Target="../printerSettings/printerSettings8100.bin"/><Relationship Id="rId60" Type="http://schemas.openxmlformats.org/officeDocument/2006/relationships/printerSettings" Target="../printerSettings/printerSettings8108.bin"/><Relationship Id="rId65" Type="http://schemas.openxmlformats.org/officeDocument/2006/relationships/printerSettings" Target="../printerSettings/printerSettings8113.bin"/><Relationship Id="rId73" Type="http://schemas.openxmlformats.org/officeDocument/2006/relationships/printerSettings" Target="../printerSettings/printerSettings8121.bin"/><Relationship Id="rId78" Type="http://schemas.openxmlformats.org/officeDocument/2006/relationships/printerSettings" Target="../printerSettings/printerSettings8126.bin"/><Relationship Id="rId81" Type="http://schemas.openxmlformats.org/officeDocument/2006/relationships/printerSettings" Target="../printerSettings/printerSettings8129.bin"/><Relationship Id="rId4" Type="http://schemas.openxmlformats.org/officeDocument/2006/relationships/printerSettings" Target="../printerSettings/printerSettings8052.bin"/><Relationship Id="rId9" Type="http://schemas.openxmlformats.org/officeDocument/2006/relationships/printerSettings" Target="../printerSettings/printerSettings8057.bin"/><Relationship Id="rId14" Type="http://schemas.openxmlformats.org/officeDocument/2006/relationships/printerSettings" Target="../printerSettings/printerSettings8062.bin"/><Relationship Id="rId22" Type="http://schemas.openxmlformats.org/officeDocument/2006/relationships/printerSettings" Target="../printerSettings/printerSettings8070.bin"/><Relationship Id="rId27" Type="http://schemas.openxmlformats.org/officeDocument/2006/relationships/printerSettings" Target="../printerSettings/printerSettings8075.bin"/><Relationship Id="rId30" Type="http://schemas.openxmlformats.org/officeDocument/2006/relationships/printerSettings" Target="../printerSettings/printerSettings8078.bin"/><Relationship Id="rId35" Type="http://schemas.openxmlformats.org/officeDocument/2006/relationships/printerSettings" Target="../printerSettings/printerSettings8083.bin"/><Relationship Id="rId43" Type="http://schemas.openxmlformats.org/officeDocument/2006/relationships/printerSettings" Target="../printerSettings/printerSettings8091.bin"/><Relationship Id="rId48" Type="http://schemas.openxmlformats.org/officeDocument/2006/relationships/printerSettings" Target="../printerSettings/printerSettings8096.bin"/><Relationship Id="rId56" Type="http://schemas.openxmlformats.org/officeDocument/2006/relationships/printerSettings" Target="../printerSettings/printerSettings8104.bin"/><Relationship Id="rId64" Type="http://schemas.openxmlformats.org/officeDocument/2006/relationships/printerSettings" Target="../printerSettings/printerSettings8112.bin"/><Relationship Id="rId69" Type="http://schemas.openxmlformats.org/officeDocument/2006/relationships/printerSettings" Target="../printerSettings/printerSettings8117.bin"/><Relationship Id="rId77" Type="http://schemas.openxmlformats.org/officeDocument/2006/relationships/printerSettings" Target="../printerSettings/printerSettings8125.bin"/><Relationship Id="rId8" Type="http://schemas.openxmlformats.org/officeDocument/2006/relationships/printerSettings" Target="../printerSettings/printerSettings8056.bin"/><Relationship Id="rId51" Type="http://schemas.openxmlformats.org/officeDocument/2006/relationships/printerSettings" Target="../printerSettings/printerSettings8099.bin"/><Relationship Id="rId72" Type="http://schemas.openxmlformats.org/officeDocument/2006/relationships/printerSettings" Target="../printerSettings/printerSettings8120.bin"/><Relationship Id="rId80" Type="http://schemas.openxmlformats.org/officeDocument/2006/relationships/printerSettings" Target="../printerSettings/printerSettings8128.bin"/><Relationship Id="rId3" Type="http://schemas.openxmlformats.org/officeDocument/2006/relationships/printerSettings" Target="../printerSettings/printerSettings8051.bin"/><Relationship Id="rId12" Type="http://schemas.openxmlformats.org/officeDocument/2006/relationships/printerSettings" Target="../printerSettings/printerSettings8060.bin"/><Relationship Id="rId17" Type="http://schemas.openxmlformats.org/officeDocument/2006/relationships/printerSettings" Target="../printerSettings/printerSettings8065.bin"/><Relationship Id="rId25" Type="http://schemas.openxmlformats.org/officeDocument/2006/relationships/printerSettings" Target="../printerSettings/printerSettings8073.bin"/><Relationship Id="rId33" Type="http://schemas.openxmlformats.org/officeDocument/2006/relationships/printerSettings" Target="../printerSettings/printerSettings8081.bin"/><Relationship Id="rId38" Type="http://schemas.openxmlformats.org/officeDocument/2006/relationships/printerSettings" Target="../printerSettings/printerSettings8086.bin"/><Relationship Id="rId46" Type="http://schemas.openxmlformats.org/officeDocument/2006/relationships/printerSettings" Target="../printerSettings/printerSettings8094.bin"/><Relationship Id="rId59" Type="http://schemas.openxmlformats.org/officeDocument/2006/relationships/printerSettings" Target="../printerSettings/printerSettings8107.bin"/><Relationship Id="rId67" Type="http://schemas.openxmlformats.org/officeDocument/2006/relationships/printerSettings" Target="../printerSettings/printerSettings8115.bin"/><Relationship Id="rId20" Type="http://schemas.openxmlformats.org/officeDocument/2006/relationships/printerSettings" Target="../printerSettings/printerSettings8068.bin"/><Relationship Id="rId41" Type="http://schemas.openxmlformats.org/officeDocument/2006/relationships/printerSettings" Target="../printerSettings/printerSettings8089.bin"/><Relationship Id="rId54" Type="http://schemas.openxmlformats.org/officeDocument/2006/relationships/printerSettings" Target="../printerSettings/printerSettings8102.bin"/><Relationship Id="rId62" Type="http://schemas.openxmlformats.org/officeDocument/2006/relationships/printerSettings" Target="../printerSettings/printerSettings8110.bin"/><Relationship Id="rId70" Type="http://schemas.openxmlformats.org/officeDocument/2006/relationships/printerSettings" Target="../printerSettings/printerSettings8118.bin"/><Relationship Id="rId75" Type="http://schemas.openxmlformats.org/officeDocument/2006/relationships/printerSettings" Target="../printerSettings/printerSettings8123.bin"/><Relationship Id="rId83" Type="http://schemas.openxmlformats.org/officeDocument/2006/relationships/printerSettings" Target="../printerSettings/printerSettings8131.bin"/><Relationship Id="rId1" Type="http://schemas.openxmlformats.org/officeDocument/2006/relationships/printerSettings" Target="../printerSettings/printerSettings8049.bin"/><Relationship Id="rId6" Type="http://schemas.openxmlformats.org/officeDocument/2006/relationships/printerSettings" Target="../printerSettings/printerSettings8054.bin"/><Relationship Id="rId15" Type="http://schemas.openxmlformats.org/officeDocument/2006/relationships/printerSettings" Target="../printerSettings/printerSettings8063.bin"/><Relationship Id="rId23" Type="http://schemas.openxmlformats.org/officeDocument/2006/relationships/printerSettings" Target="../printerSettings/printerSettings8071.bin"/><Relationship Id="rId28" Type="http://schemas.openxmlformats.org/officeDocument/2006/relationships/printerSettings" Target="../printerSettings/printerSettings8076.bin"/><Relationship Id="rId36" Type="http://schemas.openxmlformats.org/officeDocument/2006/relationships/printerSettings" Target="../printerSettings/printerSettings8084.bin"/><Relationship Id="rId49" Type="http://schemas.openxmlformats.org/officeDocument/2006/relationships/printerSettings" Target="../printerSettings/printerSettings8097.bin"/><Relationship Id="rId57" Type="http://schemas.openxmlformats.org/officeDocument/2006/relationships/printerSettings" Target="../printerSettings/printerSettings8105.bin"/></Relationships>
</file>

<file path=xl/worksheets/_rels/sheet117.xml.rels><?xml version="1.0" encoding="UTF-8" standalone="yes"?>
<Relationships xmlns="http://schemas.openxmlformats.org/package/2006/relationships"><Relationship Id="rId13" Type="http://schemas.openxmlformats.org/officeDocument/2006/relationships/printerSettings" Target="../printerSettings/printerSettings8144.bin"/><Relationship Id="rId18" Type="http://schemas.openxmlformats.org/officeDocument/2006/relationships/printerSettings" Target="../printerSettings/printerSettings8149.bin"/><Relationship Id="rId26" Type="http://schemas.openxmlformats.org/officeDocument/2006/relationships/printerSettings" Target="../printerSettings/printerSettings8157.bin"/><Relationship Id="rId39" Type="http://schemas.openxmlformats.org/officeDocument/2006/relationships/printerSettings" Target="../printerSettings/printerSettings8170.bin"/><Relationship Id="rId21" Type="http://schemas.openxmlformats.org/officeDocument/2006/relationships/printerSettings" Target="../printerSettings/printerSettings8152.bin"/><Relationship Id="rId34" Type="http://schemas.openxmlformats.org/officeDocument/2006/relationships/printerSettings" Target="../printerSettings/printerSettings8165.bin"/><Relationship Id="rId42" Type="http://schemas.openxmlformats.org/officeDocument/2006/relationships/printerSettings" Target="../printerSettings/printerSettings8173.bin"/><Relationship Id="rId47" Type="http://schemas.openxmlformats.org/officeDocument/2006/relationships/printerSettings" Target="../printerSettings/printerSettings8178.bin"/><Relationship Id="rId50" Type="http://schemas.openxmlformats.org/officeDocument/2006/relationships/printerSettings" Target="../printerSettings/printerSettings8181.bin"/><Relationship Id="rId55" Type="http://schemas.openxmlformats.org/officeDocument/2006/relationships/printerSettings" Target="../printerSettings/printerSettings8186.bin"/><Relationship Id="rId63" Type="http://schemas.openxmlformats.org/officeDocument/2006/relationships/printerSettings" Target="../printerSettings/printerSettings8194.bin"/><Relationship Id="rId68" Type="http://schemas.openxmlformats.org/officeDocument/2006/relationships/printerSettings" Target="../printerSettings/printerSettings8199.bin"/><Relationship Id="rId76" Type="http://schemas.openxmlformats.org/officeDocument/2006/relationships/printerSettings" Target="../printerSettings/printerSettings8207.bin"/><Relationship Id="rId7" Type="http://schemas.openxmlformats.org/officeDocument/2006/relationships/printerSettings" Target="../printerSettings/printerSettings8138.bin"/><Relationship Id="rId71" Type="http://schemas.openxmlformats.org/officeDocument/2006/relationships/printerSettings" Target="../printerSettings/printerSettings8202.bin"/><Relationship Id="rId2" Type="http://schemas.openxmlformats.org/officeDocument/2006/relationships/printerSettings" Target="../printerSettings/printerSettings8133.bin"/><Relationship Id="rId16" Type="http://schemas.openxmlformats.org/officeDocument/2006/relationships/printerSettings" Target="../printerSettings/printerSettings8147.bin"/><Relationship Id="rId29" Type="http://schemas.openxmlformats.org/officeDocument/2006/relationships/printerSettings" Target="../printerSettings/printerSettings8160.bin"/><Relationship Id="rId11" Type="http://schemas.openxmlformats.org/officeDocument/2006/relationships/printerSettings" Target="../printerSettings/printerSettings8142.bin"/><Relationship Id="rId24" Type="http://schemas.openxmlformats.org/officeDocument/2006/relationships/printerSettings" Target="../printerSettings/printerSettings8155.bin"/><Relationship Id="rId32" Type="http://schemas.openxmlformats.org/officeDocument/2006/relationships/printerSettings" Target="../printerSettings/printerSettings8163.bin"/><Relationship Id="rId37" Type="http://schemas.openxmlformats.org/officeDocument/2006/relationships/printerSettings" Target="../printerSettings/printerSettings8168.bin"/><Relationship Id="rId40" Type="http://schemas.openxmlformats.org/officeDocument/2006/relationships/printerSettings" Target="../printerSettings/printerSettings8171.bin"/><Relationship Id="rId45" Type="http://schemas.openxmlformats.org/officeDocument/2006/relationships/printerSettings" Target="../printerSettings/printerSettings8176.bin"/><Relationship Id="rId53" Type="http://schemas.openxmlformats.org/officeDocument/2006/relationships/printerSettings" Target="../printerSettings/printerSettings8184.bin"/><Relationship Id="rId58" Type="http://schemas.openxmlformats.org/officeDocument/2006/relationships/printerSettings" Target="../printerSettings/printerSettings8189.bin"/><Relationship Id="rId66" Type="http://schemas.openxmlformats.org/officeDocument/2006/relationships/printerSettings" Target="../printerSettings/printerSettings8197.bin"/><Relationship Id="rId74" Type="http://schemas.openxmlformats.org/officeDocument/2006/relationships/printerSettings" Target="../printerSettings/printerSettings8205.bin"/><Relationship Id="rId79" Type="http://schemas.openxmlformats.org/officeDocument/2006/relationships/printerSettings" Target="../printerSettings/printerSettings8210.bin"/><Relationship Id="rId5" Type="http://schemas.openxmlformats.org/officeDocument/2006/relationships/printerSettings" Target="../printerSettings/printerSettings8136.bin"/><Relationship Id="rId61" Type="http://schemas.openxmlformats.org/officeDocument/2006/relationships/printerSettings" Target="../printerSettings/printerSettings8192.bin"/><Relationship Id="rId82" Type="http://schemas.openxmlformats.org/officeDocument/2006/relationships/printerSettings" Target="../printerSettings/printerSettings8213.bin"/><Relationship Id="rId10" Type="http://schemas.openxmlformats.org/officeDocument/2006/relationships/printerSettings" Target="../printerSettings/printerSettings8141.bin"/><Relationship Id="rId19" Type="http://schemas.openxmlformats.org/officeDocument/2006/relationships/printerSettings" Target="../printerSettings/printerSettings8150.bin"/><Relationship Id="rId31" Type="http://schemas.openxmlformats.org/officeDocument/2006/relationships/printerSettings" Target="../printerSettings/printerSettings8162.bin"/><Relationship Id="rId44" Type="http://schemas.openxmlformats.org/officeDocument/2006/relationships/printerSettings" Target="../printerSettings/printerSettings8175.bin"/><Relationship Id="rId52" Type="http://schemas.openxmlformats.org/officeDocument/2006/relationships/printerSettings" Target="../printerSettings/printerSettings8183.bin"/><Relationship Id="rId60" Type="http://schemas.openxmlformats.org/officeDocument/2006/relationships/printerSettings" Target="../printerSettings/printerSettings8191.bin"/><Relationship Id="rId65" Type="http://schemas.openxmlformats.org/officeDocument/2006/relationships/printerSettings" Target="../printerSettings/printerSettings8196.bin"/><Relationship Id="rId73" Type="http://schemas.openxmlformats.org/officeDocument/2006/relationships/printerSettings" Target="../printerSettings/printerSettings8204.bin"/><Relationship Id="rId78" Type="http://schemas.openxmlformats.org/officeDocument/2006/relationships/printerSettings" Target="../printerSettings/printerSettings8209.bin"/><Relationship Id="rId81" Type="http://schemas.openxmlformats.org/officeDocument/2006/relationships/printerSettings" Target="../printerSettings/printerSettings8212.bin"/><Relationship Id="rId4" Type="http://schemas.openxmlformats.org/officeDocument/2006/relationships/printerSettings" Target="../printerSettings/printerSettings8135.bin"/><Relationship Id="rId9" Type="http://schemas.openxmlformats.org/officeDocument/2006/relationships/printerSettings" Target="../printerSettings/printerSettings8140.bin"/><Relationship Id="rId14" Type="http://schemas.openxmlformats.org/officeDocument/2006/relationships/printerSettings" Target="../printerSettings/printerSettings8145.bin"/><Relationship Id="rId22" Type="http://schemas.openxmlformats.org/officeDocument/2006/relationships/printerSettings" Target="../printerSettings/printerSettings8153.bin"/><Relationship Id="rId27" Type="http://schemas.openxmlformats.org/officeDocument/2006/relationships/printerSettings" Target="../printerSettings/printerSettings8158.bin"/><Relationship Id="rId30" Type="http://schemas.openxmlformats.org/officeDocument/2006/relationships/printerSettings" Target="../printerSettings/printerSettings8161.bin"/><Relationship Id="rId35" Type="http://schemas.openxmlformats.org/officeDocument/2006/relationships/printerSettings" Target="../printerSettings/printerSettings8166.bin"/><Relationship Id="rId43" Type="http://schemas.openxmlformats.org/officeDocument/2006/relationships/printerSettings" Target="../printerSettings/printerSettings8174.bin"/><Relationship Id="rId48" Type="http://schemas.openxmlformats.org/officeDocument/2006/relationships/printerSettings" Target="../printerSettings/printerSettings8179.bin"/><Relationship Id="rId56" Type="http://schemas.openxmlformats.org/officeDocument/2006/relationships/printerSettings" Target="../printerSettings/printerSettings8187.bin"/><Relationship Id="rId64" Type="http://schemas.openxmlformats.org/officeDocument/2006/relationships/printerSettings" Target="../printerSettings/printerSettings8195.bin"/><Relationship Id="rId69" Type="http://schemas.openxmlformats.org/officeDocument/2006/relationships/printerSettings" Target="../printerSettings/printerSettings8200.bin"/><Relationship Id="rId77" Type="http://schemas.openxmlformats.org/officeDocument/2006/relationships/printerSettings" Target="../printerSettings/printerSettings8208.bin"/><Relationship Id="rId8" Type="http://schemas.openxmlformats.org/officeDocument/2006/relationships/printerSettings" Target="../printerSettings/printerSettings8139.bin"/><Relationship Id="rId51" Type="http://schemas.openxmlformats.org/officeDocument/2006/relationships/printerSettings" Target="../printerSettings/printerSettings8182.bin"/><Relationship Id="rId72" Type="http://schemas.openxmlformats.org/officeDocument/2006/relationships/printerSettings" Target="../printerSettings/printerSettings8203.bin"/><Relationship Id="rId80" Type="http://schemas.openxmlformats.org/officeDocument/2006/relationships/printerSettings" Target="../printerSettings/printerSettings8211.bin"/><Relationship Id="rId3" Type="http://schemas.openxmlformats.org/officeDocument/2006/relationships/printerSettings" Target="../printerSettings/printerSettings8134.bin"/><Relationship Id="rId12" Type="http://schemas.openxmlformats.org/officeDocument/2006/relationships/printerSettings" Target="../printerSettings/printerSettings8143.bin"/><Relationship Id="rId17" Type="http://schemas.openxmlformats.org/officeDocument/2006/relationships/printerSettings" Target="../printerSettings/printerSettings8148.bin"/><Relationship Id="rId25" Type="http://schemas.openxmlformats.org/officeDocument/2006/relationships/printerSettings" Target="../printerSettings/printerSettings8156.bin"/><Relationship Id="rId33" Type="http://schemas.openxmlformats.org/officeDocument/2006/relationships/printerSettings" Target="../printerSettings/printerSettings8164.bin"/><Relationship Id="rId38" Type="http://schemas.openxmlformats.org/officeDocument/2006/relationships/printerSettings" Target="../printerSettings/printerSettings8169.bin"/><Relationship Id="rId46" Type="http://schemas.openxmlformats.org/officeDocument/2006/relationships/printerSettings" Target="../printerSettings/printerSettings8177.bin"/><Relationship Id="rId59" Type="http://schemas.openxmlformats.org/officeDocument/2006/relationships/printerSettings" Target="../printerSettings/printerSettings8190.bin"/><Relationship Id="rId67" Type="http://schemas.openxmlformats.org/officeDocument/2006/relationships/printerSettings" Target="../printerSettings/printerSettings8198.bin"/><Relationship Id="rId20" Type="http://schemas.openxmlformats.org/officeDocument/2006/relationships/printerSettings" Target="../printerSettings/printerSettings8151.bin"/><Relationship Id="rId41" Type="http://schemas.openxmlformats.org/officeDocument/2006/relationships/printerSettings" Target="../printerSettings/printerSettings8172.bin"/><Relationship Id="rId54" Type="http://schemas.openxmlformats.org/officeDocument/2006/relationships/printerSettings" Target="../printerSettings/printerSettings8185.bin"/><Relationship Id="rId62" Type="http://schemas.openxmlformats.org/officeDocument/2006/relationships/printerSettings" Target="../printerSettings/printerSettings8193.bin"/><Relationship Id="rId70" Type="http://schemas.openxmlformats.org/officeDocument/2006/relationships/printerSettings" Target="../printerSettings/printerSettings8201.bin"/><Relationship Id="rId75" Type="http://schemas.openxmlformats.org/officeDocument/2006/relationships/printerSettings" Target="../printerSettings/printerSettings8206.bin"/><Relationship Id="rId83" Type="http://schemas.openxmlformats.org/officeDocument/2006/relationships/printerSettings" Target="../printerSettings/printerSettings8214.bin"/><Relationship Id="rId1" Type="http://schemas.openxmlformats.org/officeDocument/2006/relationships/printerSettings" Target="../printerSettings/printerSettings8132.bin"/><Relationship Id="rId6" Type="http://schemas.openxmlformats.org/officeDocument/2006/relationships/printerSettings" Target="../printerSettings/printerSettings8137.bin"/><Relationship Id="rId15" Type="http://schemas.openxmlformats.org/officeDocument/2006/relationships/printerSettings" Target="../printerSettings/printerSettings8146.bin"/><Relationship Id="rId23" Type="http://schemas.openxmlformats.org/officeDocument/2006/relationships/printerSettings" Target="../printerSettings/printerSettings8154.bin"/><Relationship Id="rId28" Type="http://schemas.openxmlformats.org/officeDocument/2006/relationships/printerSettings" Target="../printerSettings/printerSettings8159.bin"/><Relationship Id="rId36" Type="http://schemas.openxmlformats.org/officeDocument/2006/relationships/printerSettings" Target="../printerSettings/printerSettings8167.bin"/><Relationship Id="rId49" Type="http://schemas.openxmlformats.org/officeDocument/2006/relationships/printerSettings" Target="../printerSettings/printerSettings8180.bin"/><Relationship Id="rId57" Type="http://schemas.openxmlformats.org/officeDocument/2006/relationships/printerSettings" Target="../printerSettings/printerSettings8188.bin"/></Relationships>
</file>

<file path=xl/worksheets/_rels/sheet118.xml.rels><?xml version="1.0" encoding="UTF-8" standalone="yes"?>
<Relationships xmlns="http://schemas.openxmlformats.org/package/2006/relationships"><Relationship Id="rId13" Type="http://schemas.openxmlformats.org/officeDocument/2006/relationships/printerSettings" Target="../printerSettings/printerSettings8227.bin"/><Relationship Id="rId18" Type="http://schemas.openxmlformats.org/officeDocument/2006/relationships/printerSettings" Target="../printerSettings/printerSettings8232.bin"/><Relationship Id="rId26" Type="http://schemas.openxmlformats.org/officeDocument/2006/relationships/printerSettings" Target="../printerSettings/printerSettings8240.bin"/><Relationship Id="rId39" Type="http://schemas.openxmlformats.org/officeDocument/2006/relationships/printerSettings" Target="../printerSettings/printerSettings8253.bin"/><Relationship Id="rId21" Type="http://schemas.openxmlformats.org/officeDocument/2006/relationships/printerSettings" Target="../printerSettings/printerSettings8235.bin"/><Relationship Id="rId34" Type="http://schemas.openxmlformats.org/officeDocument/2006/relationships/printerSettings" Target="../printerSettings/printerSettings8248.bin"/><Relationship Id="rId42" Type="http://schemas.openxmlformats.org/officeDocument/2006/relationships/printerSettings" Target="../printerSettings/printerSettings8256.bin"/><Relationship Id="rId47" Type="http://schemas.openxmlformats.org/officeDocument/2006/relationships/printerSettings" Target="../printerSettings/printerSettings8261.bin"/><Relationship Id="rId50" Type="http://schemas.openxmlformats.org/officeDocument/2006/relationships/printerSettings" Target="../printerSettings/printerSettings8264.bin"/><Relationship Id="rId55" Type="http://schemas.openxmlformats.org/officeDocument/2006/relationships/printerSettings" Target="../printerSettings/printerSettings8269.bin"/><Relationship Id="rId63" Type="http://schemas.openxmlformats.org/officeDocument/2006/relationships/printerSettings" Target="../printerSettings/printerSettings8277.bin"/><Relationship Id="rId68" Type="http://schemas.openxmlformats.org/officeDocument/2006/relationships/printerSettings" Target="../printerSettings/printerSettings8282.bin"/><Relationship Id="rId76" Type="http://schemas.openxmlformats.org/officeDocument/2006/relationships/printerSettings" Target="../printerSettings/printerSettings8290.bin"/><Relationship Id="rId7" Type="http://schemas.openxmlformats.org/officeDocument/2006/relationships/printerSettings" Target="../printerSettings/printerSettings8221.bin"/><Relationship Id="rId71" Type="http://schemas.openxmlformats.org/officeDocument/2006/relationships/printerSettings" Target="../printerSettings/printerSettings8285.bin"/><Relationship Id="rId2" Type="http://schemas.openxmlformats.org/officeDocument/2006/relationships/printerSettings" Target="../printerSettings/printerSettings8216.bin"/><Relationship Id="rId16" Type="http://schemas.openxmlformats.org/officeDocument/2006/relationships/printerSettings" Target="../printerSettings/printerSettings8230.bin"/><Relationship Id="rId29" Type="http://schemas.openxmlformats.org/officeDocument/2006/relationships/printerSettings" Target="../printerSettings/printerSettings8243.bin"/><Relationship Id="rId11" Type="http://schemas.openxmlformats.org/officeDocument/2006/relationships/printerSettings" Target="../printerSettings/printerSettings8225.bin"/><Relationship Id="rId24" Type="http://schemas.openxmlformats.org/officeDocument/2006/relationships/printerSettings" Target="../printerSettings/printerSettings8238.bin"/><Relationship Id="rId32" Type="http://schemas.openxmlformats.org/officeDocument/2006/relationships/printerSettings" Target="../printerSettings/printerSettings8246.bin"/><Relationship Id="rId37" Type="http://schemas.openxmlformats.org/officeDocument/2006/relationships/printerSettings" Target="../printerSettings/printerSettings8251.bin"/><Relationship Id="rId40" Type="http://schemas.openxmlformats.org/officeDocument/2006/relationships/printerSettings" Target="../printerSettings/printerSettings8254.bin"/><Relationship Id="rId45" Type="http://schemas.openxmlformats.org/officeDocument/2006/relationships/printerSettings" Target="../printerSettings/printerSettings8259.bin"/><Relationship Id="rId53" Type="http://schemas.openxmlformats.org/officeDocument/2006/relationships/printerSettings" Target="../printerSettings/printerSettings8267.bin"/><Relationship Id="rId58" Type="http://schemas.openxmlformats.org/officeDocument/2006/relationships/printerSettings" Target="../printerSettings/printerSettings8272.bin"/><Relationship Id="rId66" Type="http://schemas.openxmlformats.org/officeDocument/2006/relationships/printerSettings" Target="../printerSettings/printerSettings8280.bin"/><Relationship Id="rId74" Type="http://schemas.openxmlformats.org/officeDocument/2006/relationships/printerSettings" Target="../printerSettings/printerSettings8288.bin"/><Relationship Id="rId79" Type="http://schemas.openxmlformats.org/officeDocument/2006/relationships/printerSettings" Target="../printerSettings/printerSettings8293.bin"/><Relationship Id="rId5" Type="http://schemas.openxmlformats.org/officeDocument/2006/relationships/printerSettings" Target="../printerSettings/printerSettings8219.bin"/><Relationship Id="rId61" Type="http://schemas.openxmlformats.org/officeDocument/2006/relationships/printerSettings" Target="../printerSettings/printerSettings8275.bin"/><Relationship Id="rId82" Type="http://schemas.openxmlformats.org/officeDocument/2006/relationships/printerSettings" Target="../printerSettings/printerSettings8296.bin"/><Relationship Id="rId10" Type="http://schemas.openxmlformats.org/officeDocument/2006/relationships/printerSettings" Target="../printerSettings/printerSettings8224.bin"/><Relationship Id="rId19" Type="http://schemas.openxmlformats.org/officeDocument/2006/relationships/printerSettings" Target="../printerSettings/printerSettings8233.bin"/><Relationship Id="rId31" Type="http://schemas.openxmlformats.org/officeDocument/2006/relationships/printerSettings" Target="../printerSettings/printerSettings8245.bin"/><Relationship Id="rId44" Type="http://schemas.openxmlformats.org/officeDocument/2006/relationships/printerSettings" Target="../printerSettings/printerSettings8258.bin"/><Relationship Id="rId52" Type="http://schemas.openxmlformats.org/officeDocument/2006/relationships/printerSettings" Target="../printerSettings/printerSettings8266.bin"/><Relationship Id="rId60" Type="http://schemas.openxmlformats.org/officeDocument/2006/relationships/printerSettings" Target="../printerSettings/printerSettings8274.bin"/><Relationship Id="rId65" Type="http://schemas.openxmlformats.org/officeDocument/2006/relationships/printerSettings" Target="../printerSettings/printerSettings8279.bin"/><Relationship Id="rId73" Type="http://schemas.openxmlformats.org/officeDocument/2006/relationships/printerSettings" Target="../printerSettings/printerSettings8287.bin"/><Relationship Id="rId78" Type="http://schemas.openxmlformats.org/officeDocument/2006/relationships/printerSettings" Target="../printerSettings/printerSettings8292.bin"/><Relationship Id="rId81" Type="http://schemas.openxmlformats.org/officeDocument/2006/relationships/printerSettings" Target="../printerSettings/printerSettings8295.bin"/><Relationship Id="rId4" Type="http://schemas.openxmlformats.org/officeDocument/2006/relationships/printerSettings" Target="../printerSettings/printerSettings8218.bin"/><Relationship Id="rId9" Type="http://schemas.openxmlformats.org/officeDocument/2006/relationships/printerSettings" Target="../printerSettings/printerSettings8223.bin"/><Relationship Id="rId14" Type="http://schemas.openxmlformats.org/officeDocument/2006/relationships/printerSettings" Target="../printerSettings/printerSettings8228.bin"/><Relationship Id="rId22" Type="http://schemas.openxmlformats.org/officeDocument/2006/relationships/printerSettings" Target="../printerSettings/printerSettings8236.bin"/><Relationship Id="rId27" Type="http://schemas.openxmlformats.org/officeDocument/2006/relationships/printerSettings" Target="../printerSettings/printerSettings8241.bin"/><Relationship Id="rId30" Type="http://schemas.openxmlformats.org/officeDocument/2006/relationships/printerSettings" Target="../printerSettings/printerSettings8244.bin"/><Relationship Id="rId35" Type="http://schemas.openxmlformats.org/officeDocument/2006/relationships/printerSettings" Target="../printerSettings/printerSettings8249.bin"/><Relationship Id="rId43" Type="http://schemas.openxmlformats.org/officeDocument/2006/relationships/printerSettings" Target="../printerSettings/printerSettings8257.bin"/><Relationship Id="rId48" Type="http://schemas.openxmlformats.org/officeDocument/2006/relationships/printerSettings" Target="../printerSettings/printerSettings8262.bin"/><Relationship Id="rId56" Type="http://schemas.openxmlformats.org/officeDocument/2006/relationships/printerSettings" Target="../printerSettings/printerSettings8270.bin"/><Relationship Id="rId64" Type="http://schemas.openxmlformats.org/officeDocument/2006/relationships/printerSettings" Target="../printerSettings/printerSettings8278.bin"/><Relationship Id="rId69" Type="http://schemas.openxmlformats.org/officeDocument/2006/relationships/printerSettings" Target="../printerSettings/printerSettings8283.bin"/><Relationship Id="rId77" Type="http://schemas.openxmlformats.org/officeDocument/2006/relationships/printerSettings" Target="../printerSettings/printerSettings8291.bin"/><Relationship Id="rId8" Type="http://schemas.openxmlformats.org/officeDocument/2006/relationships/printerSettings" Target="../printerSettings/printerSettings8222.bin"/><Relationship Id="rId51" Type="http://schemas.openxmlformats.org/officeDocument/2006/relationships/printerSettings" Target="../printerSettings/printerSettings8265.bin"/><Relationship Id="rId72" Type="http://schemas.openxmlformats.org/officeDocument/2006/relationships/printerSettings" Target="../printerSettings/printerSettings8286.bin"/><Relationship Id="rId80" Type="http://schemas.openxmlformats.org/officeDocument/2006/relationships/printerSettings" Target="../printerSettings/printerSettings8294.bin"/><Relationship Id="rId3" Type="http://schemas.openxmlformats.org/officeDocument/2006/relationships/printerSettings" Target="../printerSettings/printerSettings8217.bin"/><Relationship Id="rId12" Type="http://schemas.openxmlformats.org/officeDocument/2006/relationships/printerSettings" Target="../printerSettings/printerSettings8226.bin"/><Relationship Id="rId17" Type="http://schemas.openxmlformats.org/officeDocument/2006/relationships/printerSettings" Target="../printerSettings/printerSettings8231.bin"/><Relationship Id="rId25" Type="http://schemas.openxmlformats.org/officeDocument/2006/relationships/printerSettings" Target="../printerSettings/printerSettings8239.bin"/><Relationship Id="rId33" Type="http://schemas.openxmlformats.org/officeDocument/2006/relationships/printerSettings" Target="../printerSettings/printerSettings8247.bin"/><Relationship Id="rId38" Type="http://schemas.openxmlformats.org/officeDocument/2006/relationships/printerSettings" Target="../printerSettings/printerSettings8252.bin"/><Relationship Id="rId46" Type="http://schemas.openxmlformats.org/officeDocument/2006/relationships/printerSettings" Target="../printerSettings/printerSettings8260.bin"/><Relationship Id="rId59" Type="http://schemas.openxmlformats.org/officeDocument/2006/relationships/printerSettings" Target="../printerSettings/printerSettings8273.bin"/><Relationship Id="rId67" Type="http://schemas.openxmlformats.org/officeDocument/2006/relationships/printerSettings" Target="../printerSettings/printerSettings8281.bin"/><Relationship Id="rId20" Type="http://schemas.openxmlformats.org/officeDocument/2006/relationships/printerSettings" Target="../printerSettings/printerSettings8234.bin"/><Relationship Id="rId41" Type="http://schemas.openxmlformats.org/officeDocument/2006/relationships/printerSettings" Target="../printerSettings/printerSettings8255.bin"/><Relationship Id="rId54" Type="http://schemas.openxmlformats.org/officeDocument/2006/relationships/printerSettings" Target="../printerSettings/printerSettings8268.bin"/><Relationship Id="rId62" Type="http://schemas.openxmlformats.org/officeDocument/2006/relationships/printerSettings" Target="../printerSettings/printerSettings8276.bin"/><Relationship Id="rId70" Type="http://schemas.openxmlformats.org/officeDocument/2006/relationships/printerSettings" Target="../printerSettings/printerSettings8284.bin"/><Relationship Id="rId75" Type="http://schemas.openxmlformats.org/officeDocument/2006/relationships/printerSettings" Target="../printerSettings/printerSettings8289.bin"/><Relationship Id="rId83" Type="http://schemas.openxmlformats.org/officeDocument/2006/relationships/printerSettings" Target="../printerSettings/printerSettings8297.bin"/><Relationship Id="rId1" Type="http://schemas.openxmlformats.org/officeDocument/2006/relationships/printerSettings" Target="../printerSettings/printerSettings8215.bin"/><Relationship Id="rId6" Type="http://schemas.openxmlformats.org/officeDocument/2006/relationships/printerSettings" Target="../printerSettings/printerSettings8220.bin"/><Relationship Id="rId15" Type="http://schemas.openxmlformats.org/officeDocument/2006/relationships/printerSettings" Target="../printerSettings/printerSettings8229.bin"/><Relationship Id="rId23" Type="http://schemas.openxmlformats.org/officeDocument/2006/relationships/printerSettings" Target="../printerSettings/printerSettings8237.bin"/><Relationship Id="rId28" Type="http://schemas.openxmlformats.org/officeDocument/2006/relationships/printerSettings" Target="../printerSettings/printerSettings8242.bin"/><Relationship Id="rId36" Type="http://schemas.openxmlformats.org/officeDocument/2006/relationships/printerSettings" Target="../printerSettings/printerSettings8250.bin"/><Relationship Id="rId49" Type="http://schemas.openxmlformats.org/officeDocument/2006/relationships/printerSettings" Target="../printerSettings/printerSettings8263.bin"/><Relationship Id="rId57" Type="http://schemas.openxmlformats.org/officeDocument/2006/relationships/printerSettings" Target="../printerSettings/printerSettings8271.bin"/></Relationships>
</file>

<file path=xl/worksheets/_rels/sheet119.xml.rels><?xml version="1.0" encoding="UTF-8" standalone="yes"?>
<Relationships xmlns="http://schemas.openxmlformats.org/package/2006/relationships"><Relationship Id="rId13" Type="http://schemas.openxmlformats.org/officeDocument/2006/relationships/printerSettings" Target="../printerSettings/printerSettings8310.bin"/><Relationship Id="rId18" Type="http://schemas.openxmlformats.org/officeDocument/2006/relationships/printerSettings" Target="../printerSettings/printerSettings8315.bin"/><Relationship Id="rId26" Type="http://schemas.openxmlformats.org/officeDocument/2006/relationships/printerSettings" Target="../printerSettings/printerSettings8323.bin"/><Relationship Id="rId39" Type="http://schemas.openxmlformats.org/officeDocument/2006/relationships/printerSettings" Target="../printerSettings/printerSettings8336.bin"/><Relationship Id="rId21" Type="http://schemas.openxmlformats.org/officeDocument/2006/relationships/printerSettings" Target="../printerSettings/printerSettings8318.bin"/><Relationship Id="rId34" Type="http://schemas.openxmlformats.org/officeDocument/2006/relationships/printerSettings" Target="../printerSettings/printerSettings8331.bin"/><Relationship Id="rId42" Type="http://schemas.openxmlformats.org/officeDocument/2006/relationships/printerSettings" Target="../printerSettings/printerSettings8339.bin"/><Relationship Id="rId47" Type="http://schemas.openxmlformats.org/officeDocument/2006/relationships/printerSettings" Target="../printerSettings/printerSettings8344.bin"/><Relationship Id="rId50" Type="http://schemas.openxmlformats.org/officeDocument/2006/relationships/printerSettings" Target="../printerSettings/printerSettings8347.bin"/><Relationship Id="rId55" Type="http://schemas.openxmlformats.org/officeDocument/2006/relationships/printerSettings" Target="../printerSettings/printerSettings8352.bin"/><Relationship Id="rId63" Type="http://schemas.openxmlformats.org/officeDocument/2006/relationships/printerSettings" Target="../printerSettings/printerSettings8360.bin"/><Relationship Id="rId68" Type="http://schemas.openxmlformats.org/officeDocument/2006/relationships/printerSettings" Target="../printerSettings/printerSettings8365.bin"/><Relationship Id="rId76" Type="http://schemas.openxmlformats.org/officeDocument/2006/relationships/printerSettings" Target="../printerSettings/printerSettings8373.bin"/><Relationship Id="rId7" Type="http://schemas.openxmlformats.org/officeDocument/2006/relationships/printerSettings" Target="../printerSettings/printerSettings8304.bin"/><Relationship Id="rId71" Type="http://schemas.openxmlformats.org/officeDocument/2006/relationships/printerSettings" Target="../printerSettings/printerSettings8368.bin"/><Relationship Id="rId2" Type="http://schemas.openxmlformats.org/officeDocument/2006/relationships/printerSettings" Target="../printerSettings/printerSettings8299.bin"/><Relationship Id="rId16" Type="http://schemas.openxmlformats.org/officeDocument/2006/relationships/printerSettings" Target="../printerSettings/printerSettings8313.bin"/><Relationship Id="rId29" Type="http://schemas.openxmlformats.org/officeDocument/2006/relationships/printerSettings" Target="../printerSettings/printerSettings8326.bin"/><Relationship Id="rId11" Type="http://schemas.openxmlformats.org/officeDocument/2006/relationships/printerSettings" Target="../printerSettings/printerSettings8308.bin"/><Relationship Id="rId24" Type="http://schemas.openxmlformats.org/officeDocument/2006/relationships/printerSettings" Target="../printerSettings/printerSettings8321.bin"/><Relationship Id="rId32" Type="http://schemas.openxmlformats.org/officeDocument/2006/relationships/printerSettings" Target="../printerSettings/printerSettings8329.bin"/><Relationship Id="rId37" Type="http://schemas.openxmlformats.org/officeDocument/2006/relationships/printerSettings" Target="../printerSettings/printerSettings8334.bin"/><Relationship Id="rId40" Type="http://schemas.openxmlformats.org/officeDocument/2006/relationships/printerSettings" Target="../printerSettings/printerSettings8337.bin"/><Relationship Id="rId45" Type="http://schemas.openxmlformats.org/officeDocument/2006/relationships/printerSettings" Target="../printerSettings/printerSettings8342.bin"/><Relationship Id="rId53" Type="http://schemas.openxmlformats.org/officeDocument/2006/relationships/printerSettings" Target="../printerSettings/printerSettings8350.bin"/><Relationship Id="rId58" Type="http://schemas.openxmlformats.org/officeDocument/2006/relationships/printerSettings" Target="../printerSettings/printerSettings8355.bin"/><Relationship Id="rId66" Type="http://schemas.openxmlformats.org/officeDocument/2006/relationships/printerSettings" Target="../printerSettings/printerSettings8363.bin"/><Relationship Id="rId74" Type="http://schemas.openxmlformats.org/officeDocument/2006/relationships/printerSettings" Target="../printerSettings/printerSettings8371.bin"/><Relationship Id="rId79" Type="http://schemas.openxmlformats.org/officeDocument/2006/relationships/printerSettings" Target="../printerSettings/printerSettings8376.bin"/><Relationship Id="rId5" Type="http://schemas.openxmlformats.org/officeDocument/2006/relationships/printerSettings" Target="../printerSettings/printerSettings8302.bin"/><Relationship Id="rId61" Type="http://schemas.openxmlformats.org/officeDocument/2006/relationships/printerSettings" Target="../printerSettings/printerSettings8358.bin"/><Relationship Id="rId82" Type="http://schemas.openxmlformats.org/officeDocument/2006/relationships/printerSettings" Target="../printerSettings/printerSettings8379.bin"/><Relationship Id="rId10" Type="http://schemas.openxmlformats.org/officeDocument/2006/relationships/printerSettings" Target="../printerSettings/printerSettings8307.bin"/><Relationship Id="rId19" Type="http://schemas.openxmlformats.org/officeDocument/2006/relationships/printerSettings" Target="../printerSettings/printerSettings8316.bin"/><Relationship Id="rId31" Type="http://schemas.openxmlformats.org/officeDocument/2006/relationships/printerSettings" Target="../printerSettings/printerSettings8328.bin"/><Relationship Id="rId44" Type="http://schemas.openxmlformats.org/officeDocument/2006/relationships/printerSettings" Target="../printerSettings/printerSettings8341.bin"/><Relationship Id="rId52" Type="http://schemas.openxmlformats.org/officeDocument/2006/relationships/printerSettings" Target="../printerSettings/printerSettings8349.bin"/><Relationship Id="rId60" Type="http://schemas.openxmlformats.org/officeDocument/2006/relationships/printerSettings" Target="../printerSettings/printerSettings8357.bin"/><Relationship Id="rId65" Type="http://schemas.openxmlformats.org/officeDocument/2006/relationships/printerSettings" Target="../printerSettings/printerSettings8362.bin"/><Relationship Id="rId73" Type="http://schemas.openxmlformats.org/officeDocument/2006/relationships/printerSettings" Target="../printerSettings/printerSettings8370.bin"/><Relationship Id="rId78" Type="http://schemas.openxmlformats.org/officeDocument/2006/relationships/printerSettings" Target="../printerSettings/printerSettings8375.bin"/><Relationship Id="rId81" Type="http://schemas.openxmlformats.org/officeDocument/2006/relationships/printerSettings" Target="../printerSettings/printerSettings8378.bin"/><Relationship Id="rId4" Type="http://schemas.openxmlformats.org/officeDocument/2006/relationships/printerSettings" Target="../printerSettings/printerSettings8301.bin"/><Relationship Id="rId9" Type="http://schemas.openxmlformats.org/officeDocument/2006/relationships/printerSettings" Target="../printerSettings/printerSettings8306.bin"/><Relationship Id="rId14" Type="http://schemas.openxmlformats.org/officeDocument/2006/relationships/printerSettings" Target="../printerSettings/printerSettings8311.bin"/><Relationship Id="rId22" Type="http://schemas.openxmlformats.org/officeDocument/2006/relationships/printerSettings" Target="../printerSettings/printerSettings8319.bin"/><Relationship Id="rId27" Type="http://schemas.openxmlformats.org/officeDocument/2006/relationships/printerSettings" Target="../printerSettings/printerSettings8324.bin"/><Relationship Id="rId30" Type="http://schemas.openxmlformats.org/officeDocument/2006/relationships/printerSettings" Target="../printerSettings/printerSettings8327.bin"/><Relationship Id="rId35" Type="http://schemas.openxmlformats.org/officeDocument/2006/relationships/printerSettings" Target="../printerSettings/printerSettings8332.bin"/><Relationship Id="rId43" Type="http://schemas.openxmlformats.org/officeDocument/2006/relationships/printerSettings" Target="../printerSettings/printerSettings8340.bin"/><Relationship Id="rId48" Type="http://schemas.openxmlformats.org/officeDocument/2006/relationships/printerSettings" Target="../printerSettings/printerSettings8345.bin"/><Relationship Id="rId56" Type="http://schemas.openxmlformats.org/officeDocument/2006/relationships/printerSettings" Target="../printerSettings/printerSettings8353.bin"/><Relationship Id="rId64" Type="http://schemas.openxmlformats.org/officeDocument/2006/relationships/printerSettings" Target="../printerSettings/printerSettings8361.bin"/><Relationship Id="rId69" Type="http://schemas.openxmlformats.org/officeDocument/2006/relationships/printerSettings" Target="../printerSettings/printerSettings8366.bin"/><Relationship Id="rId77" Type="http://schemas.openxmlformats.org/officeDocument/2006/relationships/printerSettings" Target="../printerSettings/printerSettings8374.bin"/><Relationship Id="rId8" Type="http://schemas.openxmlformats.org/officeDocument/2006/relationships/printerSettings" Target="../printerSettings/printerSettings8305.bin"/><Relationship Id="rId51" Type="http://schemas.openxmlformats.org/officeDocument/2006/relationships/printerSettings" Target="../printerSettings/printerSettings8348.bin"/><Relationship Id="rId72" Type="http://schemas.openxmlformats.org/officeDocument/2006/relationships/printerSettings" Target="../printerSettings/printerSettings8369.bin"/><Relationship Id="rId80" Type="http://schemas.openxmlformats.org/officeDocument/2006/relationships/printerSettings" Target="../printerSettings/printerSettings8377.bin"/><Relationship Id="rId3" Type="http://schemas.openxmlformats.org/officeDocument/2006/relationships/printerSettings" Target="../printerSettings/printerSettings8300.bin"/><Relationship Id="rId12" Type="http://schemas.openxmlformats.org/officeDocument/2006/relationships/printerSettings" Target="../printerSettings/printerSettings8309.bin"/><Relationship Id="rId17" Type="http://schemas.openxmlformats.org/officeDocument/2006/relationships/printerSettings" Target="../printerSettings/printerSettings8314.bin"/><Relationship Id="rId25" Type="http://schemas.openxmlformats.org/officeDocument/2006/relationships/printerSettings" Target="../printerSettings/printerSettings8322.bin"/><Relationship Id="rId33" Type="http://schemas.openxmlformats.org/officeDocument/2006/relationships/printerSettings" Target="../printerSettings/printerSettings8330.bin"/><Relationship Id="rId38" Type="http://schemas.openxmlformats.org/officeDocument/2006/relationships/printerSettings" Target="../printerSettings/printerSettings8335.bin"/><Relationship Id="rId46" Type="http://schemas.openxmlformats.org/officeDocument/2006/relationships/printerSettings" Target="../printerSettings/printerSettings8343.bin"/><Relationship Id="rId59" Type="http://schemas.openxmlformats.org/officeDocument/2006/relationships/printerSettings" Target="../printerSettings/printerSettings8356.bin"/><Relationship Id="rId67" Type="http://schemas.openxmlformats.org/officeDocument/2006/relationships/printerSettings" Target="../printerSettings/printerSettings8364.bin"/><Relationship Id="rId20" Type="http://schemas.openxmlformats.org/officeDocument/2006/relationships/printerSettings" Target="../printerSettings/printerSettings8317.bin"/><Relationship Id="rId41" Type="http://schemas.openxmlformats.org/officeDocument/2006/relationships/printerSettings" Target="../printerSettings/printerSettings8338.bin"/><Relationship Id="rId54" Type="http://schemas.openxmlformats.org/officeDocument/2006/relationships/printerSettings" Target="../printerSettings/printerSettings8351.bin"/><Relationship Id="rId62" Type="http://schemas.openxmlformats.org/officeDocument/2006/relationships/printerSettings" Target="../printerSettings/printerSettings8359.bin"/><Relationship Id="rId70" Type="http://schemas.openxmlformats.org/officeDocument/2006/relationships/printerSettings" Target="../printerSettings/printerSettings8367.bin"/><Relationship Id="rId75" Type="http://schemas.openxmlformats.org/officeDocument/2006/relationships/printerSettings" Target="../printerSettings/printerSettings8372.bin"/><Relationship Id="rId83" Type="http://schemas.openxmlformats.org/officeDocument/2006/relationships/printerSettings" Target="../printerSettings/printerSettings8380.bin"/><Relationship Id="rId1" Type="http://schemas.openxmlformats.org/officeDocument/2006/relationships/printerSettings" Target="../printerSettings/printerSettings8298.bin"/><Relationship Id="rId6" Type="http://schemas.openxmlformats.org/officeDocument/2006/relationships/printerSettings" Target="../printerSettings/printerSettings8303.bin"/><Relationship Id="rId15" Type="http://schemas.openxmlformats.org/officeDocument/2006/relationships/printerSettings" Target="../printerSettings/printerSettings8312.bin"/><Relationship Id="rId23" Type="http://schemas.openxmlformats.org/officeDocument/2006/relationships/printerSettings" Target="../printerSettings/printerSettings8320.bin"/><Relationship Id="rId28" Type="http://schemas.openxmlformats.org/officeDocument/2006/relationships/printerSettings" Target="../printerSettings/printerSettings8325.bin"/><Relationship Id="rId36" Type="http://schemas.openxmlformats.org/officeDocument/2006/relationships/printerSettings" Target="../printerSettings/printerSettings8333.bin"/><Relationship Id="rId49" Type="http://schemas.openxmlformats.org/officeDocument/2006/relationships/printerSettings" Target="../printerSettings/printerSettings8346.bin"/><Relationship Id="rId57" Type="http://schemas.openxmlformats.org/officeDocument/2006/relationships/printerSettings" Target="../printerSettings/printerSettings8354.bin"/></Relationships>
</file>

<file path=xl/worksheets/_rels/sheet12.xml.rels><?xml version="1.0" encoding="UTF-8" standalone="yes"?>
<Relationships xmlns="http://schemas.openxmlformats.org/package/2006/relationships"><Relationship Id="rId13" Type="http://schemas.openxmlformats.org/officeDocument/2006/relationships/printerSettings" Target="../printerSettings/printerSettings926.bin"/><Relationship Id="rId18" Type="http://schemas.openxmlformats.org/officeDocument/2006/relationships/printerSettings" Target="../printerSettings/printerSettings931.bin"/><Relationship Id="rId26" Type="http://schemas.openxmlformats.org/officeDocument/2006/relationships/printerSettings" Target="../printerSettings/printerSettings939.bin"/><Relationship Id="rId39" Type="http://schemas.openxmlformats.org/officeDocument/2006/relationships/printerSettings" Target="../printerSettings/printerSettings952.bin"/><Relationship Id="rId21" Type="http://schemas.openxmlformats.org/officeDocument/2006/relationships/printerSettings" Target="../printerSettings/printerSettings934.bin"/><Relationship Id="rId34" Type="http://schemas.openxmlformats.org/officeDocument/2006/relationships/printerSettings" Target="../printerSettings/printerSettings947.bin"/><Relationship Id="rId42" Type="http://schemas.openxmlformats.org/officeDocument/2006/relationships/printerSettings" Target="../printerSettings/printerSettings955.bin"/><Relationship Id="rId47" Type="http://schemas.openxmlformats.org/officeDocument/2006/relationships/printerSettings" Target="../printerSettings/printerSettings960.bin"/><Relationship Id="rId50" Type="http://schemas.openxmlformats.org/officeDocument/2006/relationships/printerSettings" Target="../printerSettings/printerSettings963.bin"/><Relationship Id="rId55" Type="http://schemas.openxmlformats.org/officeDocument/2006/relationships/printerSettings" Target="../printerSettings/printerSettings968.bin"/><Relationship Id="rId63" Type="http://schemas.openxmlformats.org/officeDocument/2006/relationships/printerSettings" Target="../printerSettings/printerSettings976.bin"/><Relationship Id="rId68" Type="http://schemas.openxmlformats.org/officeDocument/2006/relationships/printerSettings" Target="../printerSettings/printerSettings981.bin"/><Relationship Id="rId76" Type="http://schemas.openxmlformats.org/officeDocument/2006/relationships/printerSettings" Target="../printerSettings/printerSettings989.bin"/><Relationship Id="rId7" Type="http://schemas.openxmlformats.org/officeDocument/2006/relationships/printerSettings" Target="../printerSettings/printerSettings920.bin"/><Relationship Id="rId71" Type="http://schemas.openxmlformats.org/officeDocument/2006/relationships/printerSettings" Target="../printerSettings/printerSettings984.bin"/><Relationship Id="rId2" Type="http://schemas.openxmlformats.org/officeDocument/2006/relationships/printerSettings" Target="../printerSettings/printerSettings915.bin"/><Relationship Id="rId16" Type="http://schemas.openxmlformats.org/officeDocument/2006/relationships/printerSettings" Target="../printerSettings/printerSettings929.bin"/><Relationship Id="rId29" Type="http://schemas.openxmlformats.org/officeDocument/2006/relationships/printerSettings" Target="../printerSettings/printerSettings942.bin"/><Relationship Id="rId11" Type="http://schemas.openxmlformats.org/officeDocument/2006/relationships/printerSettings" Target="../printerSettings/printerSettings924.bin"/><Relationship Id="rId24" Type="http://schemas.openxmlformats.org/officeDocument/2006/relationships/printerSettings" Target="../printerSettings/printerSettings937.bin"/><Relationship Id="rId32" Type="http://schemas.openxmlformats.org/officeDocument/2006/relationships/printerSettings" Target="../printerSettings/printerSettings945.bin"/><Relationship Id="rId37" Type="http://schemas.openxmlformats.org/officeDocument/2006/relationships/printerSettings" Target="../printerSettings/printerSettings950.bin"/><Relationship Id="rId40" Type="http://schemas.openxmlformats.org/officeDocument/2006/relationships/printerSettings" Target="../printerSettings/printerSettings953.bin"/><Relationship Id="rId45" Type="http://schemas.openxmlformats.org/officeDocument/2006/relationships/printerSettings" Target="../printerSettings/printerSettings958.bin"/><Relationship Id="rId53" Type="http://schemas.openxmlformats.org/officeDocument/2006/relationships/printerSettings" Target="../printerSettings/printerSettings966.bin"/><Relationship Id="rId58" Type="http://schemas.openxmlformats.org/officeDocument/2006/relationships/printerSettings" Target="../printerSettings/printerSettings971.bin"/><Relationship Id="rId66" Type="http://schemas.openxmlformats.org/officeDocument/2006/relationships/printerSettings" Target="../printerSettings/printerSettings979.bin"/><Relationship Id="rId74" Type="http://schemas.openxmlformats.org/officeDocument/2006/relationships/printerSettings" Target="../printerSettings/printerSettings987.bin"/><Relationship Id="rId79" Type="http://schemas.openxmlformats.org/officeDocument/2006/relationships/printerSettings" Target="../printerSettings/printerSettings992.bin"/><Relationship Id="rId5" Type="http://schemas.openxmlformats.org/officeDocument/2006/relationships/printerSettings" Target="../printerSettings/printerSettings918.bin"/><Relationship Id="rId61" Type="http://schemas.openxmlformats.org/officeDocument/2006/relationships/printerSettings" Target="../printerSettings/printerSettings974.bin"/><Relationship Id="rId82" Type="http://schemas.openxmlformats.org/officeDocument/2006/relationships/printerSettings" Target="../printerSettings/printerSettings995.bin"/><Relationship Id="rId10" Type="http://schemas.openxmlformats.org/officeDocument/2006/relationships/printerSettings" Target="../printerSettings/printerSettings923.bin"/><Relationship Id="rId19" Type="http://schemas.openxmlformats.org/officeDocument/2006/relationships/printerSettings" Target="../printerSettings/printerSettings932.bin"/><Relationship Id="rId31" Type="http://schemas.openxmlformats.org/officeDocument/2006/relationships/printerSettings" Target="../printerSettings/printerSettings944.bin"/><Relationship Id="rId44" Type="http://schemas.openxmlformats.org/officeDocument/2006/relationships/printerSettings" Target="../printerSettings/printerSettings957.bin"/><Relationship Id="rId52" Type="http://schemas.openxmlformats.org/officeDocument/2006/relationships/printerSettings" Target="../printerSettings/printerSettings965.bin"/><Relationship Id="rId60" Type="http://schemas.openxmlformats.org/officeDocument/2006/relationships/printerSettings" Target="../printerSettings/printerSettings973.bin"/><Relationship Id="rId65" Type="http://schemas.openxmlformats.org/officeDocument/2006/relationships/printerSettings" Target="../printerSettings/printerSettings978.bin"/><Relationship Id="rId73" Type="http://schemas.openxmlformats.org/officeDocument/2006/relationships/printerSettings" Target="../printerSettings/printerSettings986.bin"/><Relationship Id="rId78" Type="http://schemas.openxmlformats.org/officeDocument/2006/relationships/printerSettings" Target="../printerSettings/printerSettings991.bin"/><Relationship Id="rId81" Type="http://schemas.openxmlformats.org/officeDocument/2006/relationships/printerSettings" Target="../printerSettings/printerSettings994.bin"/><Relationship Id="rId4" Type="http://schemas.openxmlformats.org/officeDocument/2006/relationships/printerSettings" Target="../printerSettings/printerSettings917.bin"/><Relationship Id="rId9" Type="http://schemas.openxmlformats.org/officeDocument/2006/relationships/printerSettings" Target="../printerSettings/printerSettings922.bin"/><Relationship Id="rId14" Type="http://schemas.openxmlformats.org/officeDocument/2006/relationships/printerSettings" Target="../printerSettings/printerSettings927.bin"/><Relationship Id="rId22" Type="http://schemas.openxmlformats.org/officeDocument/2006/relationships/printerSettings" Target="../printerSettings/printerSettings935.bin"/><Relationship Id="rId27" Type="http://schemas.openxmlformats.org/officeDocument/2006/relationships/printerSettings" Target="../printerSettings/printerSettings940.bin"/><Relationship Id="rId30" Type="http://schemas.openxmlformats.org/officeDocument/2006/relationships/printerSettings" Target="../printerSettings/printerSettings943.bin"/><Relationship Id="rId35" Type="http://schemas.openxmlformats.org/officeDocument/2006/relationships/printerSettings" Target="../printerSettings/printerSettings948.bin"/><Relationship Id="rId43" Type="http://schemas.openxmlformats.org/officeDocument/2006/relationships/printerSettings" Target="../printerSettings/printerSettings956.bin"/><Relationship Id="rId48" Type="http://schemas.openxmlformats.org/officeDocument/2006/relationships/printerSettings" Target="../printerSettings/printerSettings961.bin"/><Relationship Id="rId56" Type="http://schemas.openxmlformats.org/officeDocument/2006/relationships/printerSettings" Target="../printerSettings/printerSettings969.bin"/><Relationship Id="rId64" Type="http://schemas.openxmlformats.org/officeDocument/2006/relationships/printerSettings" Target="../printerSettings/printerSettings977.bin"/><Relationship Id="rId69" Type="http://schemas.openxmlformats.org/officeDocument/2006/relationships/printerSettings" Target="../printerSettings/printerSettings982.bin"/><Relationship Id="rId77" Type="http://schemas.openxmlformats.org/officeDocument/2006/relationships/printerSettings" Target="../printerSettings/printerSettings990.bin"/><Relationship Id="rId8" Type="http://schemas.openxmlformats.org/officeDocument/2006/relationships/printerSettings" Target="../printerSettings/printerSettings921.bin"/><Relationship Id="rId51" Type="http://schemas.openxmlformats.org/officeDocument/2006/relationships/printerSettings" Target="../printerSettings/printerSettings964.bin"/><Relationship Id="rId72" Type="http://schemas.openxmlformats.org/officeDocument/2006/relationships/printerSettings" Target="../printerSettings/printerSettings985.bin"/><Relationship Id="rId80" Type="http://schemas.openxmlformats.org/officeDocument/2006/relationships/printerSettings" Target="../printerSettings/printerSettings993.bin"/><Relationship Id="rId3" Type="http://schemas.openxmlformats.org/officeDocument/2006/relationships/printerSettings" Target="../printerSettings/printerSettings916.bin"/><Relationship Id="rId12" Type="http://schemas.openxmlformats.org/officeDocument/2006/relationships/printerSettings" Target="../printerSettings/printerSettings925.bin"/><Relationship Id="rId17" Type="http://schemas.openxmlformats.org/officeDocument/2006/relationships/printerSettings" Target="../printerSettings/printerSettings930.bin"/><Relationship Id="rId25" Type="http://schemas.openxmlformats.org/officeDocument/2006/relationships/printerSettings" Target="../printerSettings/printerSettings938.bin"/><Relationship Id="rId33" Type="http://schemas.openxmlformats.org/officeDocument/2006/relationships/printerSettings" Target="../printerSettings/printerSettings946.bin"/><Relationship Id="rId38" Type="http://schemas.openxmlformats.org/officeDocument/2006/relationships/printerSettings" Target="../printerSettings/printerSettings951.bin"/><Relationship Id="rId46" Type="http://schemas.openxmlformats.org/officeDocument/2006/relationships/printerSettings" Target="../printerSettings/printerSettings959.bin"/><Relationship Id="rId59" Type="http://schemas.openxmlformats.org/officeDocument/2006/relationships/printerSettings" Target="../printerSettings/printerSettings972.bin"/><Relationship Id="rId67" Type="http://schemas.openxmlformats.org/officeDocument/2006/relationships/printerSettings" Target="../printerSettings/printerSettings980.bin"/><Relationship Id="rId20" Type="http://schemas.openxmlformats.org/officeDocument/2006/relationships/printerSettings" Target="../printerSettings/printerSettings933.bin"/><Relationship Id="rId41" Type="http://schemas.openxmlformats.org/officeDocument/2006/relationships/printerSettings" Target="../printerSettings/printerSettings954.bin"/><Relationship Id="rId54" Type="http://schemas.openxmlformats.org/officeDocument/2006/relationships/printerSettings" Target="../printerSettings/printerSettings967.bin"/><Relationship Id="rId62" Type="http://schemas.openxmlformats.org/officeDocument/2006/relationships/printerSettings" Target="../printerSettings/printerSettings975.bin"/><Relationship Id="rId70" Type="http://schemas.openxmlformats.org/officeDocument/2006/relationships/printerSettings" Target="../printerSettings/printerSettings983.bin"/><Relationship Id="rId75" Type="http://schemas.openxmlformats.org/officeDocument/2006/relationships/printerSettings" Target="../printerSettings/printerSettings988.bin"/><Relationship Id="rId83" Type="http://schemas.openxmlformats.org/officeDocument/2006/relationships/printerSettings" Target="../printerSettings/printerSettings996.bin"/><Relationship Id="rId1" Type="http://schemas.openxmlformats.org/officeDocument/2006/relationships/printerSettings" Target="../printerSettings/printerSettings914.bin"/><Relationship Id="rId6" Type="http://schemas.openxmlformats.org/officeDocument/2006/relationships/printerSettings" Target="../printerSettings/printerSettings919.bin"/><Relationship Id="rId15" Type="http://schemas.openxmlformats.org/officeDocument/2006/relationships/printerSettings" Target="../printerSettings/printerSettings928.bin"/><Relationship Id="rId23" Type="http://schemas.openxmlformats.org/officeDocument/2006/relationships/printerSettings" Target="../printerSettings/printerSettings936.bin"/><Relationship Id="rId28" Type="http://schemas.openxmlformats.org/officeDocument/2006/relationships/printerSettings" Target="../printerSettings/printerSettings941.bin"/><Relationship Id="rId36" Type="http://schemas.openxmlformats.org/officeDocument/2006/relationships/printerSettings" Target="../printerSettings/printerSettings949.bin"/><Relationship Id="rId49" Type="http://schemas.openxmlformats.org/officeDocument/2006/relationships/printerSettings" Target="../printerSettings/printerSettings962.bin"/><Relationship Id="rId57" Type="http://schemas.openxmlformats.org/officeDocument/2006/relationships/printerSettings" Target="../printerSettings/printerSettings970.bin"/></Relationships>
</file>

<file path=xl/worksheets/_rels/sheet120.xml.rels><?xml version="1.0" encoding="UTF-8" standalone="yes"?>
<Relationships xmlns="http://schemas.openxmlformats.org/package/2006/relationships"><Relationship Id="rId13" Type="http://schemas.openxmlformats.org/officeDocument/2006/relationships/printerSettings" Target="../printerSettings/printerSettings8393.bin"/><Relationship Id="rId18" Type="http://schemas.openxmlformats.org/officeDocument/2006/relationships/printerSettings" Target="../printerSettings/printerSettings8398.bin"/><Relationship Id="rId26" Type="http://schemas.openxmlformats.org/officeDocument/2006/relationships/printerSettings" Target="../printerSettings/printerSettings8406.bin"/><Relationship Id="rId39" Type="http://schemas.openxmlformats.org/officeDocument/2006/relationships/printerSettings" Target="../printerSettings/printerSettings8419.bin"/><Relationship Id="rId21" Type="http://schemas.openxmlformats.org/officeDocument/2006/relationships/printerSettings" Target="../printerSettings/printerSettings8401.bin"/><Relationship Id="rId34" Type="http://schemas.openxmlformats.org/officeDocument/2006/relationships/printerSettings" Target="../printerSettings/printerSettings8414.bin"/><Relationship Id="rId42" Type="http://schemas.openxmlformats.org/officeDocument/2006/relationships/printerSettings" Target="../printerSettings/printerSettings8422.bin"/><Relationship Id="rId47" Type="http://schemas.openxmlformats.org/officeDocument/2006/relationships/printerSettings" Target="../printerSettings/printerSettings8427.bin"/><Relationship Id="rId50" Type="http://schemas.openxmlformats.org/officeDocument/2006/relationships/printerSettings" Target="../printerSettings/printerSettings8430.bin"/><Relationship Id="rId55" Type="http://schemas.openxmlformats.org/officeDocument/2006/relationships/printerSettings" Target="../printerSettings/printerSettings8435.bin"/><Relationship Id="rId63" Type="http://schemas.openxmlformats.org/officeDocument/2006/relationships/printerSettings" Target="../printerSettings/printerSettings8443.bin"/><Relationship Id="rId68" Type="http://schemas.openxmlformats.org/officeDocument/2006/relationships/printerSettings" Target="../printerSettings/printerSettings8448.bin"/><Relationship Id="rId76" Type="http://schemas.openxmlformats.org/officeDocument/2006/relationships/printerSettings" Target="../printerSettings/printerSettings8456.bin"/><Relationship Id="rId7" Type="http://schemas.openxmlformats.org/officeDocument/2006/relationships/printerSettings" Target="../printerSettings/printerSettings8387.bin"/><Relationship Id="rId71" Type="http://schemas.openxmlformats.org/officeDocument/2006/relationships/printerSettings" Target="../printerSettings/printerSettings8451.bin"/><Relationship Id="rId2" Type="http://schemas.openxmlformats.org/officeDocument/2006/relationships/printerSettings" Target="../printerSettings/printerSettings8382.bin"/><Relationship Id="rId16" Type="http://schemas.openxmlformats.org/officeDocument/2006/relationships/printerSettings" Target="../printerSettings/printerSettings8396.bin"/><Relationship Id="rId29" Type="http://schemas.openxmlformats.org/officeDocument/2006/relationships/printerSettings" Target="../printerSettings/printerSettings8409.bin"/><Relationship Id="rId11" Type="http://schemas.openxmlformats.org/officeDocument/2006/relationships/printerSettings" Target="../printerSettings/printerSettings8391.bin"/><Relationship Id="rId24" Type="http://schemas.openxmlformats.org/officeDocument/2006/relationships/printerSettings" Target="../printerSettings/printerSettings8404.bin"/><Relationship Id="rId32" Type="http://schemas.openxmlformats.org/officeDocument/2006/relationships/printerSettings" Target="../printerSettings/printerSettings8412.bin"/><Relationship Id="rId37" Type="http://schemas.openxmlformats.org/officeDocument/2006/relationships/printerSettings" Target="../printerSettings/printerSettings8417.bin"/><Relationship Id="rId40" Type="http://schemas.openxmlformats.org/officeDocument/2006/relationships/printerSettings" Target="../printerSettings/printerSettings8420.bin"/><Relationship Id="rId45" Type="http://schemas.openxmlformats.org/officeDocument/2006/relationships/printerSettings" Target="../printerSettings/printerSettings8425.bin"/><Relationship Id="rId53" Type="http://schemas.openxmlformats.org/officeDocument/2006/relationships/printerSettings" Target="../printerSettings/printerSettings8433.bin"/><Relationship Id="rId58" Type="http://schemas.openxmlformats.org/officeDocument/2006/relationships/printerSettings" Target="../printerSettings/printerSettings8438.bin"/><Relationship Id="rId66" Type="http://schemas.openxmlformats.org/officeDocument/2006/relationships/printerSettings" Target="../printerSettings/printerSettings8446.bin"/><Relationship Id="rId74" Type="http://schemas.openxmlformats.org/officeDocument/2006/relationships/printerSettings" Target="../printerSettings/printerSettings8454.bin"/><Relationship Id="rId79" Type="http://schemas.openxmlformats.org/officeDocument/2006/relationships/printerSettings" Target="../printerSettings/printerSettings8459.bin"/><Relationship Id="rId5" Type="http://schemas.openxmlformats.org/officeDocument/2006/relationships/printerSettings" Target="../printerSettings/printerSettings8385.bin"/><Relationship Id="rId61" Type="http://schemas.openxmlformats.org/officeDocument/2006/relationships/printerSettings" Target="../printerSettings/printerSettings8441.bin"/><Relationship Id="rId82" Type="http://schemas.openxmlformats.org/officeDocument/2006/relationships/printerSettings" Target="../printerSettings/printerSettings8462.bin"/><Relationship Id="rId10" Type="http://schemas.openxmlformats.org/officeDocument/2006/relationships/printerSettings" Target="../printerSettings/printerSettings8390.bin"/><Relationship Id="rId19" Type="http://schemas.openxmlformats.org/officeDocument/2006/relationships/printerSettings" Target="../printerSettings/printerSettings8399.bin"/><Relationship Id="rId31" Type="http://schemas.openxmlformats.org/officeDocument/2006/relationships/printerSettings" Target="../printerSettings/printerSettings8411.bin"/><Relationship Id="rId44" Type="http://schemas.openxmlformats.org/officeDocument/2006/relationships/printerSettings" Target="../printerSettings/printerSettings8424.bin"/><Relationship Id="rId52" Type="http://schemas.openxmlformats.org/officeDocument/2006/relationships/printerSettings" Target="../printerSettings/printerSettings8432.bin"/><Relationship Id="rId60" Type="http://schemas.openxmlformats.org/officeDocument/2006/relationships/printerSettings" Target="../printerSettings/printerSettings8440.bin"/><Relationship Id="rId65" Type="http://schemas.openxmlformats.org/officeDocument/2006/relationships/printerSettings" Target="../printerSettings/printerSettings8445.bin"/><Relationship Id="rId73" Type="http://schemas.openxmlformats.org/officeDocument/2006/relationships/printerSettings" Target="../printerSettings/printerSettings8453.bin"/><Relationship Id="rId78" Type="http://schemas.openxmlformats.org/officeDocument/2006/relationships/printerSettings" Target="../printerSettings/printerSettings8458.bin"/><Relationship Id="rId81" Type="http://schemas.openxmlformats.org/officeDocument/2006/relationships/printerSettings" Target="../printerSettings/printerSettings8461.bin"/><Relationship Id="rId4" Type="http://schemas.openxmlformats.org/officeDocument/2006/relationships/printerSettings" Target="../printerSettings/printerSettings8384.bin"/><Relationship Id="rId9" Type="http://schemas.openxmlformats.org/officeDocument/2006/relationships/printerSettings" Target="../printerSettings/printerSettings8389.bin"/><Relationship Id="rId14" Type="http://schemas.openxmlformats.org/officeDocument/2006/relationships/printerSettings" Target="../printerSettings/printerSettings8394.bin"/><Relationship Id="rId22" Type="http://schemas.openxmlformats.org/officeDocument/2006/relationships/printerSettings" Target="../printerSettings/printerSettings8402.bin"/><Relationship Id="rId27" Type="http://schemas.openxmlformats.org/officeDocument/2006/relationships/printerSettings" Target="../printerSettings/printerSettings8407.bin"/><Relationship Id="rId30" Type="http://schemas.openxmlformats.org/officeDocument/2006/relationships/printerSettings" Target="../printerSettings/printerSettings8410.bin"/><Relationship Id="rId35" Type="http://schemas.openxmlformats.org/officeDocument/2006/relationships/printerSettings" Target="../printerSettings/printerSettings8415.bin"/><Relationship Id="rId43" Type="http://schemas.openxmlformats.org/officeDocument/2006/relationships/printerSettings" Target="../printerSettings/printerSettings8423.bin"/><Relationship Id="rId48" Type="http://schemas.openxmlformats.org/officeDocument/2006/relationships/printerSettings" Target="../printerSettings/printerSettings8428.bin"/><Relationship Id="rId56" Type="http://schemas.openxmlformats.org/officeDocument/2006/relationships/printerSettings" Target="../printerSettings/printerSettings8436.bin"/><Relationship Id="rId64" Type="http://schemas.openxmlformats.org/officeDocument/2006/relationships/printerSettings" Target="../printerSettings/printerSettings8444.bin"/><Relationship Id="rId69" Type="http://schemas.openxmlformats.org/officeDocument/2006/relationships/printerSettings" Target="../printerSettings/printerSettings8449.bin"/><Relationship Id="rId77" Type="http://schemas.openxmlformats.org/officeDocument/2006/relationships/printerSettings" Target="../printerSettings/printerSettings8457.bin"/><Relationship Id="rId8" Type="http://schemas.openxmlformats.org/officeDocument/2006/relationships/printerSettings" Target="../printerSettings/printerSettings8388.bin"/><Relationship Id="rId51" Type="http://schemas.openxmlformats.org/officeDocument/2006/relationships/printerSettings" Target="../printerSettings/printerSettings8431.bin"/><Relationship Id="rId72" Type="http://schemas.openxmlformats.org/officeDocument/2006/relationships/printerSettings" Target="../printerSettings/printerSettings8452.bin"/><Relationship Id="rId80" Type="http://schemas.openxmlformats.org/officeDocument/2006/relationships/printerSettings" Target="../printerSettings/printerSettings8460.bin"/><Relationship Id="rId3" Type="http://schemas.openxmlformats.org/officeDocument/2006/relationships/printerSettings" Target="../printerSettings/printerSettings8383.bin"/><Relationship Id="rId12" Type="http://schemas.openxmlformats.org/officeDocument/2006/relationships/printerSettings" Target="../printerSettings/printerSettings8392.bin"/><Relationship Id="rId17" Type="http://schemas.openxmlformats.org/officeDocument/2006/relationships/printerSettings" Target="../printerSettings/printerSettings8397.bin"/><Relationship Id="rId25" Type="http://schemas.openxmlformats.org/officeDocument/2006/relationships/printerSettings" Target="../printerSettings/printerSettings8405.bin"/><Relationship Id="rId33" Type="http://schemas.openxmlformats.org/officeDocument/2006/relationships/printerSettings" Target="../printerSettings/printerSettings8413.bin"/><Relationship Id="rId38" Type="http://schemas.openxmlformats.org/officeDocument/2006/relationships/printerSettings" Target="../printerSettings/printerSettings8418.bin"/><Relationship Id="rId46" Type="http://schemas.openxmlformats.org/officeDocument/2006/relationships/printerSettings" Target="../printerSettings/printerSettings8426.bin"/><Relationship Id="rId59" Type="http://schemas.openxmlformats.org/officeDocument/2006/relationships/printerSettings" Target="../printerSettings/printerSettings8439.bin"/><Relationship Id="rId67" Type="http://schemas.openxmlformats.org/officeDocument/2006/relationships/printerSettings" Target="../printerSettings/printerSettings8447.bin"/><Relationship Id="rId20" Type="http://schemas.openxmlformats.org/officeDocument/2006/relationships/printerSettings" Target="../printerSettings/printerSettings8400.bin"/><Relationship Id="rId41" Type="http://schemas.openxmlformats.org/officeDocument/2006/relationships/printerSettings" Target="../printerSettings/printerSettings8421.bin"/><Relationship Id="rId54" Type="http://schemas.openxmlformats.org/officeDocument/2006/relationships/printerSettings" Target="../printerSettings/printerSettings8434.bin"/><Relationship Id="rId62" Type="http://schemas.openxmlformats.org/officeDocument/2006/relationships/printerSettings" Target="../printerSettings/printerSettings8442.bin"/><Relationship Id="rId70" Type="http://schemas.openxmlformats.org/officeDocument/2006/relationships/printerSettings" Target="../printerSettings/printerSettings8450.bin"/><Relationship Id="rId75" Type="http://schemas.openxmlformats.org/officeDocument/2006/relationships/printerSettings" Target="../printerSettings/printerSettings8455.bin"/><Relationship Id="rId83" Type="http://schemas.openxmlformats.org/officeDocument/2006/relationships/printerSettings" Target="../printerSettings/printerSettings8463.bin"/><Relationship Id="rId1" Type="http://schemas.openxmlformats.org/officeDocument/2006/relationships/printerSettings" Target="../printerSettings/printerSettings8381.bin"/><Relationship Id="rId6" Type="http://schemas.openxmlformats.org/officeDocument/2006/relationships/printerSettings" Target="../printerSettings/printerSettings8386.bin"/><Relationship Id="rId15" Type="http://schemas.openxmlformats.org/officeDocument/2006/relationships/printerSettings" Target="../printerSettings/printerSettings8395.bin"/><Relationship Id="rId23" Type="http://schemas.openxmlformats.org/officeDocument/2006/relationships/printerSettings" Target="../printerSettings/printerSettings8403.bin"/><Relationship Id="rId28" Type="http://schemas.openxmlformats.org/officeDocument/2006/relationships/printerSettings" Target="../printerSettings/printerSettings8408.bin"/><Relationship Id="rId36" Type="http://schemas.openxmlformats.org/officeDocument/2006/relationships/printerSettings" Target="../printerSettings/printerSettings8416.bin"/><Relationship Id="rId49" Type="http://schemas.openxmlformats.org/officeDocument/2006/relationships/printerSettings" Target="../printerSettings/printerSettings8429.bin"/><Relationship Id="rId57" Type="http://schemas.openxmlformats.org/officeDocument/2006/relationships/printerSettings" Target="../printerSettings/printerSettings8437.bin"/></Relationships>
</file>

<file path=xl/worksheets/_rels/sheet121.xml.rels><?xml version="1.0" encoding="UTF-8" standalone="yes"?>
<Relationships xmlns="http://schemas.openxmlformats.org/package/2006/relationships"><Relationship Id="rId13" Type="http://schemas.openxmlformats.org/officeDocument/2006/relationships/printerSettings" Target="../printerSettings/printerSettings8476.bin"/><Relationship Id="rId18" Type="http://schemas.openxmlformats.org/officeDocument/2006/relationships/printerSettings" Target="../printerSettings/printerSettings8481.bin"/><Relationship Id="rId26" Type="http://schemas.openxmlformats.org/officeDocument/2006/relationships/printerSettings" Target="../printerSettings/printerSettings8489.bin"/><Relationship Id="rId39" Type="http://schemas.openxmlformats.org/officeDocument/2006/relationships/printerSettings" Target="../printerSettings/printerSettings8502.bin"/><Relationship Id="rId21" Type="http://schemas.openxmlformats.org/officeDocument/2006/relationships/printerSettings" Target="../printerSettings/printerSettings8484.bin"/><Relationship Id="rId34" Type="http://schemas.openxmlformats.org/officeDocument/2006/relationships/printerSettings" Target="../printerSettings/printerSettings8497.bin"/><Relationship Id="rId42" Type="http://schemas.openxmlformats.org/officeDocument/2006/relationships/printerSettings" Target="../printerSettings/printerSettings8505.bin"/><Relationship Id="rId47" Type="http://schemas.openxmlformats.org/officeDocument/2006/relationships/printerSettings" Target="../printerSettings/printerSettings8510.bin"/><Relationship Id="rId50" Type="http://schemas.openxmlformats.org/officeDocument/2006/relationships/printerSettings" Target="../printerSettings/printerSettings8513.bin"/><Relationship Id="rId55" Type="http://schemas.openxmlformats.org/officeDocument/2006/relationships/printerSettings" Target="../printerSettings/printerSettings8518.bin"/><Relationship Id="rId63" Type="http://schemas.openxmlformats.org/officeDocument/2006/relationships/printerSettings" Target="../printerSettings/printerSettings8526.bin"/><Relationship Id="rId68" Type="http://schemas.openxmlformats.org/officeDocument/2006/relationships/printerSettings" Target="../printerSettings/printerSettings8531.bin"/><Relationship Id="rId76" Type="http://schemas.openxmlformats.org/officeDocument/2006/relationships/printerSettings" Target="../printerSettings/printerSettings8539.bin"/><Relationship Id="rId7" Type="http://schemas.openxmlformats.org/officeDocument/2006/relationships/printerSettings" Target="../printerSettings/printerSettings8470.bin"/><Relationship Id="rId71" Type="http://schemas.openxmlformats.org/officeDocument/2006/relationships/printerSettings" Target="../printerSettings/printerSettings8534.bin"/><Relationship Id="rId2" Type="http://schemas.openxmlformats.org/officeDocument/2006/relationships/printerSettings" Target="../printerSettings/printerSettings8465.bin"/><Relationship Id="rId16" Type="http://schemas.openxmlformats.org/officeDocument/2006/relationships/printerSettings" Target="../printerSettings/printerSettings8479.bin"/><Relationship Id="rId29" Type="http://schemas.openxmlformats.org/officeDocument/2006/relationships/printerSettings" Target="../printerSettings/printerSettings8492.bin"/><Relationship Id="rId11" Type="http://schemas.openxmlformats.org/officeDocument/2006/relationships/printerSettings" Target="../printerSettings/printerSettings8474.bin"/><Relationship Id="rId24" Type="http://schemas.openxmlformats.org/officeDocument/2006/relationships/printerSettings" Target="../printerSettings/printerSettings8487.bin"/><Relationship Id="rId32" Type="http://schemas.openxmlformats.org/officeDocument/2006/relationships/printerSettings" Target="../printerSettings/printerSettings8495.bin"/><Relationship Id="rId37" Type="http://schemas.openxmlformats.org/officeDocument/2006/relationships/printerSettings" Target="../printerSettings/printerSettings8500.bin"/><Relationship Id="rId40" Type="http://schemas.openxmlformats.org/officeDocument/2006/relationships/printerSettings" Target="../printerSettings/printerSettings8503.bin"/><Relationship Id="rId45" Type="http://schemas.openxmlformats.org/officeDocument/2006/relationships/printerSettings" Target="../printerSettings/printerSettings8508.bin"/><Relationship Id="rId53" Type="http://schemas.openxmlformats.org/officeDocument/2006/relationships/printerSettings" Target="../printerSettings/printerSettings8516.bin"/><Relationship Id="rId58" Type="http://schemas.openxmlformats.org/officeDocument/2006/relationships/printerSettings" Target="../printerSettings/printerSettings8521.bin"/><Relationship Id="rId66" Type="http://schemas.openxmlformats.org/officeDocument/2006/relationships/printerSettings" Target="../printerSettings/printerSettings8529.bin"/><Relationship Id="rId74" Type="http://schemas.openxmlformats.org/officeDocument/2006/relationships/printerSettings" Target="../printerSettings/printerSettings8537.bin"/><Relationship Id="rId79" Type="http://schemas.openxmlformats.org/officeDocument/2006/relationships/printerSettings" Target="../printerSettings/printerSettings8542.bin"/><Relationship Id="rId5" Type="http://schemas.openxmlformats.org/officeDocument/2006/relationships/printerSettings" Target="../printerSettings/printerSettings8468.bin"/><Relationship Id="rId61" Type="http://schemas.openxmlformats.org/officeDocument/2006/relationships/printerSettings" Target="../printerSettings/printerSettings8524.bin"/><Relationship Id="rId82" Type="http://schemas.openxmlformats.org/officeDocument/2006/relationships/printerSettings" Target="../printerSettings/printerSettings8545.bin"/><Relationship Id="rId10" Type="http://schemas.openxmlformats.org/officeDocument/2006/relationships/printerSettings" Target="../printerSettings/printerSettings8473.bin"/><Relationship Id="rId19" Type="http://schemas.openxmlformats.org/officeDocument/2006/relationships/printerSettings" Target="../printerSettings/printerSettings8482.bin"/><Relationship Id="rId31" Type="http://schemas.openxmlformats.org/officeDocument/2006/relationships/printerSettings" Target="../printerSettings/printerSettings8494.bin"/><Relationship Id="rId44" Type="http://schemas.openxmlformats.org/officeDocument/2006/relationships/printerSettings" Target="../printerSettings/printerSettings8507.bin"/><Relationship Id="rId52" Type="http://schemas.openxmlformats.org/officeDocument/2006/relationships/printerSettings" Target="../printerSettings/printerSettings8515.bin"/><Relationship Id="rId60" Type="http://schemas.openxmlformats.org/officeDocument/2006/relationships/printerSettings" Target="../printerSettings/printerSettings8523.bin"/><Relationship Id="rId65" Type="http://schemas.openxmlformats.org/officeDocument/2006/relationships/printerSettings" Target="../printerSettings/printerSettings8528.bin"/><Relationship Id="rId73" Type="http://schemas.openxmlformats.org/officeDocument/2006/relationships/printerSettings" Target="../printerSettings/printerSettings8536.bin"/><Relationship Id="rId78" Type="http://schemas.openxmlformats.org/officeDocument/2006/relationships/printerSettings" Target="../printerSettings/printerSettings8541.bin"/><Relationship Id="rId81" Type="http://schemas.openxmlformats.org/officeDocument/2006/relationships/printerSettings" Target="../printerSettings/printerSettings8544.bin"/><Relationship Id="rId4" Type="http://schemas.openxmlformats.org/officeDocument/2006/relationships/printerSettings" Target="../printerSettings/printerSettings8467.bin"/><Relationship Id="rId9" Type="http://schemas.openxmlformats.org/officeDocument/2006/relationships/printerSettings" Target="../printerSettings/printerSettings8472.bin"/><Relationship Id="rId14" Type="http://schemas.openxmlformats.org/officeDocument/2006/relationships/printerSettings" Target="../printerSettings/printerSettings8477.bin"/><Relationship Id="rId22" Type="http://schemas.openxmlformats.org/officeDocument/2006/relationships/printerSettings" Target="../printerSettings/printerSettings8485.bin"/><Relationship Id="rId27" Type="http://schemas.openxmlformats.org/officeDocument/2006/relationships/printerSettings" Target="../printerSettings/printerSettings8490.bin"/><Relationship Id="rId30" Type="http://schemas.openxmlformats.org/officeDocument/2006/relationships/printerSettings" Target="../printerSettings/printerSettings8493.bin"/><Relationship Id="rId35" Type="http://schemas.openxmlformats.org/officeDocument/2006/relationships/printerSettings" Target="../printerSettings/printerSettings8498.bin"/><Relationship Id="rId43" Type="http://schemas.openxmlformats.org/officeDocument/2006/relationships/printerSettings" Target="../printerSettings/printerSettings8506.bin"/><Relationship Id="rId48" Type="http://schemas.openxmlformats.org/officeDocument/2006/relationships/printerSettings" Target="../printerSettings/printerSettings8511.bin"/><Relationship Id="rId56" Type="http://schemas.openxmlformats.org/officeDocument/2006/relationships/printerSettings" Target="../printerSettings/printerSettings8519.bin"/><Relationship Id="rId64" Type="http://schemas.openxmlformats.org/officeDocument/2006/relationships/printerSettings" Target="../printerSettings/printerSettings8527.bin"/><Relationship Id="rId69" Type="http://schemas.openxmlformats.org/officeDocument/2006/relationships/printerSettings" Target="../printerSettings/printerSettings8532.bin"/><Relationship Id="rId77" Type="http://schemas.openxmlformats.org/officeDocument/2006/relationships/printerSettings" Target="../printerSettings/printerSettings8540.bin"/><Relationship Id="rId8" Type="http://schemas.openxmlformats.org/officeDocument/2006/relationships/printerSettings" Target="../printerSettings/printerSettings8471.bin"/><Relationship Id="rId51" Type="http://schemas.openxmlformats.org/officeDocument/2006/relationships/printerSettings" Target="../printerSettings/printerSettings8514.bin"/><Relationship Id="rId72" Type="http://schemas.openxmlformats.org/officeDocument/2006/relationships/printerSettings" Target="../printerSettings/printerSettings8535.bin"/><Relationship Id="rId80" Type="http://schemas.openxmlformats.org/officeDocument/2006/relationships/printerSettings" Target="../printerSettings/printerSettings8543.bin"/><Relationship Id="rId3" Type="http://schemas.openxmlformats.org/officeDocument/2006/relationships/printerSettings" Target="../printerSettings/printerSettings8466.bin"/><Relationship Id="rId12" Type="http://schemas.openxmlformats.org/officeDocument/2006/relationships/printerSettings" Target="../printerSettings/printerSettings8475.bin"/><Relationship Id="rId17" Type="http://schemas.openxmlformats.org/officeDocument/2006/relationships/printerSettings" Target="../printerSettings/printerSettings8480.bin"/><Relationship Id="rId25" Type="http://schemas.openxmlformats.org/officeDocument/2006/relationships/printerSettings" Target="../printerSettings/printerSettings8488.bin"/><Relationship Id="rId33" Type="http://schemas.openxmlformats.org/officeDocument/2006/relationships/printerSettings" Target="../printerSettings/printerSettings8496.bin"/><Relationship Id="rId38" Type="http://schemas.openxmlformats.org/officeDocument/2006/relationships/printerSettings" Target="../printerSettings/printerSettings8501.bin"/><Relationship Id="rId46" Type="http://schemas.openxmlformats.org/officeDocument/2006/relationships/printerSettings" Target="../printerSettings/printerSettings8509.bin"/><Relationship Id="rId59" Type="http://schemas.openxmlformats.org/officeDocument/2006/relationships/printerSettings" Target="../printerSettings/printerSettings8522.bin"/><Relationship Id="rId67" Type="http://schemas.openxmlformats.org/officeDocument/2006/relationships/printerSettings" Target="../printerSettings/printerSettings8530.bin"/><Relationship Id="rId20" Type="http://schemas.openxmlformats.org/officeDocument/2006/relationships/printerSettings" Target="../printerSettings/printerSettings8483.bin"/><Relationship Id="rId41" Type="http://schemas.openxmlformats.org/officeDocument/2006/relationships/printerSettings" Target="../printerSettings/printerSettings8504.bin"/><Relationship Id="rId54" Type="http://schemas.openxmlformats.org/officeDocument/2006/relationships/printerSettings" Target="../printerSettings/printerSettings8517.bin"/><Relationship Id="rId62" Type="http://schemas.openxmlformats.org/officeDocument/2006/relationships/printerSettings" Target="../printerSettings/printerSettings8525.bin"/><Relationship Id="rId70" Type="http://schemas.openxmlformats.org/officeDocument/2006/relationships/printerSettings" Target="../printerSettings/printerSettings8533.bin"/><Relationship Id="rId75" Type="http://schemas.openxmlformats.org/officeDocument/2006/relationships/printerSettings" Target="../printerSettings/printerSettings8538.bin"/><Relationship Id="rId83" Type="http://schemas.openxmlformats.org/officeDocument/2006/relationships/printerSettings" Target="../printerSettings/printerSettings8546.bin"/><Relationship Id="rId1" Type="http://schemas.openxmlformats.org/officeDocument/2006/relationships/printerSettings" Target="../printerSettings/printerSettings8464.bin"/><Relationship Id="rId6" Type="http://schemas.openxmlformats.org/officeDocument/2006/relationships/printerSettings" Target="../printerSettings/printerSettings8469.bin"/><Relationship Id="rId15" Type="http://schemas.openxmlformats.org/officeDocument/2006/relationships/printerSettings" Target="../printerSettings/printerSettings8478.bin"/><Relationship Id="rId23" Type="http://schemas.openxmlformats.org/officeDocument/2006/relationships/printerSettings" Target="../printerSettings/printerSettings8486.bin"/><Relationship Id="rId28" Type="http://schemas.openxmlformats.org/officeDocument/2006/relationships/printerSettings" Target="../printerSettings/printerSettings8491.bin"/><Relationship Id="rId36" Type="http://schemas.openxmlformats.org/officeDocument/2006/relationships/printerSettings" Target="../printerSettings/printerSettings8499.bin"/><Relationship Id="rId49" Type="http://schemas.openxmlformats.org/officeDocument/2006/relationships/printerSettings" Target="../printerSettings/printerSettings8512.bin"/><Relationship Id="rId57" Type="http://schemas.openxmlformats.org/officeDocument/2006/relationships/printerSettings" Target="../printerSettings/printerSettings8520.bin"/></Relationships>
</file>

<file path=xl/worksheets/_rels/sheet122.xml.rels><?xml version="1.0" encoding="UTF-8" standalone="yes"?>
<Relationships xmlns="http://schemas.openxmlformats.org/package/2006/relationships"><Relationship Id="rId13" Type="http://schemas.openxmlformats.org/officeDocument/2006/relationships/printerSettings" Target="../printerSettings/printerSettings8559.bin"/><Relationship Id="rId18" Type="http://schemas.openxmlformats.org/officeDocument/2006/relationships/printerSettings" Target="../printerSettings/printerSettings8564.bin"/><Relationship Id="rId26" Type="http://schemas.openxmlformats.org/officeDocument/2006/relationships/printerSettings" Target="../printerSettings/printerSettings8572.bin"/><Relationship Id="rId39" Type="http://schemas.openxmlformats.org/officeDocument/2006/relationships/printerSettings" Target="../printerSettings/printerSettings8585.bin"/><Relationship Id="rId21" Type="http://schemas.openxmlformats.org/officeDocument/2006/relationships/printerSettings" Target="../printerSettings/printerSettings8567.bin"/><Relationship Id="rId34" Type="http://schemas.openxmlformats.org/officeDocument/2006/relationships/printerSettings" Target="../printerSettings/printerSettings8580.bin"/><Relationship Id="rId42" Type="http://schemas.openxmlformats.org/officeDocument/2006/relationships/printerSettings" Target="../printerSettings/printerSettings8588.bin"/><Relationship Id="rId47" Type="http://schemas.openxmlformats.org/officeDocument/2006/relationships/printerSettings" Target="../printerSettings/printerSettings8593.bin"/><Relationship Id="rId50" Type="http://schemas.openxmlformats.org/officeDocument/2006/relationships/printerSettings" Target="../printerSettings/printerSettings8596.bin"/><Relationship Id="rId55" Type="http://schemas.openxmlformats.org/officeDocument/2006/relationships/printerSettings" Target="../printerSettings/printerSettings8601.bin"/><Relationship Id="rId63" Type="http://schemas.openxmlformats.org/officeDocument/2006/relationships/printerSettings" Target="../printerSettings/printerSettings8609.bin"/><Relationship Id="rId68" Type="http://schemas.openxmlformats.org/officeDocument/2006/relationships/printerSettings" Target="../printerSettings/printerSettings8614.bin"/><Relationship Id="rId76" Type="http://schemas.openxmlformats.org/officeDocument/2006/relationships/printerSettings" Target="../printerSettings/printerSettings8622.bin"/><Relationship Id="rId7" Type="http://schemas.openxmlformats.org/officeDocument/2006/relationships/printerSettings" Target="../printerSettings/printerSettings8553.bin"/><Relationship Id="rId71" Type="http://schemas.openxmlformats.org/officeDocument/2006/relationships/printerSettings" Target="../printerSettings/printerSettings8617.bin"/><Relationship Id="rId2" Type="http://schemas.openxmlformats.org/officeDocument/2006/relationships/printerSettings" Target="../printerSettings/printerSettings8548.bin"/><Relationship Id="rId16" Type="http://schemas.openxmlformats.org/officeDocument/2006/relationships/printerSettings" Target="../printerSettings/printerSettings8562.bin"/><Relationship Id="rId29" Type="http://schemas.openxmlformats.org/officeDocument/2006/relationships/printerSettings" Target="../printerSettings/printerSettings8575.bin"/><Relationship Id="rId11" Type="http://schemas.openxmlformats.org/officeDocument/2006/relationships/printerSettings" Target="../printerSettings/printerSettings8557.bin"/><Relationship Id="rId24" Type="http://schemas.openxmlformats.org/officeDocument/2006/relationships/printerSettings" Target="../printerSettings/printerSettings8570.bin"/><Relationship Id="rId32" Type="http://schemas.openxmlformats.org/officeDocument/2006/relationships/printerSettings" Target="../printerSettings/printerSettings8578.bin"/><Relationship Id="rId37" Type="http://schemas.openxmlformats.org/officeDocument/2006/relationships/printerSettings" Target="../printerSettings/printerSettings8583.bin"/><Relationship Id="rId40" Type="http://schemas.openxmlformats.org/officeDocument/2006/relationships/printerSettings" Target="../printerSettings/printerSettings8586.bin"/><Relationship Id="rId45" Type="http://schemas.openxmlformats.org/officeDocument/2006/relationships/printerSettings" Target="../printerSettings/printerSettings8591.bin"/><Relationship Id="rId53" Type="http://schemas.openxmlformats.org/officeDocument/2006/relationships/printerSettings" Target="../printerSettings/printerSettings8599.bin"/><Relationship Id="rId58" Type="http://schemas.openxmlformats.org/officeDocument/2006/relationships/printerSettings" Target="../printerSettings/printerSettings8604.bin"/><Relationship Id="rId66" Type="http://schemas.openxmlformats.org/officeDocument/2006/relationships/printerSettings" Target="../printerSettings/printerSettings8612.bin"/><Relationship Id="rId74" Type="http://schemas.openxmlformats.org/officeDocument/2006/relationships/printerSettings" Target="../printerSettings/printerSettings8620.bin"/><Relationship Id="rId79" Type="http://schemas.openxmlformats.org/officeDocument/2006/relationships/printerSettings" Target="../printerSettings/printerSettings8625.bin"/><Relationship Id="rId5" Type="http://schemas.openxmlformats.org/officeDocument/2006/relationships/printerSettings" Target="../printerSettings/printerSettings8551.bin"/><Relationship Id="rId61" Type="http://schemas.openxmlformats.org/officeDocument/2006/relationships/printerSettings" Target="../printerSettings/printerSettings8607.bin"/><Relationship Id="rId82" Type="http://schemas.openxmlformats.org/officeDocument/2006/relationships/printerSettings" Target="../printerSettings/printerSettings8628.bin"/><Relationship Id="rId10" Type="http://schemas.openxmlformats.org/officeDocument/2006/relationships/printerSettings" Target="../printerSettings/printerSettings8556.bin"/><Relationship Id="rId19" Type="http://schemas.openxmlformats.org/officeDocument/2006/relationships/printerSettings" Target="../printerSettings/printerSettings8565.bin"/><Relationship Id="rId31" Type="http://schemas.openxmlformats.org/officeDocument/2006/relationships/printerSettings" Target="../printerSettings/printerSettings8577.bin"/><Relationship Id="rId44" Type="http://schemas.openxmlformats.org/officeDocument/2006/relationships/printerSettings" Target="../printerSettings/printerSettings8590.bin"/><Relationship Id="rId52" Type="http://schemas.openxmlformats.org/officeDocument/2006/relationships/printerSettings" Target="../printerSettings/printerSettings8598.bin"/><Relationship Id="rId60" Type="http://schemas.openxmlformats.org/officeDocument/2006/relationships/printerSettings" Target="../printerSettings/printerSettings8606.bin"/><Relationship Id="rId65" Type="http://schemas.openxmlformats.org/officeDocument/2006/relationships/printerSettings" Target="../printerSettings/printerSettings8611.bin"/><Relationship Id="rId73" Type="http://schemas.openxmlformats.org/officeDocument/2006/relationships/printerSettings" Target="../printerSettings/printerSettings8619.bin"/><Relationship Id="rId78" Type="http://schemas.openxmlformats.org/officeDocument/2006/relationships/printerSettings" Target="../printerSettings/printerSettings8624.bin"/><Relationship Id="rId81" Type="http://schemas.openxmlformats.org/officeDocument/2006/relationships/printerSettings" Target="../printerSettings/printerSettings8627.bin"/><Relationship Id="rId4" Type="http://schemas.openxmlformats.org/officeDocument/2006/relationships/printerSettings" Target="../printerSettings/printerSettings8550.bin"/><Relationship Id="rId9" Type="http://schemas.openxmlformats.org/officeDocument/2006/relationships/printerSettings" Target="../printerSettings/printerSettings8555.bin"/><Relationship Id="rId14" Type="http://schemas.openxmlformats.org/officeDocument/2006/relationships/printerSettings" Target="../printerSettings/printerSettings8560.bin"/><Relationship Id="rId22" Type="http://schemas.openxmlformats.org/officeDocument/2006/relationships/printerSettings" Target="../printerSettings/printerSettings8568.bin"/><Relationship Id="rId27" Type="http://schemas.openxmlformats.org/officeDocument/2006/relationships/printerSettings" Target="../printerSettings/printerSettings8573.bin"/><Relationship Id="rId30" Type="http://schemas.openxmlformats.org/officeDocument/2006/relationships/printerSettings" Target="../printerSettings/printerSettings8576.bin"/><Relationship Id="rId35" Type="http://schemas.openxmlformats.org/officeDocument/2006/relationships/printerSettings" Target="../printerSettings/printerSettings8581.bin"/><Relationship Id="rId43" Type="http://schemas.openxmlformats.org/officeDocument/2006/relationships/printerSettings" Target="../printerSettings/printerSettings8589.bin"/><Relationship Id="rId48" Type="http://schemas.openxmlformats.org/officeDocument/2006/relationships/printerSettings" Target="../printerSettings/printerSettings8594.bin"/><Relationship Id="rId56" Type="http://schemas.openxmlformats.org/officeDocument/2006/relationships/printerSettings" Target="../printerSettings/printerSettings8602.bin"/><Relationship Id="rId64" Type="http://schemas.openxmlformats.org/officeDocument/2006/relationships/printerSettings" Target="../printerSettings/printerSettings8610.bin"/><Relationship Id="rId69" Type="http://schemas.openxmlformats.org/officeDocument/2006/relationships/printerSettings" Target="../printerSettings/printerSettings8615.bin"/><Relationship Id="rId77" Type="http://schemas.openxmlformats.org/officeDocument/2006/relationships/printerSettings" Target="../printerSettings/printerSettings8623.bin"/><Relationship Id="rId8" Type="http://schemas.openxmlformats.org/officeDocument/2006/relationships/printerSettings" Target="../printerSettings/printerSettings8554.bin"/><Relationship Id="rId51" Type="http://schemas.openxmlformats.org/officeDocument/2006/relationships/printerSettings" Target="../printerSettings/printerSettings8597.bin"/><Relationship Id="rId72" Type="http://schemas.openxmlformats.org/officeDocument/2006/relationships/printerSettings" Target="../printerSettings/printerSettings8618.bin"/><Relationship Id="rId80" Type="http://schemas.openxmlformats.org/officeDocument/2006/relationships/printerSettings" Target="../printerSettings/printerSettings8626.bin"/><Relationship Id="rId3" Type="http://schemas.openxmlformats.org/officeDocument/2006/relationships/printerSettings" Target="../printerSettings/printerSettings8549.bin"/><Relationship Id="rId12" Type="http://schemas.openxmlformats.org/officeDocument/2006/relationships/printerSettings" Target="../printerSettings/printerSettings8558.bin"/><Relationship Id="rId17" Type="http://schemas.openxmlformats.org/officeDocument/2006/relationships/printerSettings" Target="../printerSettings/printerSettings8563.bin"/><Relationship Id="rId25" Type="http://schemas.openxmlformats.org/officeDocument/2006/relationships/printerSettings" Target="../printerSettings/printerSettings8571.bin"/><Relationship Id="rId33" Type="http://schemas.openxmlformats.org/officeDocument/2006/relationships/printerSettings" Target="../printerSettings/printerSettings8579.bin"/><Relationship Id="rId38" Type="http://schemas.openxmlformats.org/officeDocument/2006/relationships/printerSettings" Target="../printerSettings/printerSettings8584.bin"/><Relationship Id="rId46" Type="http://schemas.openxmlformats.org/officeDocument/2006/relationships/printerSettings" Target="../printerSettings/printerSettings8592.bin"/><Relationship Id="rId59" Type="http://schemas.openxmlformats.org/officeDocument/2006/relationships/printerSettings" Target="../printerSettings/printerSettings8605.bin"/><Relationship Id="rId67" Type="http://schemas.openxmlformats.org/officeDocument/2006/relationships/printerSettings" Target="../printerSettings/printerSettings8613.bin"/><Relationship Id="rId20" Type="http://schemas.openxmlformats.org/officeDocument/2006/relationships/printerSettings" Target="../printerSettings/printerSettings8566.bin"/><Relationship Id="rId41" Type="http://schemas.openxmlformats.org/officeDocument/2006/relationships/printerSettings" Target="../printerSettings/printerSettings8587.bin"/><Relationship Id="rId54" Type="http://schemas.openxmlformats.org/officeDocument/2006/relationships/printerSettings" Target="../printerSettings/printerSettings8600.bin"/><Relationship Id="rId62" Type="http://schemas.openxmlformats.org/officeDocument/2006/relationships/printerSettings" Target="../printerSettings/printerSettings8608.bin"/><Relationship Id="rId70" Type="http://schemas.openxmlformats.org/officeDocument/2006/relationships/printerSettings" Target="../printerSettings/printerSettings8616.bin"/><Relationship Id="rId75" Type="http://schemas.openxmlformats.org/officeDocument/2006/relationships/printerSettings" Target="../printerSettings/printerSettings8621.bin"/><Relationship Id="rId83" Type="http://schemas.openxmlformats.org/officeDocument/2006/relationships/printerSettings" Target="../printerSettings/printerSettings8629.bin"/><Relationship Id="rId1" Type="http://schemas.openxmlformats.org/officeDocument/2006/relationships/printerSettings" Target="../printerSettings/printerSettings8547.bin"/><Relationship Id="rId6" Type="http://schemas.openxmlformats.org/officeDocument/2006/relationships/printerSettings" Target="../printerSettings/printerSettings8552.bin"/><Relationship Id="rId15" Type="http://schemas.openxmlformats.org/officeDocument/2006/relationships/printerSettings" Target="../printerSettings/printerSettings8561.bin"/><Relationship Id="rId23" Type="http://schemas.openxmlformats.org/officeDocument/2006/relationships/printerSettings" Target="../printerSettings/printerSettings8569.bin"/><Relationship Id="rId28" Type="http://schemas.openxmlformats.org/officeDocument/2006/relationships/printerSettings" Target="../printerSettings/printerSettings8574.bin"/><Relationship Id="rId36" Type="http://schemas.openxmlformats.org/officeDocument/2006/relationships/printerSettings" Target="../printerSettings/printerSettings8582.bin"/><Relationship Id="rId49" Type="http://schemas.openxmlformats.org/officeDocument/2006/relationships/printerSettings" Target="../printerSettings/printerSettings8595.bin"/><Relationship Id="rId57" Type="http://schemas.openxmlformats.org/officeDocument/2006/relationships/printerSettings" Target="../printerSettings/printerSettings8603.bin"/></Relationships>
</file>

<file path=xl/worksheets/_rels/sheet123.xml.rels><?xml version="1.0" encoding="UTF-8" standalone="yes"?>
<Relationships xmlns="http://schemas.openxmlformats.org/package/2006/relationships"><Relationship Id="rId8" Type="http://schemas.openxmlformats.org/officeDocument/2006/relationships/printerSettings" Target="../printerSettings/printerSettings8637.bin"/><Relationship Id="rId13" Type="http://schemas.openxmlformats.org/officeDocument/2006/relationships/printerSettings" Target="../printerSettings/printerSettings8642.bin"/><Relationship Id="rId18" Type="http://schemas.openxmlformats.org/officeDocument/2006/relationships/printerSettings" Target="../printerSettings/printerSettings8647.bin"/><Relationship Id="rId26" Type="http://schemas.openxmlformats.org/officeDocument/2006/relationships/printerSettings" Target="../printerSettings/printerSettings8655.bin"/><Relationship Id="rId39" Type="http://schemas.openxmlformats.org/officeDocument/2006/relationships/printerSettings" Target="../printerSettings/printerSettings8668.bin"/><Relationship Id="rId3" Type="http://schemas.openxmlformats.org/officeDocument/2006/relationships/printerSettings" Target="../printerSettings/printerSettings8632.bin"/><Relationship Id="rId21" Type="http://schemas.openxmlformats.org/officeDocument/2006/relationships/printerSettings" Target="../printerSettings/printerSettings8650.bin"/><Relationship Id="rId34" Type="http://schemas.openxmlformats.org/officeDocument/2006/relationships/printerSettings" Target="../printerSettings/printerSettings8663.bin"/><Relationship Id="rId42" Type="http://schemas.openxmlformats.org/officeDocument/2006/relationships/printerSettings" Target="../printerSettings/printerSettings8671.bin"/><Relationship Id="rId7" Type="http://schemas.openxmlformats.org/officeDocument/2006/relationships/printerSettings" Target="../printerSettings/printerSettings8636.bin"/><Relationship Id="rId12" Type="http://schemas.openxmlformats.org/officeDocument/2006/relationships/printerSettings" Target="../printerSettings/printerSettings8641.bin"/><Relationship Id="rId17" Type="http://schemas.openxmlformats.org/officeDocument/2006/relationships/printerSettings" Target="../printerSettings/printerSettings8646.bin"/><Relationship Id="rId25" Type="http://schemas.openxmlformats.org/officeDocument/2006/relationships/printerSettings" Target="../printerSettings/printerSettings8654.bin"/><Relationship Id="rId33" Type="http://schemas.openxmlformats.org/officeDocument/2006/relationships/printerSettings" Target="../printerSettings/printerSettings8662.bin"/><Relationship Id="rId38" Type="http://schemas.openxmlformats.org/officeDocument/2006/relationships/printerSettings" Target="../printerSettings/printerSettings8667.bin"/><Relationship Id="rId46" Type="http://schemas.openxmlformats.org/officeDocument/2006/relationships/printerSettings" Target="../printerSettings/printerSettings8675.bin"/><Relationship Id="rId2" Type="http://schemas.openxmlformats.org/officeDocument/2006/relationships/printerSettings" Target="../printerSettings/printerSettings8631.bin"/><Relationship Id="rId16" Type="http://schemas.openxmlformats.org/officeDocument/2006/relationships/printerSettings" Target="../printerSettings/printerSettings8645.bin"/><Relationship Id="rId20" Type="http://schemas.openxmlformats.org/officeDocument/2006/relationships/printerSettings" Target="../printerSettings/printerSettings8649.bin"/><Relationship Id="rId29" Type="http://schemas.openxmlformats.org/officeDocument/2006/relationships/printerSettings" Target="../printerSettings/printerSettings8658.bin"/><Relationship Id="rId41" Type="http://schemas.openxmlformats.org/officeDocument/2006/relationships/printerSettings" Target="../printerSettings/printerSettings8670.bin"/><Relationship Id="rId1" Type="http://schemas.openxmlformats.org/officeDocument/2006/relationships/printerSettings" Target="../printerSettings/printerSettings8630.bin"/><Relationship Id="rId6" Type="http://schemas.openxmlformats.org/officeDocument/2006/relationships/printerSettings" Target="../printerSettings/printerSettings8635.bin"/><Relationship Id="rId11" Type="http://schemas.openxmlformats.org/officeDocument/2006/relationships/printerSettings" Target="../printerSettings/printerSettings8640.bin"/><Relationship Id="rId24" Type="http://schemas.openxmlformats.org/officeDocument/2006/relationships/printerSettings" Target="../printerSettings/printerSettings8653.bin"/><Relationship Id="rId32" Type="http://schemas.openxmlformats.org/officeDocument/2006/relationships/printerSettings" Target="../printerSettings/printerSettings8661.bin"/><Relationship Id="rId37" Type="http://schemas.openxmlformats.org/officeDocument/2006/relationships/printerSettings" Target="../printerSettings/printerSettings8666.bin"/><Relationship Id="rId40" Type="http://schemas.openxmlformats.org/officeDocument/2006/relationships/printerSettings" Target="../printerSettings/printerSettings8669.bin"/><Relationship Id="rId45" Type="http://schemas.openxmlformats.org/officeDocument/2006/relationships/printerSettings" Target="../printerSettings/printerSettings8674.bin"/><Relationship Id="rId5" Type="http://schemas.openxmlformats.org/officeDocument/2006/relationships/printerSettings" Target="../printerSettings/printerSettings8634.bin"/><Relationship Id="rId15" Type="http://schemas.openxmlformats.org/officeDocument/2006/relationships/printerSettings" Target="../printerSettings/printerSettings8644.bin"/><Relationship Id="rId23" Type="http://schemas.openxmlformats.org/officeDocument/2006/relationships/printerSettings" Target="../printerSettings/printerSettings8652.bin"/><Relationship Id="rId28" Type="http://schemas.openxmlformats.org/officeDocument/2006/relationships/printerSettings" Target="../printerSettings/printerSettings8657.bin"/><Relationship Id="rId36" Type="http://schemas.openxmlformats.org/officeDocument/2006/relationships/printerSettings" Target="../printerSettings/printerSettings8665.bin"/><Relationship Id="rId10" Type="http://schemas.openxmlformats.org/officeDocument/2006/relationships/printerSettings" Target="../printerSettings/printerSettings8639.bin"/><Relationship Id="rId19" Type="http://schemas.openxmlformats.org/officeDocument/2006/relationships/printerSettings" Target="../printerSettings/printerSettings8648.bin"/><Relationship Id="rId31" Type="http://schemas.openxmlformats.org/officeDocument/2006/relationships/printerSettings" Target="../printerSettings/printerSettings8660.bin"/><Relationship Id="rId44" Type="http://schemas.openxmlformats.org/officeDocument/2006/relationships/printerSettings" Target="../printerSettings/printerSettings8673.bin"/><Relationship Id="rId4" Type="http://schemas.openxmlformats.org/officeDocument/2006/relationships/printerSettings" Target="../printerSettings/printerSettings8633.bin"/><Relationship Id="rId9" Type="http://schemas.openxmlformats.org/officeDocument/2006/relationships/printerSettings" Target="../printerSettings/printerSettings8638.bin"/><Relationship Id="rId14" Type="http://schemas.openxmlformats.org/officeDocument/2006/relationships/printerSettings" Target="../printerSettings/printerSettings8643.bin"/><Relationship Id="rId22" Type="http://schemas.openxmlformats.org/officeDocument/2006/relationships/printerSettings" Target="../printerSettings/printerSettings8651.bin"/><Relationship Id="rId27" Type="http://schemas.openxmlformats.org/officeDocument/2006/relationships/printerSettings" Target="../printerSettings/printerSettings8656.bin"/><Relationship Id="rId30" Type="http://schemas.openxmlformats.org/officeDocument/2006/relationships/printerSettings" Target="../printerSettings/printerSettings8659.bin"/><Relationship Id="rId35" Type="http://schemas.openxmlformats.org/officeDocument/2006/relationships/printerSettings" Target="../printerSettings/printerSettings8664.bin"/><Relationship Id="rId43" Type="http://schemas.openxmlformats.org/officeDocument/2006/relationships/printerSettings" Target="../printerSettings/printerSettings8672.bin"/></Relationships>
</file>

<file path=xl/worksheets/_rels/sheet124.xml.rels><?xml version="1.0" encoding="UTF-8" standalone="yes"?>
<Relationships xmlns="http://schemas.openxmlformats.org/package/2006/relationships"><Relationship Id="rId13" Type="http://schemas.openxmlformats.org/officeDocument/2006/relationships/printerSettings" Target="../printerSettings/printerSettings8688.bin"/><Relationship Id="rId18" Type="http://schemas.openxmlformats.org/officeDocument/2006/relationships/printerSettings" Target="../printerSettings/printerSettings8693.bin"/><Relationship Id="rId26" Type="http://schemas.openxmlformats.org/officeDocument/2006/relationships/printerSettings" Target="../printerSettings/printerSettings8701.bin"/><Relationship Id="rId39" Type="http://schemas.openxmlformats.org/officeDocument/2006/relationships/printerSettings" Target="../printerSettings/printerSettings8714.bin"/><Relationship Id="rId21" Type="http://schemas.openxmlformats.org/officeDocument/2006/relationships/printerSettings" Target="../printerSettings/printerSettings8696.bin"/><Relationship Id="rId34" Type="http://schemas.openxmlformats.org/officeDocument/2006/relationships/printerSettings" Target="../printerSettings/printerSettings8709.bin"/><Relationship Id="rId42" Type="http://schemas.openxmlformats.org/officeDocument/2006/relationships/printerSettings" Target="../printerSettings/printerSettings8717.bin"/><Relationship Id="rId47" Type="http://schemas.openxmlformats.org/officeDocument/2006/relationships/printerSettings" Target="../printerSettings/printerSettings8722.bin"/><Relationship Id="rId50" Type="http://schemas.openxmlformats.org/officeDocument/2006/relationships/printerSettings" Target="../printerSettings/printerSettings8725.bin"/><Relationship Id="rId55" Type="http://schemas.openxmlformats.org/officeDocument/2006/relationships/printerSettings" Target="../printerSettings/printerSettings8730.bin"/><Relationship Id="rId63" Type="http://schemas.openxmlformats.org/officeDocument/2006/relationships/printerSettings" Target="../printerSettings/printerSettings8738.bin"/><Relationship Id="rId68" Type="http://schemas.openxmlformats.org/officeDocument/2006/relationships/printerSettings" Target="../printerSettings/printerSettings8743.bin"/><Relationship Id="rId76" Type="http://schemas.openxmlformats.org/officeDocument/2006/relationships/printerSettings" Target="../printerSettings/printerSettings8751.bin"/><Relationship Id="rId7" Type="http://schemas.openxmlformats.org/officeDocument/2006/relationships/printerSettings" Target="../printerSettings/printerSettings8682.bin"/><Relationship Id="rId71" Type="http://schemas.openxmlformats.org/officeDocument/2006/relationships/printerSettings" Target="../printerSettings/printerSettings8746.bin"/><Relationship Id="rId2" Type="http://schemas.openxmlformats.org/officeDocument/2006/relationships/printerSettings" Target="../printerSettings/printerSettings8677.bin"/><Relationship Id="rId16" Type="http://schemas.openxmlformats.org/officeDocument/2006/relationships/printerSettings" Target="../printerSettings/printerSettings8691.bin"/><Relationship Id="rId29" Type="http://schemas.openxmlformats.org/officeDocument/2006/relationships/printerSettings" Target="../printerSettings/printerSettings8704.bin"/><Relationship Id="rId11" Type="http://schemas.openxmlformats.org/officeDocument/2006/relationships/printerSettings" Target="../printerSettings/printerSettings8686.bin"/><Relationship Id="rId24" Type="http://schemas.openxmlformats.org/officeDocument/2006/relationships/printerSettings" Target="../printerSettings/printerSettings8699.bin"/><Relationship Id="rId32" Type="http://schemas.openxmlformats.org/officeDocument/2006/relationships/printerSettings" Target="../printerSettings/printerSettings8707.bin"/><Relationship Id="rId37" Type="http://schemas.openxmlformats.org/officeDocument/2006/relationships/printerSettings" Target="../printerSettings/printerSettings8712.bin"/><Relationship Id="rId40" Type="http://schemas.openxmlformats.org/officeDocument/2006/relationships/printerSettings" Target="../printerSettings/printerSettings8715.bin"/><Relationship Id="rId45" Type="http://schemas.openxmlformats.org/officeDocument/2006/relationships/printerSettings" Target="../printerSettings/printerSettings8720.bin"/><Relationship Id="rId53" Type="http://schemas.openxmlformats.org/officeDocument/2006/relationships/printerSettings" Target="../printerSettings/printerSettings8728.bin"/><Relationship Id="rId58" Type="http://schemas.openxmlformats.org/officeDocument/2006/relationships/printerSettings" Target="../printerSettings/printerSettings8733.bin"/><Relationship Id="rId66" Type="http://schemas.openxmlformats.org/officeDocument/2006/relationships/printerSettings" Target="../printerSettings/printerSettings8741.bin"/><Relationship Id="rId74" Type="http://schemas.openxmlformats.org/officeDocument/2006/relationships/printerSettings" Target="../printerSettings/printerSettings8749.bin"/><Relationship Id="rId79" Type="http://schemas.openxmlformats.org/officeDocument/2006/relationships/printerSettings" Target="../printerSettings/printerSettings8754.bin"/><Relationship Id="rId5" Type="http://schemas.openxmlformats.org/officeDocument/2006/relationships/printerSettings" Target="../printerSettings/printerSettings8680.bin"/><Relationship Id="rId61" Type="http://schemas.openxmlformats.org/officeDocument/2006/relationships/printerSettings" Target="../printerSettings/printerSettings8736.bin"/><Relationship Id="rId82" Type="http://schemas.openxmlformats.org/officeDocument/2006/relationships/printerSettings" Target="../printerSettings/printerSettings8757.bin"/><Relationship Id="rId10" Type="http://schemas.openxmlformats.org/officeDocument/2006/relationships/printerSettings" Target="../printerSettings/printerSettings8685.bin"/><Relationship Id="rId19" Type="http://schemas.openxmlformats.org/officeDocument/2006/relationships/printerSettings" Target="../printerSettings/printerSettings8694.bin"/><Relationship Id="rId31" Type="http://schemas.openxmlformats.org/officeDocument/2006/relationships/printerSettings" Target="../printerSettings/printerSettings8706.bin"/><Relationship Id="rId44" Type="http://schemas.openxmlformats.org/officeDocument/2006/relationships/printerSettings" Target="../printerSettings/printerSettings8719.bin"/><Relationship Id="rId52" Type="http://schemas.openxmlformats.org/officeDocument/2006/relationships/printerSettings" Target="../printerSettings/printerSettings8727.bin"/><Relationship Id="rId60" Type="http://schemas.openxmlformats.org/officeDocument/2006/relationships/printerSettings" Target="../printerSettings/printerSettings8735.bin"/><Relationship Id="rId65" Type="http://schemas.openxmlformats.org/officeDocument/2006/relationships/printerSettings" Target="../printerSettings/printerSettings8740.bin"/><Relationship Id="rId73" Type="http://schemas.openxmlformats.org/officeDocument/2006/relationships/printerSettings" Target="../printerSettings/printerSettings8748.bin"/><Relationship Id="rId78" Type="http://schemas.openxmlformats.org/officeDocument/2006/relationships/printerSettings" Target="../printerSettings/printerSettings8753.bin"/><Relationship Id="rId81" Type="http://schemas.openxmlformats.org/officeDocument/2006/relationships/printerSettings" Target="../printerSettings/printerSettings8756.bin"/><Relationship Id="rId4" Type="http://schemas.openxmlformats.org/officeDocument/2006/relationships/printerSettings" Target="../printerSettings/printerSettings8679.bin"/><Relationship Id="rId9" Type="http://schemas.openxmlformats.org/officeDocument/2006/relationships/printerSettings" Target="../printerSettings/printerSettings8684.bin"/><Relationship Id="rId14" Type="http://schemas.openxmlformats.org/officeDocument/2006/relationships/printerSettings" Target="../printerSettings/printerSettings8689.bin"/><Relationship Id="rId22" Type="http://schemas.openxmlformats.org/officeDocument/2006/relationships/printerSettings" Target="../printerSettings/printerSettings8697.bin"/><Relationship Id="rId27" Type="http://schemas.openxmlformats.org/officeDocument/2006/relationships/printerSettings" Target="../printerSettings/printerSettings8702.bin"/><Relationship Id="rId30" Type="http://schemas.openxmlformats.org/officeDocument/2006/relationships/printerSettings" Target="../printerSettings/printerSettings8705.bin"/><Relationship Id="rId35" Type="http://schemas.openxmlformats.org/officeDocument/2006/relationships/printerSettings" Target="../printerSettings/printerSettings8710.bin"/><Relationship Id="rId43" Type="http://schemas.openxmlformats.org/officeDocument/2006/relationships/printerSettings" Target="../printerSettings/printerSettings8718.bin"/><Relationship Id="rId48" Type="http://schemas.openxmlformats.org/officeDocument/2006/relationships/printerSettings" Target="../printerSettings/printerSettings8723.bin"/><Relationship Id="rId56" Type="http://schemas.openxmlformats.org/officeDocument/2006/relationships/printerSettings" Target="../printerSettings/printerSettings8731.bin"/><Relationship Id="rId64" Type="http://schemas.openxmlformats.org/officeDocument/2006/relationships/printerSettings" Target="../printerSettings/printerSettings8739.bin"/><Relationship Id="rId69" Type="http://schemas.openxmlformats.org/officeDocument/2006/relationships/printerSettings" Target="../printerSettings/printerSettings8744.bin"/><Relationship Id="rId77" Type="http://schemas.openxmlformats.org/officeDocument/2006/relationships/printerSettings" Target="../printerSettings/printerSettings8752.bin"/><Relationship Id="rId8" Type="http://schemas.openxmlformats.org/officeDocument/2006/relationships/printerSettings" Target="../printerSettings/printerSettings8683.bin"/><Relationship Id="rId51" Type="http://schemas.openxmlformats.org/officeDocument/2006/relationships/printerSettings" Target="../printerSettings/printerSettings8726.bin"/><Relationship Id="rId72" Type="http://schemas.openxmlformats.org/officeDocument/2006/relationships/printerSettings" Target="../printerSettings/printerSettings8747.bin"/><Relationship Id="rId80" Type="http://schemas.openxmlformats.org/officeDocument/2006/relationships/printerSettings" Target="../printerSettings/printerSettings8755.bin"/><Relationship Id="rId3" Type="http://schemas.openxmlformats.org/officeDocument/2006/relationships/printerSettings" Target="../printerSettings/printerSettings8678.bin"/><Relationship Id="rId12" Type="http://schemas.openxmlformats.org/officeDocument/2006/relationships/printerSettings" Target="../printerSettings/printerSettings8687.bin"/><Relationship Id="rId17" Type="http://schemas.openxmlformats.org/officeDocument/2006/relationships/printerSettings" Target="../printerSettings/printerSettings8692.bin"/><Relationship Id="rId25" Type="http://schemas.openxmlformats.org/officeDocument/2006/relationships/printerSettings" Target="../printerSettings/printerSettings8700.bin"/><Relationship Id="rId33" Type="http://schemas.openxmlformats.org/officeDocument/2006/relationships/printerSettings" Target="../printerSettings/printerSettings8708.bin"/><Relationship Id="rId38" Type="http://schemas.openxmlformats.org/officeDocument/2006/relationships/printerSettings" Target="../printerSettings/printerSettings8713.bin"/><Relationship Id="rId46" Type="http://schemas.openxmlformats.org/officeDocument/2006/relationships/printerSettings" Target="../printerSettings/printerSettings8721.bin"/><Relationship Id="rId59" Type="http://schemas.openxmlformats.org/officeDocument/2006/relationships/printerSettings" Target="../printerSettings/printerSettings8734.bin"/><Relationship Id="rId67" Type="http://schemas.openxmlformats.org/officeDocument/2006/relationships/printerSettings" Target="../printerSettings/printerSettings8742.bin"/><Relationship Id="rId20" Type="http://schemas.openxmlformats.org/officeDocument/2006/relationships/printerSettings" Target="../printerSettings/printerSettings8695.bin"/><Relationship Id="rId41" Type="http://schemas.openxmlformats.org/officeDocument/2006/relationships/printerSettings" Target="../printerSettings/printerSettings8716.bin"/><Relationship Id="rId54" Type="http://schemas.openxmlformats.org/officeDocument/2006/relationships/printerSettings" Target="../printerSettings/printerSettings8729.bin"/><Relationship Id="rId62" Type="http://schemas.openxmlformats.org/officeDocument/2006/relationships/printerSettings" Target="../printerSettings/printerSettings8737.bin"/><Relationship Id="rId70" Type="http://schemas.openxmlformats.org/officeDocument/2006/relationships/printerSettings" Target="../printerSettings/printerSettings8745.bin"/><Relationship Id="rId75" Type="http://schemas.openxmlformats.org/officeDocument/2006/relationships/printerSettings" Target="../printerSettings/printerSettings8750.bin"/><Relationship Id="rId83" Type="http://schemas.openxmlformats.org/officeDocument/2006/relationships/printerSettings" Target="../printerSettings/printerSettings8758.bin"/><Relationship Id="rId1" Type="http://schemas.openxmlformats.org/officeDocument/2006/relationships/printerSettings" Target="../printerSettings/printerSettings8676.bin"/><Relationship Id="rId6" Type="http://schemas.openxmlformats.org/officeDocument/2006/relationships/printerSettings" Target="../printerSettings/printerSettings8681.bin"/><Relationship Id="rId15" Type="http://schemas.openxmlformats.org/officeDocument/2006/relationships/printerSettings" Target="../printerSettings/printerSettings8690.bin"/><Relationship Id="rId23" Type="http://schemas.openxmlformats.org/officeDocument/2006/relationships/printerSettings" Target="../printerSettings/printerSettings8698.bin"/><Relationship Id="rId28" Type="http://schemas.openxmlformats.org/officeDocument/2006/relationships/printerSettings" Target="../printerSettings/printerSettings8703.bin"/><Relationship Id="rId36" Type="http://schemas.openxmlformats.org/officeDocument/2006/relationships/printerSettings" Target="../printerSettings/printerSettings8711.bin"/><Relationship Id="rId49" Type="http://schemas.openxmlformats.org/officeDocument/2006/relationships/printerSettings" Target="../printerSettings/printerSettings8724.bin"/><Relationship Id="rId57" Type="http://schemas.openxmlformats.org/officeDocument/2006/relationships/printerSettings" Target="../printerSettings/printerSettings8732.bin"/></Relationships>
</file>

<file path=xl/worksheets/_rels/sheet125.xml.rels><?xml version="1.0" encoding="UTF-8" standalone="yes"?>
<Relationships xmlns="http://schemas.openxmlformats.org/package/2006/relationships"><Relationship Id="rId8" Type="http://schemas.openxmlformats.org/officeDocument/2006/relationships/printerSettings" Target="../printerSettings/printerSettings8766.bin"/><Relationship Id="rId13" Type="http://schemas.openxmlformats.org/officeDocument/2006/relationships/printerSettings" Target="../printerSettings/printerSettings8771.bin"/><Relationship Id="rId18" Type="http://schemas.openxmlformats.org/officeDocument/2006/relationships/printerSettings" Target="../printerSettings/printerSettings8776.bin"/><Relationship Id="rId26" Type="http://schemas.openxmlformats.org/officeDocument/2006/relationships/printerSettings" Target="../printerSettings/printerSettings8784.bin"/><Relationship Id="rId39" Type="http://schemas.openxmlformats.org/officeDocument/2006/relationships/printerSettings" Target="../printerSettings/printerSettings8797.bin"/><Relationship Id="rId3" Type="http://schemas.openxmlformats.org/officeDocument/2006/relationships/printerSettings" Target="../printerSettings/printerSettings8761.bin"/><Relationship Id="rId21" Type="http://schemas.openxmlformats.org/officeDocument/2006/relationships/printerSettings" Target="../printerSettings/printerSettings8779.bin"/><Relationship Id="rId34" Type="http://schemas.openxmlformats.org/officeDocument/2006/relationships/printerSettings" Target="../printerSettings/printerSettings8792.bin"/><Relationship Id="rId42" Type="http://schemas.openxmlformats.org/officeDocument/2006/relationships/printerSettings" Target="../printerSettings/printerSettings8800.bin"/><Relationship Id="rId7" Type="http://schemas.openxmlformats.org/officeDocument/2006/relationships/printerSettings" Target="../printerSettings/printerSettings8765.bin"/><Relationship Id="rId12" Type="http://schemas.openxmlformats.org/officeDocument/2006/relationships/printerSettings" Target="../printerSettings/printerSettings8770.bin"/><Relationship Id="rId17" Type="http://schemas.openxmlformats.org/officeDocument/2006/relationships/printerSettings" Target="../printerSettings/printerSettings8775.bin"/><Relationship Id="rId25" Type="http://schemas.openxmlformats.org/officeDocument/2006/relationships/printerSettings" Target="../printerSettings/printerSettings8783.bin"/><Relationship Id="rId33" Type="http://schemas.openxmlformats.org/officeDocument/2006/relationships/printerSettings" Target="../printerSettings/printerSettings8791.bin"/><Relationship Id="rId38" Type="http://schemas.openxmlformats.org/officeDocument/2006/relationships/printerSettings" Target="../printerSettings/printerSettings8796.bin"/><Relationship Id="rId46" Type="http://schemas.openxmlformats.org/officeDocument/2006/relationships/printerSettings" Target="../printerSettings/printerSettings8804.bin"/><Relationship Id="rId2" Type="http://schemas.openxmlformats.org/officeDocument/2006/relationships/printerSettings" Target="../printerSettings/printerSettings8760.bin"/><Relationship Id="rId16" Type="http://schemas.openxmlformats.org/officeDocument/2006/relationships/printerSettings" Target="../printerSettings/printerSettings8774.bin"/><Relationship Id="rId20" Type="http://schemas.openxmlformats.org/officeDocument/2006/relationships/printerSettings" Target="../printerSettings/printerSettings8778.bin"/><Relationship Id="rId29" Type="http://schemas.openxmlformats.org/officeDocument/2006/relationships/printerSettings" Target="../printerSettings/printerSettings8787.bin"/><Relationship Id="rId41" Type="http://schemas.openxmlformats.org/officeDocument/2006/relationships/printerSettings" Target="../printerSettings/printerSettings8799.bin"/><Relationship Id="rId1" Type="http://schemas.openxmlformats.org/officeDocument/2006/relationships/printerSettings" Target="../printerSettings/printerSettings8759.bin"/><Relationship Id="rId6" Type="http://schemas.openxmlformats.org/officeDocument/2006/relationships/printerSettings" Target="../printerSettings/printerSettings8764.bin"/><Relationship Id="rId11" Type="http://schemas.openxmlformats.org/officeDocument/2006/relationships/printerSettings" Target="../printerSettings/printerSettings8769.bin"/><Relationship Id="rId24" Type="http://schemas.openxmlformats.org/officeDocument/2006/relationships/printerSettings" Target="../printerSettings/printerSettings8782.bin"/><Relationship Id="rId32" Type="http://schemas.openxmlformats.org/officeDocument/2006/relationships/printerSettings" Target="../printerSettings/printerSettings8790.bin"/><Relationship Id="rId37" Type="http://schemas.openxmlformats.org/officeDocument/2006/relationships/printerSettings" Target="../printerSettings/printerSettings8795.bin"/><Relationship Id="rId40" Type="http://schemas.openxmlformats.org/officeDocument/2006/relationships/printerSettings" Target="../printerSettings/printerSettings8798.bin"/><Relationship Id="rId45" Type="http://schemas.openxmlformats.org/officeDocument/2006/relationships/printerSettings" Target="../printerSettings/printerSettings8803.bin"/><Relationship Id="rId5" Type="http://schemas.openxmlformats.org/officeDocument/2006/relationships/printerSettings" Target="../printerSettings/printerSettings8763.bin"/><Relationship Id="rId15" Type="http://schemas.openxmlformats.org/officeDocument/2006/relationships/printerSettings" Target="../printerSettings/printerSettings8773.bin"/><Relationship Id="rId23" Type="http://schemas.openxmlformats.org/officeDocument/2006/relationships/printerSettings" Target="../printerSettings/printerSettings8781.bin"/><Relationship Id="rId28" Type="http://schemas.openxmlformats.org/officeDocument/2006/relationships/printerSettings" Target="../printerSettings/printerSettings8786.bin"/><Relationship Id="rId36" Type="http://schemas.openxmlformats.org/officeDocument/2006/relationships/printerSettings" Target="../printerSettings/printerSettings8794.bin"/><Relationship Id="rId10" Type="http://schemas.openxmlformats.org/officeDocument/2006/relationships/printerSettings" Target="../printerSettings/printerSettings8768.bin"/><Relationship Id="rId19" Type="http://schemas.openxmlformats.org/officeDocument/2006/relationships/printerSettings" Target="../printerSettings/printerSettings8777.bin"/><Relationship Id="rId31" Type="http://schemas.openxmlformats.org/officeDocument/2006/relationships/printerSettings" Target="../printerSettings/printerSettings8789.bin"/><Relationship Id="rId44" Type="http://schemas.openxmlformats.org/officeDocument/2006/relationships/printerSettings" Target="../printerSettings/printerSettings8802.bin"/><Relationship Id="rId4" Type="http://schemas.openxmlformats.org/officeDocument/2006/relationships/printerSettings" Target="../printerSettings/printerSettings8762.bin"/><Relationship Id="rId9" Type="http://schemas.openxmlformats.org/officeDocument/2006/relationships/printerSettings" Target="../printerSettings/printerSettings8767.bin"/><Relationship Id="rId14" Type="http://schemas.openxmlformats.org/officeDocument/2006/relationships/printerSettings" Target="../printerSettings/printerSettings8772.bin"/><Relationship Id="rId22" Type="http://schemas.openxmlformats.org/officeDocument/2006/relationships/printerSettings" Target="../printerSettings/printerSettings8780.bin"/><Relationship Id="rId27" Type="http://schemas.openxmlformats.org/officeDocument/2006/relationships/printerSettings" Target="../printerSettings/printerSettings8785.bin"/><Relationship Id="rId30" Type="http://schemas.openxmlformats.org/officeDocument/2006/relationships/printerSettings" Target="../printerSettings/printerSettings8788.bin"/><Relationship Id="rId35" Type="http://schemas.openxmlformats.org/officeDocument/2006/relationships/printerSettings" Target="../printerSettings/printerSettings8793.bin"/><Relationship Id="rId43" Type="http://schemas.openxmlformats.org/officeDocument/2006/relationships/printerSettings" Target="../printerSettings/printerSettings8801.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805.bin"/></Relationships>
</file>

<file path=xl/worksheets/_rels/sheet127.xml.rels><?xml version="1.0" encoding="UTF-8" standalone="yes"?>
<Relationships xmlns="http://schemas.openxmlformats.org/package/2006/relationships"><Relationship Id="rId13" Type="http://schemas.openxmlformats.org/officeDocument/2006/relationships/printerSettings" Target="../printerSettings/printerSettings8818.bin"/><Relationship Id="rId18" Type="http://schemas.openxmlformats.org/officeDocument/2006/relationships/printerSettings" Target="../printerSettings/printerSettings8823.bin"/><Relationship Id="rId26" Type="http://schemas.openxmlformats.org/officeDocument/2006/relationships/printerSettings" Target="../printerSettings/printerSettings8831.bin"/><Relationship Id="rId39" Type="http://schemas.openxmlformats.org/officeDocument/2006/relationships/printerSettings" Target="../printerSettings/printerSettings8844.bin"/><Relationship Id="rId21" Type="http://schemas.openxmlformats.org/officeDocument/2006/relationships/printerSettings" Target="../printerSettings/printerSettings8826.bin"/><Relationship Id="rId34" Type="http://schemas.openxmlformats.org/officeDocument/2006/relationships/printerSettings" Target="../printerSettings/printerSettings8839.bin"/><Relationship Id="rId42" Type="http://schemas.openxmlformats.org/officeDocument/2006/relationships/printerSettings" Target="../printerSettings/printerSettings8847.bin"/><Relationship Id="rId47" Type="http://schemas.openxmlformats.org/officeDocument/2006/relationships/printerSettings" Target="../printerSettings/printerSettings8852.bin"/><Relationship Id="rId50" Type="http://schemas.openxmlformats.org/officeDocument/2006/relationships/printerSettings" Target="../printerSettings/printerSettings8855.bin"/><Relationship Id="rId55" Type="http://schemas.openxmlformats.org/officeDocument/2006/relationships/printerSettings" Target="../printerSettings/printerSettings8860.bin"/><Relationship Id="rId63" Type="http://schemas.openxmlformats.org/officeDocument/2006/relationships/printerSettings" Target="../printerSettings/printerSettings8868.bin"/><Relationship Id="rId68" Type="http://schemas.openxmlformats.org/officeDocument/2006/relationships/printerSettings" Target="../printerSettings/printerSettings8873.bin"/><Relationship Id="rId76" Type="http://schemas.openxmlformats.org/officeDocument/2006/relationships/printerSettings" Target="../printerSettings/printerSettings8881.bin"/><Relationship Id="rId7" Type="http://schemas.openxmlformats.org/officeDocument/2006/relationships/printerSettings" Target="../printerSettings/printerSettings8812.bin"/><Relationship Id="rId71" Type="http://schemas.openxmlformats.org/officeDocument/2006/relationships/printerSettings" Target="../printerSettings/printerSettings8876.bin"/><Relationship Id="rId2" Type="http://schemas.openxmlformats.org/officeDocument/2006/relationships/printerSettings" Target="../printerSettings/printerSettings8807.bin"/><Relationship Id="rId16" Type="http://schemas.openxmlformats.org/officeDocument/2006/relationships/printerSettings" Target="../printerSettings/printerSettings8821.bin"/><Relationship Id="rId29" Type="http://schemas.openxmlformats.org/officeDocument/2006/relationships/printerSettings" Target="../printerSettings/printerSettings8834.bin"/><Relationship Id="rId11" Type="http://schemas.openxmlformats.org/officeDocument/2006/relationships/printerSettings" Target="../printerSettings/printerSettings8816.bin"/><Relationship Id="rId24" Type="http://schemas.openxmlformats.org/officeDocument/2006/relationships/printerSettings" Target="../printerSettings/printerSettings8829.bin"/><Relationship Id="rId32" Type="http://schemas.openxmlformats.org/officeDocument/2006/relationships/printerSettings" Target="../printerSettings/printerSettings8837.bin"/><Relationship Id="rId37" Type="http://schemas.openxmlformats.org/officeDocument/2006/relationships/printerSettings" Target="../printerSettings/printerSettings8842.bin"/><Relationship Id="rId40" Type="http://schemas.openxmlformats.org/officeDocument/2006/relationships/printerSettings" Target="../printerSettings/printerSettings8845.bin"/><Relationship Id="rId45" Type="http://schemas.openxmlformats.org/officeDocument/2006/relationships/printerSettings" Target="../printerSettings/printerSettings8850.bin"/><Relationship Id="rId53" Type="http://schemas.openxmlformats.org/officeDocument/2006/relationships/printerSettings" Target="../printerSettings/printerSettings8858.bin"/><Relationship Id="rId58" Type="http://schemas.openxmlformats.org/officeDocument/2006/relationships/printerSettings" Target="../printerSettings/printerSettings8863.bin"/><Relationship Id="rId66" Type="http://schemas.openxmlformats.org/officeDocument/2006/relationships/printerSettings" Target="../printerSettings/printerSettings8871.bin"/><Relationship Id="rId74" Type="http://schemas.openxmlformats.org/officeDocument/2006/relationships/printerSettings" Target="../printerSettings/printerSettings8879.bin"/><Relationship Id="rId79" Type="http://schemas.openxmlformats.org/officeDocument/2006/relationships/printerSettings" Target="../printerSettings/printerSettings8884.bin"/><Relationship Id="rId5" Type="http://schemas.openxmlformats.org/officeDocument/2006/relationships/printerSettings" Target="../printerSettings/printerSettings8810.bin"/><Relationship Id="rId61" Type="http://schemas.openxmlformats.org/officeDocument/2006/relationships/printerSettings" Target="../printerSettings/printerSettings8866.bin"/><Relationship Id="rId82" Type="http://schemas.openxmlformats.org/officeDocument/2006/relationships/printerSettings" Target="../printerSettings/printerSettings8887.bin"/><Relationship Id="rId10" Type="http://schemas.openxmlformats.org/officeDocument/2006/relationships/printerSettings" Target="../printerSettings/printerSettings8815.bin"/><Relationship Id="rId19" Type="http://schemas.openxmlformats.org/officeDocument/2006/relationships/printerSettings" Target="../printerSettings/printerSettings8824.bin"/><Relationship Id="rId31" Type="http://schemas.openxmlformats.org/officeDocument/2006/relationships/printerSettings" Target="../printerSettings/printerSettings8836.bin"/><Relationship Id="rId44" Type="http://schemas.openxmlformats.org/officeDocument/2006/relationships/printerSettings" Target="../printerSettings/printerSettings8849.bin"/><Relationship Id="rId52" Type="http://schemas.openxmlformats.org/officeDocument/2006/relationships/printerSettings" Target="../printerSettings/printerSettings8857.bin"/><Relationship Id="rId60" Type="http://schemas.openxmlformats.org/officeDocument/2006/relationships/printerSettings" Target="../printerSettings/printerSettings8865.bin"/><Relationship Id="rId65" Type="http://schemas.openxmlformats.org/officeDocument/2006/relationships/printerSettings" Target="../printerSettings/printerSettings8870.bin"/><Relationship Id="rId73" Type="http://schemas.openxmlformats.org/officeDocument/2006/relationships/printerSettings" Target="../printerSettings/printerSettings8878.bin"/><Relationship Id="rId78" Type="http://schemas.openxmlformats.org/officeDocument/2006/relationships/printerSettings" Target="../printerSettings/printerSettings8883.bin"/><Relationship Id="rId81" Type="http://schemas.openxmlformats.org/officeDocument/2006/relationships/printerSettings" Target="../printerSettings/printerSettings8886.bin"/><Relationship Id="rId4" Type="http://schemas.openxmlformats.org/officeDocument/2006/relationships/printerSettings" Target="../printerSettings/printerSettings8809.bin"/><Relationship Id="rId9" Type="http://schemas.openxmlformats.org/officeDocument/2006/relationships/printerSettings" Target="../printerSettings/printerSettings8814.bin"/><Relationship Id="rId14" Type="http://schemas.openxmlformats.org/officeDocument/2006/relationships/printerSettings" Target="../printerSettings/printerSettings8819.bin"/><Relationship Id="rId22" Type="http://schemas.openxmlformats.org/officeDocument/2006/relationships/printerSettings" Target="../printerSettings/printerSettings8827.bin"/><Relationship Id="rId27" Type="http://schemas.openxmlformats.org/officeDocument/2006/relationships/printerSettings" Target="../printerSettings/printerSettings8832.bin"/><Relationship Id="rId30" Type="http://schemas.openxmlformats.org/officeDocument/2006/relationships/printerSettings" Target="../printerSettings/printerSettings8835.bin"/><Relationship Id="rId35" Type="http://schemas.openxmlformats.org/officeDocument/2006/relationships/printerSettings" Target="../printerSettings/printerSettings8840.bin"/><Relationship Id="rId43" Type="http://schemas.openxmlformats.org/officeDocument/2006/relationships/printerSettings" Target="../printerSettings/printerSettings8848.bin"/><Relationship Id="rId48" Type="http://schemas.openxmlformats.org/officeDocument/2006/relationships/printerSettings" Target="../printerSettings/printerSettings8853.bin"/><Relationship Id="rId56" Type="http://schemas.openxmlformats.org/officeDocument/2006/relationships/printerSettings" Target="../printerSettings/printerSettings8861.bin"/><Relationship Id="rId64" Type="http://schemas.openxmlformats.org/officeDocument/2006/relationships/printerSettings" Target="../printerSettings/printerSettings8869.bin"/><Relationship Id="rId69" Type="http://schemas.openxmlformats.org/officeDocument/2006/relationships/printerSettings" Target="../printerSettings/printerSettings8874.bin"/><Relationship Id="rId77" Type="http://schemas.openxmlformats.org/officeDocument/2006/relationships/printerSettings" Target="../printerSettings/printerSettings8882.bin"/><Relationship Id="rId8" Type="http://schemas.openxmlformats.org/officeDocument/2006/relationships/printerSettings" Target="../printerSettings/printerSettings8813.bin"/><Relationship Id="rId51" Type="http://schemas.openxmlformats.org/officeDocument/2006/relationships/printerSettings" Target="../printerSettings/printerSettings8856.bin"/><Relationship Id="rId72" Type="http://schemas.openxmlformats.org/officeDocument/2006/relationships/printerSettings" Target="../printerSettings/printerSettings8877.bin"/><Relationship Id="rId80" Type="http://schemas.openxmlformats.org/officeDocument/2006/relationships/printerSettings" Target="../printerSettings/printerSettings8885.bin"/><Relationship Id="rId3" Type="http://schemas.openxmlformats.org/officeDocument/2006/relationships/printerSettings" Target="../printerSettings/printerSettings8808.bin"/><Relationship Id="rId12" Type="http://schemas.openxmlformats.org/officeDocument/2006/relationships/printerSettings" Target="../printerSettings/printerSettings8817.bin"/><Relationship Id="rId17" Type="http://schemas.openxmlformats.org/officeDocument/2006/relationships/printerSettings" Target="../printerSettings/printerSettings8822.bin"/><Relationship Id="rId25" Type="http://schemas.openxmlformats.org/officeDocument/2006/relationships/printerSettings" Target="../printerSettings/printerSettings8830.bin"/><Relationship Id="rId33" Type="http://schemas.openxmlformats.org/officeDocument/2006/relationships/printerSettings" Target="../printerSettings/printerSettings8838.bin"/><Relationship Id="rId38" Type="http://schemas.openxmlformats.org/officeDocument/2006/relationships/printerSettings" Target="../printerSettings/printerSettings8843.bin"/><Relationship Id="rId46" Type="http://schemas.openxmlformats.org/officeDocument/2006/relationships/printerSettings" Target="../printerSettings/printerSettings8851.bin"/><Relationship Id="rId59" Type="http://schemas.openxmlformats.org/officeDocument/2006/relationships/printerSettings" Target="../printerSettings/printerSettings8864.bin"/><Relationship Id="rId67" Type="http://schemas.openxmlformats.org/officeDocument/2006/relationships/printerSettings" Target="../printerSettings/printerSettings8872.bin"/><Relationship Id="rId20" Type="http://schemas.openxmlformats.org/officeDocument/2006/relationships/printerSettings" Target="../printerSettings/printerSettings8825.bin"/><Relationship Id="rId41" Type="http://schemas.openxmlformats.org/officeDocument/2006/relationships/printerSettings" Target="../printerSettings/printerSettings8846.bin"/><Relationship Id="rId54" Type="http://schemas.openxmlformats.org/officeDocument/2006/relationships/printerSettings" Target="../printerSettings/printerSettings8859.bin"/><Relationship Id="rId62" Type="http://schemas.openxmlformats.org/officeDocument/2006/relationships/printerSettings" Target="../printerSettings/printerSettings8867.bin"/><Relationship Id="rId70" Type="http://schemas.openxmlformats.org/officeDocument/2006/relationships/printerSettings" Target="../printerSettings/printerSettings8875.bin"/><Relationship Id="rId75" Type="http://schemas.openxmlformats.org/officeDocument/2006/relationships/printerSettings" Target="../printerSettings/printerSettings8880.bin"/><Relationship Id="rId83" Type="http://schemas.openxmlformats.org/officeDocument/2006/relationships/printerSettings" Target="../printerSettings/printerSettings8888.bin"/><Relationship Id="rId1" Type="http://schemas.openxmlformats.org/officeDocument/2006/relationships/printerSettings" Target="../printerSettings/printerSettings8806.bin"/><Relationship Id="rId6" Type="http://schemas.openxmlformats.org/officeDocument/2006/relationships/printerSettings" Target="../printerSettings/printerSettings8811.bin"/><Relationship Id="rId15" Type="http://schemas.openxmlformats.org/officeDocument/2006/relationships/printerSettings" Target="../printerSettings/printerSettings8820.bin"/><Relationship Id="rId23" Type="http://schemas.openxmlformats.org/officeDocument/2006/relationships/printerSettings" Target="../printerSettings/printerSettings8828.bin"/><Relationship Id="rId28" Type="http://schemas.openxmlformats.org/officeDocument/2006/relationships/printerSettings" Target="../printerSettings/printerSettings8833.bin"/><Relationship Id="rId36" Type="http://schemas.openxmlformats.org/officeDocument/2006/relationships/printerSettings" Target="../printerSettings/printerSettings8841.bin"/><Relationship Id="rId49" Type="http://schemas.openxmlformats.org/officeDocument/2006/relationships/printerSettings" Target="../printerSettings/printerSettings8854.bin"/><Relationship Id="rId57" Type="http://schemas.openxmlformats.org/officeDocument/2006/relationships/printerSettings" Target="../printerSettings/printerSettings8862.bin"/></Relationships>
</file>

<file path=xl/worksheets/_rels/sheet128.xml.rels><?xml version="1.0" encoding="UTF-8" standalone="yes"?>
<Relationships xmlns="http://schemas.openxmlformats.org/package/2006/relationships"><Relationship Id="rId13" Type="http://schemas.openxmlformats.org/officeDocument/2006/relationships/printerSettings" Target="../printerSettings/printerSettings8901.bin"/><Relationship Id="rId18" Type="http://schemas.openxmlformats.org/officeDocument/2006/relationships/printerSettings" Target="../printerSettings/printerSettings8906.bin"/><Relationship Id="rId26" Type="http://schemas.openxmlformats.org/officeDocument/2006/relationships/printerSettings" Target="../printerSettings/printerSettings8914.bin"/><Relationship Id="rId39" Type="http://schemas.openxmlformats.org/officeDocument/2006/relationships/printerSettings" Target="../printerSettings/printerSettings8927.bin"/><Relationship Id="rId21" Type="http://schemas.openxmlformats.org/officeDocument/2006/relationships/printerSettings" Target="../printerSettings/printerSettings8909.bin"/><Relationship Id="rId34" Type="http://schemas.openxmlformats.org/officeDocument/2006/relationships/printerSettings" Target="../printerSettings/printerSettings8922.bin"/><Relationship Id="rId42" Type="http://schemas.openxmlformats.org/officeDocument/2006/relationships/printerSettings" Target="../printerSettings/printerSettings8930.bin"/><Relationship Id="rId47" Type="http://schemas.openxmlformats.org/officeDocument/2006/relationships/printerSettings" Target="../printerSettings/printerSettings8935.bin"/><Relationship Id="rId50" Type="http://schemas.openxmlformats.org/officeDocument/2006/relationships/printerSettings" Target="../printerSettings/printerSettings8938.bin"/><Relationship Id="rId55" Type="http://schemas.openxmlformats.org/officeDocument/2006/relationships/printerSettings" Target="../printerSettings/printerSettings8943.bin"/><Relationship Id="rId63" Type="http://schemas.openxmlformats.org/officeDocument/2006/relationships/printerSettings" Target="../printerSettings/printerSettings8951.bin"/><Relationship Id="rId68" Type="http://schemas.openxmlformats.org/officeDocument/2006/relationships/printerSettings" Target="../printerSettings/printerSettings8956.bin"/><Relationship Id="rId76" Type="http://schemas.openxmlformats.org/officeDocument/2006/relationships/printerSettings" Target="../printerSettings/printerSettings8964.bin"/><Relationship Id="rId7" Type="http://schemas.openxmlformats.org/officeDocument/2006/relationships/printerSettings" Target="../printerSettings/printerSettings8895.bin"/><Relationship Id="rId71" Type="http://schemas.openxmlformats.org/officeDocument/2006/relationships/printerSettings" Target="../printerSettings/printerSettings8959.bin"/><Relationship Id="rId2" Type="http://schemas.openxmlformats.org/officeDocument/2006/relationships/printerSettings" Target="../printerSettings/printerSettings8890.bin"/><Relationship Id="rId16" Type="http://schemas.openxmlformats.org/officeDocument/2006/relationships/printerSettings" Target="../printerSettings/printerSettings8904.bin"/><Relationship Id="rId29" Type="http://schemas.openxmlformats.org/officeDocument/2006/relationships/printerSettings" Target="../printerSettings/printerSettings8917.bin"/><Relationship Id="rId11" Type="http://schemas.openxmlformats.org/officeDocument/2006/relationships/printerSettings" Target="../printerSettings/printerSettings8899.bin"/><Relationship Id="rId24" Type="http://schemas.openxmlformats.org/officeDocument/2006/relationships/printerSettings" Target="../printerSettings/printerSettings8912.bin"/><Relationship Id="rId32" Type="http://schemas.openxmlformats.org/officeDocument/2006/relationships/printerSettings" Target="../printerSettings/printerSettings8920.bin"/><Relationship Id="rId37" Type="http://schemas.openxmlformats.org/officeDocument/2006/relationships/printerSettings" Target="../printerSettings/printerSettings8925.bin"/><Relationship Id="rId40" Type="http://schemas.openxmlformats.org/officeDocument/2006/relationships/printerSettings" Target="../printerSettings/printerSettings8928.bin"/><Relationship Id="rId45" Type="http://schemas.openxmlformats.org/officeDocument/2006/relationships/printerSettings" Target="../printerSettings/printerSettings8933.bin"/><Relationship Id="rId53" Type="http://schemas.openxmlformats.org/officeDocument/2006/relationships/printerSettings" Target="../printerSettings/printerSettings8941.bin"/><Relationship Id="rId58" Type="http://schemas.openxmlformats.org/officeDocument/2006/relationships/printerSettings" Target="../printerSettings/printerSettings8946.bin"/><Relationship Id="rId66" Type="http://schemas.openxmlformats.org/officeDocument/2006/relationships/printerSettings" Target="../printerSettings/printerSettings8954.bin"/><Relationship Id="rId74" Type="http://schemas.openxmlformats.org/officeDocument/2006/relationships/printerSettings" Target="../printerSettings/printerSettings8962.bin"/><Relationship Id="rId79" Type="http://schemas.openxmlformats.org/officeDocument/2006/relationships/printerSettings" Target="../printerSettings/printerSettings8967.bin"/><Relationship Id="rId5" Type="http://schemas.openxmlformats.org/officeDocument/2006/relationships/printerSettings" Target="../printerSettings/printerSettings8893.bin"/><Relationship Id="rId61" Type="http://schemas.openxmlformats.org/officeDocument/2006/relationships/printerSettings" Target="../printerSettings/printerSettings8949.bin"/><Relationship Id="rId82" Type="http://schemas.openxmlformats.org/officeDocument/2006/relationships/printerSettings" Target="../printerSettings/printerSettings8970.bin"/><Relationship Id="rId10" Type="http://schemas.openxmlformats.org/officeDocument/2006/relationships/printerSettings" Target="../printerSettings/printerSettings8898.bin"/><Relationship Id="rId19" Type="http://schemas.openxmlformats.org/officeDocument/2006/relationships/printerSettings" Target="../printerSettings/printerSettings8907.bin"/><Relationship Id="rId31" Type="http://schemas.openxmlformats.org/officeDocument/2006/relationships/printerSettings" Target="../printerSettings/printerSettings8919.bin"/><Relationship Id="rId44" Type="http://schemas.openxmlformats.org/officeDocument/2006/relationships/printerSettings" Target="../printerSettings/printerSettings8932.bin"/><Relationship Id="rId52" Type="http://schemas.openxmlformats.org/officeDocument/2006/relationships/printerSettings" Target="../printerSettings/printerSettings8940.bin"/><Relationship Id="rId60" Type="http://schemas.openxmlformats.org/officeDocument/2006/relationships/printerSettings" Target="../printerSettings/printerSettings8948.bin"/><Relationship Id="rId65" Type="http://schemas.openxmlformats.org/officeDocument/2006/relationships/printerSettings" Target="../printerSettings/printerSettings8953.bin"/><Relationship Id="rId73" Type="http://schemas.openxmlformats.org/officeDocument/2006/relationships/printerSettings" Target="../printerSettings/printerSettings8961.bin"/><Relationship Id="rId78" Type="http://schemas.openxmlformats.org/officeDocument/2006/relationships/printerSettings" Target="../printerSettings/printerSettings8966.bin"/><Relationship Id="rId81" Type="http://schemas.openxmlformats.org/officeDocument/2006/relationships/printerSettings" Target="../printerSettings/printerSettings8969.bin"/><Relationship Id="rId4" Type="http://schemas.openxmlformats.org/officeDocument/2006/relationships/printerSettings" Target="../printerSettings/printerSettings8892.bin"/><Relationship Id="rId9" Type="http://schemas.openxmlformats.org/officeDocument/2006/relationships/printerSettings" Target="../printerSettings/printerSettings8897.bin"/><Relationship Id="rId14" Type="http://schemas.openxmlformats.org/officeDocument/2006/relationships/printerSettings" Target="../printerSettings/printerSettings8902.bin"/><Relationship Id="rId22" Type="http://schemas.openxmlformats.org/officeDocument/2006/relationships/printerSettings" Target="../printerSettings/printerSettings8910.bin"/><Relationship Id="rId27" Type="http://schemas.openxmlformats.org/officeDocument/2006/relationships/printerSettings" Target="../printerSettings/printerSettings8915.bin"/><Relationship Id="rId30" Type="http://schemas.openxmlformats.org/officeDocument/2006/relationships/printerSettings" Target="../printerSettings/printerSettings8918.bin"/><Relationship Id="rId35" Type="http://schemas.openxmlformats.org/officeDocument/2006/relationships/printerSettings" Target="../printerSettings/printerSettings8923.bin"/><Relationship Id="rId43" Type="http://schemas.openxmlformats.org/officeDocument/2006/relationships/printerSettings" Target="../printerSettings/printerSettings8931.bin"/><Relationship Id="rId48" Type="http://schemas.openxmlformats.org/officeDocument/2006/relationships/printerSettings" Target="../printerSettings/printerSettings8936.bin"/><Relationship Id="rId56" Type="http://schemas.openxmlformats.org/officeDocument/2006/relationships/printerSettings" Target="../printerSettings/printerSettings8944.bin"/><Relationship Id="rId64" Type="http://schemas.openxmlformats.org/officeDocument/2006/relationships/printerSettings" Target="../printerSettings/printerSettings8952.bin"/><Relationship Id="rId69" Type="http://schemas.openxmlformats.org/officeDocument/2006/relationships/printerSettings" Target="../printerSettings/printerSettings8957.bin"/><Relationship Id="rId77" Type="http://schemas.openxmlformats.org/officeDocument/2006/relationships/printerSettings" Target="../printerSettings/printerSettings8965.bin"/><Relationship Id="rId8" Type="http://schemas.openxmlformats.org/officeDocument/2006/relationships/printerSettings" Target="../printerSettings/printerSettings8896.bin"/><Relationship Id="rId51" Type="http://schemas.openxmlformats.org/officeDocument/2006/relationships/printerSettings" Target="../printerSettings/printerSettings8939.bin"/><Relationship Id="rId72" Type="http://schemas.openxmlformats.org/officeDocument/2006/relationships/printerSettings" Target="../printerSettings/printerSettings8960.bin"/><Relationship Id="rId80" Type="http://schemas.openxmlformats.org/officeDocument/2006/relationships/printerSettings" Target="../printerSettings/printerSettings8968.bin"/><Relationship Id="rId3" Type="http://schemas.openxmlformats.org/officeDocument/2006/relationships/printerSettings" Target="../printerSettings/printerSettings8891.bin"/><Relationship Id="rId12" Type="http://schemas.openxmlformats.org/officeDocument/2006/relationships/printerSettings" Target="../printerSettings/printerSettings8900.bin"/><Relationship Id="rId17" Type="http://schemas.openxmlformats.org/officeDocument/2006/relationships/printerSettings" Target="../printerSettings/printerSettings8905.bin"/><Relationship Id="rId25" Type="http://schemas.openxmlformats.org/officeDocument/2006/relationships/printerSettings" Target="../printerSettings/printerSettings8913.bin"/><Relationship Id="rId33" Type="http://schemas.openxmlformats.org/officeDocument/2006/relationships/printerSettings" Target="../printerSettings/printerSettings8921.bin"/><Relationship Id="rId38" Type="http://schemas.openxmlformats.org/officeDocument/2006/relationships/printerSettings" Target="../printerSettings/printerSettings8926.bin"/><Relationship Id="rId46" Type="http://schemas.openxmlformats.org/officeDocument/2006/relationships/printerSettings" Target="../printerSettings/printerSettings8934.bin"/><Relationship Id="rId59" Type="http://schemas.openxmlformats.org/officeDocument/2006/relationships/printerSettings" Target="../printerSettings/printerSettings8947.bin"/><Relationship Id="rId67" Type="http://schemas.openxmlformats.org/officeDocument/2006/relationships/printerSettings" Target="../printerSettings/printerSettings8955.bin"/><Relationship Id="rId20" Type="http://schemas.openxmlformats.org/officeDocument/2006/relationships/printerSettings" Target="../printerSettings/printerSettings8908.bin"/><Relationship Id="rId41" Type="http://schemas.openxmlformats.org/officeDocument/2006/relationships/printerSettings" Target="../printerSettings/printerSettings8929.bin"/><Relationship Id="rId54" Type="http://schemas.openxmlformats.org/officeDocument/2006/relationships/printerSettings" Target="../printerSettings/printerSettings8942.bin"/><Relationship Id="rId62" Type="http://schemas.openxmlformats.org/officeDocument/2006/relationships/printerSettings" Target="../printerSettings/printerSettings8950.bin"/><Relationship Id="rId70" Type="http://schemas.openxmlformats.org/officeDocument/2006/relationships/printerSettings" Target="../printerSettings/printerSettings8958.bin"/><Relationship Id="rId75" Type="http://schemas.openxmlformats.org/officeDocument/2006/relationships/printerSettings" Target="../printerSettings/printerSettings8963.bin"/><Relationship Id="rId83" Type="http://schemas.openxmlformats.org/officeDocument/2006/relationships/printerSettings" Target="../printerSettings/printerSettings8971.bin"/><Relationship Id="rId1" Type="http://schemas.openxmlformats.org/officeDocument/2006/relationships/printerSettings" Target="../printerSettings/printerSettings8889.bin"/><Relationship Id="rId6" Type="http://schemas.openxmlformats.org/officeDocument/2006/relationships/printerSettings" Target="../printerSettings/printerSettings8894.bin"/><Relationship Id="rId15" Type="http://schemas.openxmlformats.org/officeDocument/2006/relationships/printerSettings" Target="../printerSettings/printerSettings8903.bin"/><Relationship Id="rId23" Type="http://schemas.openxmlformats.org/officeDocument/2006/relationships/printerSettings" Target="../printerSettings/printerSettings8911.bin"/><Relationship Id="rId28" Type="http://schemas.openxmlformats.org/officeDocument/2006/relationships/printerSettings" Target="../printerSettings/printerSettings8916.bin"/><Relationship Id="rId36" Type="http://schemas.openxmlformats.org/officeDocument/2006/relationships/printerSettings" Target="../printerSettings/printerSettings8924.bin"/><Relationship Id="rId49" Type="http://schemas.openxmlformats.org/officeDocument/2006/relationships/printerSettings" Target="../printerSettings/printerSettings8937.bin"/><Relationship Id="rId57" Type="http://schemas.openxmlformats.org/officeDocument/2006/relationships/printerSettings" Target="../printerSettings/printerSettings8945.bin"/></Relationships>
</file>

<file path=xl/worksheets/_rels/sheet129.xml.rels><?xml version="1.0" encoding="UTF-8" standalone="yes"?>
<Relationships xmlns="http://schemas.openxmlformats.org/package/2006/relationships"><Relationship Id="rId13" Type="http://schemas.openxmlformats.org/officeDocument/2006/relationships/printerSettings" Target="../printerSettings/printerSettings8984.bin"/><Relationship Id="rId18" Type="http://schemas.openxmlformats.org/officeDocument/2006/relationships/printerSettings" Target="../printerSettings/printerSettings8989.bin"/><Relationship Id="rId26" Type="http://schemas.openxmlformats.org/officeDocument/2006/relationships/printerSettings" Target="../printerSettings/printerSettings8997.bin"/><Relationship Id="rId39" Type="http://schemas.openxmlformats.org/officeDocument/2006/relationships/printerSettings" Target="../printerSettings/printerSettings9010.bin"/><Relationship Id="rId21" Type="http://schemas.openxmlformats.org/officeDocument/2006/relationships/printerSettings" Target="../printerSettings/printerSettings8992.bin"/><Relationship Id="rId34" Type="http://schemas.openxmlformats.org/officeDocument/2006/relationships/printerSettings" Target="../printerSettings/printerSettings9005.bin"/><Relationship Id="rId42" Type="http://schemas.openxmlformats.org/officeDocument/2006/relationships/printerSettings" Target="../printerSettings/printerSettings9013.bin"/><Relationship Id="rId47" Type="http://schemas.openxmlformats.org/officeDocument/2006/relationships/printerSettings" Target="../printerSettings/printerSettings9018.bin"/><Relationship Id="rId50" Type="http://schemas.openxmlformats.org/officeDocument/2006/relationships/printerSettings" Target="../printerSettings/printerSettings9021.bin"/><Relationship Id="rId55" Type="http://schemas.openxmlformats.org/officeDocument/2006/relationships/printerSettings" Target="../printerSettings/printerSettings9026.bin"/><Relationship Id="rId63" Type="http://schemas.openxmlformats.org/officeDocument/2006/relationships/printerSettings" Target="../printerSettings/printerSettings9034.bin"/><Relationship Id="rId68" Type="http://schemas.openxmlformats.org/officeDocument/2006/relationships/printerSettings" Target="../printerSettings/printerSettings9039.bin"/><Relationship Id="rId76" Type="http://schemas.openxmlformats.org/officeDocument/2006/relationships/printerSettings" Target="../printerSettings/printerSettings9047.bin"/><Relationship Id="rId7" Type="http://schemas.openxmlformats.org/officeDocument/2006/relationships/printerSettings" Target="../printerSettings/printerSettings8978.bin"/><Relationship Id="rId71" Type="http://schemas.openxmlformats.org/officeDocument/2006/relationships/printerSettings" Target="../printerSettings/printerSettings9042.bin"/><Relationship Id="rId2" Type="http://schemas.openxmlformats.org/officeDocument/2006/relationships/printerSettings" Target="../printerSettings/printerSettings8973.bin"/><Relationship Id="rId16" Type="http://schemas.openxmlformats.org/officeDocument/2006/relationships/printerSettings" Target="../printerSettings/printerSettings8987.bin"/><Relationship Id="rId29" Type="http://schemas.openxmlformats.org/officeDocument/2006/relationships/printerSettings" Target="../printerSettings/printerSettings9000.bin"/><Relationship Id="rId11" Type="http://schemas.openxmlformats.org/officeDocument/2006/relationships/printerSettings" Target="../printerSettings/printerSettings8982.bin"/><Relationship Id="rId24" Type="http://schemas.openxmlformats.org/officeDocument/2006/relationships/printerSettings" Target="../printerSettings/printerSettings8995.bin"/><Relationship Id="rId32" Type="http://schemas.openxmlformats.org/officeDocument/2006/relationships/printerSettings" Target="../printerSettings/printerSettings9003.bin"/><Relationship Id="rId37" Type="http://schemas.openxmlformats.org/officeDocument/2006/relationships/printerSettings" Target="../printerSettings/printerSettings9008.bin"/><Relationship Id="rId40" Type="http://schemas.openxmlformats.org/officeDocument/2006/relationships/printerSettings" Target="../printerSettings/printerSettings9011.bin"/><Relationship Id="rId45" Type="http://schemas.openxmlformats.org/officeDocument/2006/relationships/printerSettings" Target="../printerSettings/printerSettings9016.bin"/><Relationship Id="rId53" Type="http://schemas.openxmlformats.org/officeDocument/2006/relationships/printerSettings" Target="../printerSettings/printerSettings9024.bin"/><Relationship Id="rId58" Type="http://schemas.openxmlformats.org/officeDocument/2006/relationships/printerSettings" Target="../printerSettings/printerSettings9029.bin"/><Relationship Id="rId66" Type="http://schemas.openxmlformats.org/officeDocument/2006/relationships/printerSettings" Target="../printerSettings/printerSettings9037.bin"/><Relationship Id="rId74" Type="http://schemas.openxmlformats.org/officeDocument/2006/relationships/printerSettings" Target="../printerSettings/printerSettings9045.bin"/><Relationship Id="rId79" Type="http://schemas.openxmlformats.org/officeDocument/2006/relationships/printerSettings" Target="../printerSettings/printerSettings9050.bin"/><Relationship Id="rId5" Type="http://schemas.openxmlformats.org/officeDocument/2006/relationships/printerSettings" Target="../printerSettings/printerSettings8976.bin"/><Relationship Id="rId61" Type="http://schemas.openxmlformats.org/officeDocument/2006/relationships/printerSettings" Target="../printerSettings/printerSettings9032.bin"/><Relationship Id="rId82" Type="http://schemas.openxmlformats.org/officeDocument/2006/relationships/printerSettings" Target="../printerSettings/printerSettings9053.bin"/><Relationship Id="rId10" Type="http://schemas.openxmlformats.org/officeDocument/2006/relationships/printerSettings" Target="../printerSettings/printerSettings8981.bin"/><Relationship Id="rId19" Type="http://schemas.openxmlformats.org/officeDocument/2006/relationships/printerSettings" Target="../printerSettings/printerSettings8990.bin"/><Relationship Id="rId31" Type="http://schemas.openxmlformats.org/officeDocument/2006/relationships/printerSettings" Target="../printerSettings/printerSettings9002.bin"/><Relationship Id="rId44" Type="http://schemas.openxmlformats.org/officeDocument/2006/relationships/printerSettings" Target="../printerSettings/printerSettings9015.bin"/><Relationship Id="rId52" Type="http://schemas.openxmlformats.org/officeDocument/2006/relationships/printerSettings" Target="../printerSettings/printerSettings9023.bin"/><Relationship Id="rId60" Type="http://schemas.openxmlformats.org/officeDocument/2006/relationships/printerSettings" Target="../printerSettings/printerSettings9031.bin"/><Relationship Id="rId65" Type="http://schemas.openxmlformats.org/officeDocument/2006/relationships/printerSettings" Target="../printerSettings/printerSettings9036.bin"/><Relationship Id="rId73" Type="http://schemas.openxmlformats.org/officeDocument/2006/relationships/printerSettings" Target="../printerSettings/printerSettings9044.bin"/><Relationship Id="rId78" Type="http://schemas.openxmlformats.org/officeDocument/2006/relationships/printerSettings" Target="../printerSettings/printerSettings9049.bin"/><Relationship Id="rId81" Type="http://schemas.openxmlformats.org/officeDocument/2006/relationships/printerSettings" Target="../printerSettings/printerSettings9052.bin"/><Relationship Id="rId4" Type="http://schemas.openxmlformats.org/officeDocument/2006/relationships/printerSettings" Target="../printerSettings/printerSettings8975.bin"/><Relationship Id="rId9" Type="http://schemas.openxmlformats.org/officeDocument/2006/relationships/printerSettings" Target="../printerSettings/printerSettings8980.bin"/><Relationship Id="rId14" Type="http://schemas.openxmlformats.org/officeDocument/2006/relationships/printerSettings" Target="../printerSettings/printerSettings8985.bin"/><Relationship Id="rId22" Type="http://schemas.openxmlformats.org/officeDocument/2006/relationships/printerSettings" Target="../printerSettings/printerSettings8993.bin"/><Relationship Id="rId27" Type="http://schemas.openxmlformats.org/officeDocument/2006/relationships/printerSettings" Target="../printerSettings/printerSettings8998.bin"/><Relationship Id="rId30" Type="http://schemas.openxmlformats.org/officeDocument/2006/relationships/printerSettings" Target="../printerSettings/printerSettings9001.bin"/><Relationship Id="rId35" Type="http://schemas.openxmlformats.org/officeDocument/2006/relationships/printerSettings" Target="../printerSettings/printerSettings9006.bin"/><Relationship Id="rId43" Type="http://schemas.openxmlformats.org/officeDocument/2006/relationships/printerSettings" Target="../printerSettings/printerSettings9014.bin"/><Relationship Id="rId48" Type="http://schemas.openxmlformats.org/officeDocument/2006/relationships/printerSettings" Target="../printerSettings/printerSettings9019.bin"/><Relationship Id="rId56" Type="http://schemas.openxmlformats.org/officeDocument/2006/relationships/printerSettings" Target="../printerSettings/printerSettings9027.bin"/><Relationship Id="rId64" Type="http://schemas.openxmlformats.org/officeDocument/2006/relationships/printerSettings" Target="../printerSettings/printerSettings9035.bin"/><Relationship Id="rId69" Type="http://schemas.openxmlformats.org/officeDocument/2006/relationships/printerSettings" Target="../printerSettings/printerSettings9040.bin"/><Relationship Id="rId77" Type="http://schemas.openxmlformats.org/officeDocument/2006/relationships/printerSettings" Target="../printerSettings/printerSettings9048.bin"/><Relationship Id="rId8" Type="http://schemas.openxmlformats.org/officeDocument/2006/relationships/printerSettings" Target="../printerSettings/printerSettings8979.bin"/><Relationship Id="rId51" Type="http://schemas.openxmlformats.org/officeDocument/2006/relationships/printerSettings" Target="../printerSettings/printerSettings9022.bin"/><Relationship Id="rId72" Type="http://schemas.openxmlformats.org/officeDocument/2006/relationships/printerSettings" Target="../printerSettings/printerSettings9043.bin"/><Relationship Id="rId80" Type="http://schemas.openxmlformats.org/officeDocument/2006/relationships/printerSettings" Target="../printerSettings/printerSettings9051.bin"/><Relationship Id="rId3" Type="http://schemas.openxmlformats.org/officeDocument/2006/relationships/printerSettings" Target="../printerSettings/printerSettings8974.bin"/><Relationship Id="rId12" Type="http://schemas.openxmlformats.org/officeDocument/2006/relationships/printerSettings" Target="../printerSettings/printerSettings8983.bin"/><Relationship Id="rId17" Type="http://schemas.openxmlformats.org/officeDocument/2006/relationships/printerSettings" Target="../printerSettings/printerSettings8988.bin"/><Relationship Id="rId25" Type="http://schemas.openxmlformats.org/officeDocument/2006/relationships/printerSettings" Target="../printerSettings/printerSettings8996.bin"/><Relationship Id="rId33" Type="http://schemas.openxmlformats.org/officeDocument/2006/relationships/printerSettings" Target="../printerSettings/printerSettings9004.bin"/><Relationship Id="rId38" Type="http://schemas.openxmlformats.org/officeDocument/2006/relationships/printerSettings" Target="../printerSettings/printerSettings9009.bin"/><Relationship Id="rId46" Type="http://schemas.openxmlformats.org/officeDocument/2006/relationships/printerSettings" Target="../printerSettings/printerSettings9017.bin"/><Relationship Id="rId59" Type="http://schemas.openxmlformats.org/officeDocument/2006/relationships/printerSettings" Target="../printerSettings/printerSettings9030.bin"/><Relationship Id="rId67" Type="http://schemas.openxmlformats.org/officeDocument/2006/relationships/printerSettings" Target="../printerSettings/printerSettings9038.bin"/><Relationship Id="rId20" Type="http://schemas.openxmlformats.org/officeDocument/2006/relationships/printerSettings" Target="../printerSettings/printerSettings8991.bin"/><Relationship Id="rId41" Type="http://schemas.openxmlformats.org/officeDocument/2006/relationships/printerSettings" Target="../printerSettings/printerSettings9012.bin"/><Relationship Id="rId54" Type="http://schemas.openxmlformats.org/officeDocument/2006/relationships/printerSettings" Target="../printerSettings/printerSettings9025.bin"/><Relationship Id="rId62" Type="http://schemas.openxmlformats.org/officeDocument/2006/relationships/printerSettings" Target="../printerSettings/printerSettings9033.bin"/><Relationship Id="rId70" Type="http://schemas.openxmlformats.org/officeDocument/2006/relationships/printerSettings" Target="../printerSettings/printerSettings9041.bin"/><Relationship Id="rId75" Type="http://schemas.openxmlformats.org/officeDocument/2006/relationships/printerSettings" Target="../printerSettings/printerSettings9046.bin"/><Relationship Id="rId83" Type="http://schemas.openxmlformats.org/officeDocument/2006/relationships/printerSettings" Target="../printerSettings/printerSettings9054.bin"/><Relationship Id="rId1" Type="http://schemas.openxmlformats.org/officeDocument/2006/relationships/printerSettings" Target="../printerSettings/printerSettings8972.bin"/><Relationship Id="rId6" Type="http://schemas.openxmlformats.org/officeDocument/2006/relationships/printerSettings" Target="../printerSettings/printerSettings8977.bin"/><Relationship Id="rId15" Type="http://schemas.openxmlformats.org/officeDocument/2006/relationships/printerSettings" Target="../printerSettings/printerSettings8986.bin"/><Relationship Id="rId23" Type="http://schemas.openxmlformats.org/officeDocument/2006/relationships/printerSettings" Target="../printerSettings/printerSettings8994.bin"/><Relationship Id="rId28" Type="http://schemas.openxmlformats.org/officeDocument/2006/relationships/printerSettings" Target="../printerSettings/printerSettings8999.bin"/><Relationship Id="rId36" Type="http://schemas.openxmlformats.org/officeDocument/2006/relationships/printerSettings" Target="../printerSettings/printerSettings9007.bin"/><Relationship Id="rId49" Type="http://schemas.openxmlformats.org/officeDocument/2006/relationships/printerSettings" Target="../printerSettings/printerSettings9020.bin"/><Relationship Id="rId57" Type="http://schemas.openxmlformats.org/officeDocument/2006/relationships/printerSettings" Target="../printerSettings/printerSettings9028.bin"/></Relationships>
</file>

<file path=xl/worksheets/_rels/sheet13.xml.rels><?xml version="1.0" encoding="UTF-8" standalone="yes"?>
<Relationships xmlns="http://schemas.openxmlformats.org/package/2006/relationships"><Relationship Id="rId13" Type="http://schemas.openxmlformats.org/officeDocument/2006/relationships/printerSettings" Target="../printerSettings/printerSettings1009.bin"/><Relationship Id="rId18" Type="http://schemas.openxmlformats.org/officeDocument/2006/relationships/printerSettings" Target="../printerSettings/printerSettings1014.bin"/><Relationship Id="rId26" Type="http://schemas.openxmlformats.org/officeDocument/2006/relationships/printerSettings" Target="../printerSettings/printerSettings1022.bin"/><Relationship Id="rId39" Type="http://schemas.openxmlformats.org/officeDocument/2006/relationships/printerSettings" Target="../printerSettings/printerSettings1035.bin"/><Relationship Id="rId21" Type="http://schemas.openxmlformats.org/officeDocument/2006/relationships/printerSettings" Target="../printerSettings/printerSettings1017.bin"/><Relationship Id="rId34" Type="http://schemas.openxmlformats.org/officeDocument/2006/relationships/printerSettings" Target="../printerSettings/printerSettings1030.bin"/><Relationship Id="rId42" Type="http://schemas.openxmlformats.org/officeDocument/2006/relationships/printerSettings" Target="../printerSettings/printerSettings1038.bin"/><Relationship Id="rId47" Type="http://schemas.openxmlformats.org/officeDocument/2006/relationships/printerSettings" Target="../printerSettings/printerSettings1043.bin"/><Relationship Id="rId50" Type="http://schemas.openxmlformats.org/officeDocument/2006/relationships/printerSettings" Target="../printerSettings/printerSettings1046.bin"/><Relationship Id="rId55" Type="http://schemas.openxmlformats.org/officeDocument/2006/relationships/printerSettings" Target="../printerSettings/printerSettings1051.bin"/><Relationship Id="rId63" Type="http://schemas.openxmlformats.org/officeDocument/2006/relationships/printerSettings" Target="../printerSettings/printerSettings1059.bin"/><Relationship Id="rId68" Type="http://schemas.openxmlformats.org/officeDocument/2006/relationships/printerSettings" Target="../printerSettings/printerSettings1064.bin"/><Relationship Id="rId76" Type="http://schemas.openxmlformats.org/officeDocument/2006/relationships/printerSettings" Target="../printerSettings/printerSettings1072.bin"/><Relationship Id="rId7" Type="http://schemas.openxmlformats.org/officeDocument/2006/relationships/printerSettings" Target="../printerSettings/printerSettings1003.bin"/><Relationship Id="rId71" Type="http://schemas.openxmlformats.org/officeDocument/2006/relationships/printerSettings" Target="../printerSettings/printerSettings1067.bin"/><Relationship Id="rId2" Type="http://schemas.openxmlformats.org/officeDocument/2006/relationships/printerSettings" Target="../printerSettings/printerSettings998.bin"/><Relationship Id="rId16" Type="http://schemas.openxmlformats.org/officeDocument/2006/relationships/printerSettings" Target="../printerSettings/printerSettings1012.bin"/><Relationship Id="rId29" Type="http://schemas.openxmlformats.org/officeDocument/2006/relationships/printerSettings" Target="../printerSettings/printerSettings1025.bin"/><Relationship Id="rId11" Type="http://schemas.openxmlformats.org/officeDocument/2006/relationships/printerSettings" Target="../printerSettings/printerSettings1007.bin"/><Relationship Id="rId24" Type="http://schemas.openxmlformats.org/officeDocument/2006/relationships/printerSettings" Target="../printerSettings/printerSettings1020.bin"/><Relationship Id="rId32" Type="http://schemas.openxmlformats.org/officeDocument/2006/relationships/printerSettings" Target="../printerSettings/printerSettings1028.bin"/><Relationship Id="rId37" Type="http://schemas.openxmlformats.org/officeDocument/2006/relationships/printerSettings" Target="../printerSettings/printerSettings1033.bin"/><Relationship Id="rId40" Type="http://schemas.openxmlformats.org/officeDocument/2006/relationships/printerSettings" Target="../printerSettings/printerSettings1036.bin"/><Relationship Id="rId45" Type="http://schemas.openxmlformats.org/officeDocument/2006/relationships/printerSettings" Target="../printerSettings/printerSettings1041.bin"/><Relationship Id="rId53" Type="http://schemas.openxmlformats.org/officeDocument/2006/relationships/printerSettings" Target="../printerSettings/printerSettings1049.bin"/><Relationship Id="rId58" Type="http://schemas.openxmlformats.org/officeDocument/2006/relationships/printerSettings" Target="../printerSettings/printerSettings1054.bin"/><Relationship Id="rId66" Type="http://schemas.openxmlformats.org/officeDocument/2006/relationships/printerSettings" Target="../printerSettings/printerSettings1062.bin"/><Relationship Id="rId74" Type="http://schemas.openxmlformats.org/officeDocument/2006/relationships/printerSettings" Target="../printerSettings/printerSettings1070.bin"/><Relationship Id="rId79" Type="http://schemas.openxmlformats.org/officeDocument/2006/relationships/printerSettings" Target="../printerSettings/printerSettings1075.bin"/><Relationship Id="rId5" Type="http://schemas.openxmlformats.org/officeDocument/2006/relationships/printerSettings" Target="../printerSettings/printerSettings1001.bin"/><Relationship Id="rId61" Type="http://schemas.openxmlformats.org/officeDocument/2006/relationships/printerSettings" Target="../printerSettings/printerSettings1057.bin"/><Relationship Id="rId82" Type="http://schemas.openxmlformats.org/officeDocument/2006/relationships/printerSettings" Target="../printerSettings/printerSettings1078.bin"/><Relationship Id="rId10" Type="http://schemas.openxmlformats.org/officeDocument/2006/relationships/printerSettings" Target="../printerSettings/printerSettings1006.bin"/><Relationship Id="rId19" Type="http://schemas.openxmlformats.org/officeDocument/2006/relationships/printerSettings" Target="../printerSettings/printerSettings1015.bin"/><Relationship Id="rId31" Type="http://schemas.openxmlformats.org/officeDocument/2006/relationships/printerSettings" Target="../printerSettings/printerSettings1027.bin"/><Relationship Id="rId44" Type="http://schemas.openxmlformats.org/officeDocument/2006/relationships/printerSettings" Target="../printerSettings/printerSettings1040.bin"/><Relationship Id="rId52" Type="http://schemas.openxmlformats.org/officeDocument/2006/relationships/printerSettings" Target="../printerSettings/printerSettings1048.bin"/><Relationship Id="rId60" Type="http://schemas.openxmlformats.org/officeDocument/2006/relationships/printerSettings" Target="../printerSettings/printerSettings1056.bin"/><Relationship Id="rId65" Type="http://schemas.openxmlformats.org/officeDocument/2006/relationships/printerSettings" Target="../printerSettings/printerSettings1061.bin"/><Relationship Id="rId73" Type="http://schemas.openxmlformats.org/officeDocument/2006/relationships/printerSettings" Target="../printerSettings/printerSettings1069.bin"/><Relationship Id="rId78" Type="http://schemas.openxmlformats.org/officeDocument/2006/relationships/printerSettings" Target="../printerSettings/printerSettings1074.bin"/><Relationship Id="rId81" Type="http://schemas.openxmlformats.org/officeDocument/2006/relationships/printerSettings" Target="../printerSettings/printerSettings1077.bin"/><Relationship Id="rId4" Type="http://schemas.openxmlformats.org/officeDocument/2006/relationships/printerSettings" Target="../printerSettings/printerSettings1000.bin"/><Relationship Id="rId9" Type="http://schemas.openxmlformats.org/officeDocument/2006/relationships/printerSettings" Target="../printerSettings/printerSettings1005.bin"/><Relationship Id="rId14" Type="http://schemas.openxmlformats.org/officeDocument/2006/relationships/printerSettings" Target="../printerSettings/printerSettings1010.bin"/><Relationship Id="rId22" Type="http://schemas.openxmlformats.org/officeDocument/2006/relationships/printerSettings" Target="../printerSettings/printerSettings1018.bin"/><Relationship Id="rId27" Type="http://schemas.openxmlformats.org/officeDocument/2006/relationships/printerSettings" Target="../printerSettings/printerSettings1023.bin"/><Relationship Id="rId30" Type="http://schemas.openxmlformats.org/officeDocument/2006/relationships/printerSettings" Target="../printerSettings/printerSettings1026.bin"/><Relationship Id="rId35" Type="http://schemas.openxmlformats.org/officeDocument/2006/relationships/printerSettings" Target="../printerSettings/printerSettings1031.bin"/><Relationship Id="rId43" Type="http://schemas.openxmlformats.org/officeDocument/2006/relationships/printerSettings" Target="../printerSettings/printerSettings1039.bin"/><Relationship Id="rId48" Type="http://schemas.openxmlformats.org/officeDocument/2006/relationships/printerSettings" Target="../printerSettings/printerSettings1044.bin"/><Relationship Id="rId56" Type="http://schemas.openxmlformats.org/officeDocument/2006/relationships/printerSettings" Target="../printerSettings/printerSettings1052.bin"/><Relationship Id="rId64" Type="http://schemas.openxmlformats.org/officeDocument/2006/relationships/printerSettings" Target="../printerSettings/printerSettings1060.bin"/><Relationship Id="rId69" Type="http://schemas.openxmlformats.org/officeDocument/2006/relationships/printerSettings" Target="../printerSettings/printerSettings1065.bin"/><Relationship Id="rId77" Type="http://schemas.openxmlformats.org/officeDocument/2006/relationships/printerSettings" Target="../printerSettings/printerSettings1073.bin"/><Relationship Id="rId8" Type="http://schemas.openxmlformats.org/officeDocument/2006/relationships/printerSettings" Target="../printerSettings/printerSettings1004.bin"/><Relationship Id="rId51" Type="http://schemas.openxmlformats.org/officeDocument/2006/relationships/printerSettings" Target="../printerSettings/printerSettings1047.bin"/><Relationship Id="rId72" Type="http://schemas.openxmlformats.org/officeDocument/2006/relationships/printerSettings" Target="../printerSettings/printerSettings1068.bin"/><Relationship Id="rId80" Type="http://schemas.openxmlformats.org/officeDocument/2006/relationships/printerSettings" Target="../printerSettings/printerSettings1076.bin"/><Relationship Id="rId3" Type="http://schemas.openxmlformats.org/officeDocument/2006/relationships/printerSettings" Target="../printerSettings/printerSettings999.bin"/><Relationship Id="rId12" Type="http://schemas.openxmlformats.org/officeDocument/2006/relationships/printerSettings" Target="../printerSettings/printerSettings1008.bin"/><Relationship Id="rId17" Type="http://schemas.openxmlformats.org/officeDocument/2006/relationships/printerSettings" Target="../printerSettings/printerSettings1013.bin"/><Relationship Id="rId25" Type="http://schemas.openxmlformats.org/officeDocument/2006/relationships/printerSettings" Target="../printerSettings/printerSettings1021.bin"/><Relationship Id="rId33" Type="http://schemas.openxmlformats.org/officeDocument/2006/relationships/printerSettings" Target="../printerSettings/printerSettings1029.bin"/><Relationship Id="rId38" Type="http://schemas.openxmlformats.org/officeDocument/2006/relationships/printerSettings" Target="../printerSettings/printerSettings1034.bin"/><Relationship Id="rId46" Type="http://schemas.openxmlformats.org/officeDocument/2006/relationships/printerSettings" Target="../printerSettings/printerSettings1042.bin"/><Relationship Id="rId59" Type="http://schemas.openxmlformats.org/officeDocument/2006/relationships/printerSettings" Target="../printerSettings/printerSettings1055.bin"/><Relationship Id="rId67" Type="http://schemas.openxmlformats.org/officeDocument/2006/relationships/printerSettings" Target="../printerSettings/printerSettings1063.bin"/><Relationship Id="rId20" Type="http://schemas.openxmlformats.org/officeDocument/2006/relationships/printerSettings" Target="../printerSettings/printerSettings1016.bin"/><Relationship Id="rId41" Type="http://schemas.openxmlformats.org/officeDocument/2006/relationships/printerSettings" Target="../printerSettings/printerSettings1037.bin"/><Relationship Id="rId54" Type="http://schemas.openxmlformats.org/officeDocument/2006/relationships/printerSettings" Target="../printerSettings/printerSettings1050.bin"/><Relationship Id="rId62" Type="http://schemas.openxmlformats.org/officeDocument/2006/relationships/printerSettings" Target="../printerSettings/printerSettings1058.bin"/><Relationship Id="rId70" Type="http://schemas.openxmlformats.org/officeDocument/2006/relationships/printerSettings" Target="../printerSettings/printerSettings1066.bin"/><Relationship Id="rId75" Type="http://schemas.openxmlformats.org/officeDocument/2006/relationships/printerSettings" Target="../printerSettings/printerSettings1071.bin"/><Relationship Id="rId83" Type="http://schemas.openxmlformats.org/officeDocument/2006/relationships/printerSettings" Target="../printerSettings/printerSettings1079.bin"/><Relationship Id="rId1" Type="http://schemas.openxmlformats.org/officeDocument/2006/relationships/printerSettings" Target="../printerSettings/printerSettings997.bin"/><Relationship Id="rId6" Type="http://schemas.openxmlformats.org/officeDocument/2006/relationships/printerSettings" Target="../printerSettings/printerSettings1002.bin"/><Relationship Id="rId15" Type="http://schemas.openxmlformats.org/officeDocument/2006/relationships/printerSettings" Target="../printerSettings/printerSettings1011.bin"/><Relationship Id="rId23" Type="http://schemas.openxmlformats.org/officeDocument/2006/relationships/printerSettings" Target="../printerSettings/printerSettings1019.bin"/><Relationship Id="rId28" Type="http://schemas.openxmlformats.org/officeDocument/2006/relationships/printerSettings" Target="../printerSettings/printerSettings1024.bin"/><Relationship Id="rId36" Type="http://schemas.openxmlformats.org/officeDocument/2006/relationships/printerSettings" Target="../printerSettings/printerSettings1032.bin"/><Relationship Id="rId49" Type="http://schemas.openxmlformats.org/officeDocument/2006/relationships/printerSettings" Target="../printerSettings/printerSettings1045.bin"/><Relationship Id="rId57" Type="http://schemas.openxmlformats.org/officeDocument/2006/relationships/printerSettings" Target="../printerSettings/printerSettings1053.bin"/></Relationships>
</file>

<file path=xl/worksheets/_rels/sheet130.xml.rels><?xml version="1.0" encoding="UTF-8" standalone="yes"?>
<Relationships xmlns="http://schemas.openxmlformats.org/package/2006/relationships"><Relationship Id="rId13" Type="http://schemas.openxmlformats.org/officeDocument/2006/relationships/printerSettings" Target="../printerSettings/printerSettings9067.bin"/><Relationship Id="rId18" Type="http://schemas.openxmlformats.org/officeDocument/2006/relationships/printerSettings" Target="../printerSettings/printerSettings9072.bin"/><Relationship Id="rId26" Type="http://schemas.openxmlformats.org/officeDocument/2006/relationships/printerSettings" Target="../printerSettings/printerSettings9080.bin"/><Relationship Id="rId39" Type="http://schemas.openxmlformats.org/officeDocument/2006/relationships/printerSettings" Target="../printerSettings/printerSettings9093.bin"/><Relationship Id="rId21" Type="http://schemas.openxmlformats.org/officeDocument/2006/relationships/printerSettings" Target="../printerSettings/printerSettings9075.bin"/><Relationship Id="rId34" Type="http://schemas.openxmlformats.org/officeDocument/2006/relationships/printerSettings" Target="../printerSettings/printerSettings9088.bin"/><Relationship Id="rId42" Type="http://schemas.openxmlformats.org/officeDocument/2006/relationships/printerSettings" Target="../printerSettings/printerSettings9096.bin"/><Relationship Id="rId47" Type="http://schemas.openxmlformats.org/officeDocument/2006/relationships/printerSettings" Target="../printerSettings/printerSettings9101.bin"/><Relationship Id="rId50" Type="http://schemas.openxmlformats.org/officeDocument/2006/relationships/printerSettings" Target="../printerSettings/printerSettings9104.bin"/><Relationship Id="rId55" Type="http://schemas.openxmlformats.org/officeDocument/2006/relationships/printerSettings" Target="../printerSettings/printerSettings9109.bin"/><Relationship Id="rId63" Type="http://schemas.openxmlformats.org/officeDocument/2006/relationships/printerSettings" Target="../printerSettings/printerSettings9117.bin"/><Relationship Id="rId68" Type="http://schemas.openxmlformats.org/officeDocument/2006/relationships/printerSettings" Target="../printerSettings/printerSettings9122.bin"/><Relationship Id="rId76" Type="http://schemas.openxmlformats.org/officeDocument/2006/relationships/printerSettings" Target="../printerSettings/printerSettings9130.bin"/><Relationship Id="rId7" Type="http://schemas.openxmlformats.org/officeDocument/2006/relationships/printerSettings" Target="../printerSettings/printerSettings9061.bin"/><Relationship Id="rId71" Type="http://schemas.openxmlformats.org/officeDocument/2006/relationships/printerSettings" Target="../printerSettings/printerSettings9125.bin"/><Relationship Id="rId2" Type="http://schemas.openxmlformats.org/officeDocument/2006/relationships/printerSettings" Target="../printerSettings/printerSettings9056.bin"/><Relationship Id="rId16" Type="http://schemas.openxmlformats.org/officeDocument/2006/relationships/printerSettings" Target="../printerSettings/printerSettings9070.bin"/><Relationship Id="rId29" Type="http://schemas.openxmlformats.org/officeDocument/2006/relationships/printerSettings" Target="../printerSettings/printerSettings9083.bin"/><Relationship Id="rId11" Type="http://schemas.openxmlformats.org/officeDocument/2006/relationships/printerSettings" Target="../printerSettings/printerSettings9065.bin"/><Relationship Id="rId24" Type="http://schemas.openxmlformats.org/officeDocument/2006/relationships/printerSettings" Target="../printerSettings/printerSettings9078.bin"/><Relationship Id="rId32" Type="http://schemas.openxmlformats.org/officeDocument/2006/relationships/printerSettings" Target="../printerSettings/printerSettings9086.bin"/><Relationship Id="rId37" Type="http://schemas.openxmlformats.org/officeDocument/2006/relationships/printerSettings" Target="../printerSettings/printerSettings9091.bin"/><Relationship Id="rId40" Type="http://schemas.openxmlformats.org/officeDocument/2006/relationships/printerSettings" Target="../printerSettings/printerSettings9094.bin"/><Relationship Id="rId45" Type="http://schemas.openxmlformats.org/officeDocument/2006/relationships/printerSettings" Target="../printerSettings/printerSettings9099.bin"/><Relationship Id="rId53" Type="http://schemas.openxmlformats.org/officeDocument/2006/relationships/printerSettings" Target="../printerSettings/printerSettings9107.bin"/><Relationship Id="rId58" Type="http://schemas.openxmlformats.org/officeDocument/2006/relationships/printerSettings" Target="../printerSettings/printerSettings9112.bin"/><Relationship Id="rId66" Type="http://schemas.openxmlformats.org/officeDocument/2006/relationships/printerSettings" Target="../printerSettings/printerSettings9120.bin"/><Relationship Id="rId74" Type="http://schemas.openxmlformats.org/officeDocument/2006/relationships/printerSettings" Target="../printerSettings/printerSettings9128.bin"/><Relationship Id="rId79" Type="http://schemas.openxmlformats.org/officeDocument/2006/relationships/printerSettings" Target="../printerSettings/printerSettings9133.bin"/><Relationship Id="rId5" Type="http://schemas.openxmlformats.org/officeDocument/2006/relationships/printerSettings" Target="../printerSettings/printerSettings9059.bin"/><Relationship Id="rId61" Type="http://schemas.openxmlformats.org/officeDocument/2006/relationships/printerSettings" Target="../printerSettings/printerSettings9115.bin"/><Relationship Id="rId82" Type="http://schemas.openxmlformats.org/officeDocument/2006/relationships/printerSettings" Target="../printerSettings/printerSettings9136.bin"/><Relationship Id="rId10" Type="http://schemas.openxmlformats.org/officeDocument/2006/relationships/printerSettings" Target="../printerSettings/printerSettings9064.bin"/><Relationship Id="rId19" Type="http://schemas.openxmlformats.org/officeDocument/2006/relationships/printerSettings" Target="../printerSettings/printerSettings9073.bin"/><Relationship Id="rId31" Type="http://schemas.openxmlformats.org/officeDocument/2006/relationships/printerSettings" Target="../printerSettings/printerSettings9085.bin"/><Relationship Id="rId44" Type="http://schemas.openxmlformats.org/officeDocument/2006/relationships/printerSettings" Target="../printerSettings/printerSettings9098.bin"/><Relationship Id="rId52" Type="http://schemas.openxmlformats.org/officeDocument/2006/relationships/printerSettings" Target="../printerSettings/printerSettings9106.bin"/><Relationship Id="rId60" Type="http://schemas.openxmlformats.org/officeDocument/2006/relationships/printerSettings" Target="../printerSettings/printerSettings9114.bin"/><Relationship Id="rId65" Type="http://schemas.openxmlformats.org/officeDocument/2006/relationships/printerSettings" Target="../printerSettings/printerSettings9119.bin"/><Relationship Id="rId73" Type="http://schemas.openxmlformats.org/officeDocument/2006/relationships/printerSettings" Target="../printerSettings/printerSettings9127.bin"/><Relationship Id="rId78" Type="http://schemas.openxmlformats.org/officeDocument/2006/relationships/printerSettings" Target="../printerSettings/printerSettings9132.bin"/><Relationship Id="rId81" Type="http://schemas.openxmlformats.org/officeDocument/2006/relationships/printerSettings" Target="../printerSettings/printerSettings9135.bin"/><Relationship Id="rId4" Type="http://schemas.openxmlformats.org/officeDocument/2006/relationships/printerSettings" Target="../printerSettings/printerSettings9058.bin"/><Relationship Id="rId9" Type="http://schemas.openxmlformats.org/officeDocument/2006/relationships/printerSettings" Target="../printerSettings/printerSettings9063.bin"/><Relationship Id="rId14" Type="http://schemas.openxmlformats.org/officeDocument/2006/relationships/printerSettings" Target="../printerSettings/printerSettings9068.bin"/><Relationship Id="rId22" Type="http://schemas.openxmlformats.org/officeDocument/2006/relationships/printerSettings" Target="../printerSettings/printerSettings9076.bin"/><Relationship Id="rId27" Type="http://schemas.openxmlformats.org/officeDocument/2006/relationships/printerSettings" Target="../printerSettings/printerSettings9081.bin"/><Relationship Id="rId30" Type="http://schemas.openxmlformats.org/officeDocument/2006/relationships/printerSettings" Target="../printerSettings/printerSettings9084.bin"/><Relationship Id="rId35" Type="http://schemas.openxmlformats.org/officeDocument/2006/relationships/printerSettings" Target="../printerSettings/printerSettings9089.bin"/><Relationship Id="rId43" Type="http://schemas.openxmlformats.org/officeDocument/2006/relationships/printerSettings" Target="../printerSettings/printerSettings9097.bin"/><Relationship Id="rId48" Type="http://schemas.openxmlformats.org/officeDocument/2006/relationships/printerSettings" Target="../printerSettings/printerSettings9102.bin"/><Relationship Id="rId56" Type="http://schemas.openxmlformats.org/officeDocument/2006/relationships/printerSettings" Target="../printerSettings/printerSettings9110.bin"/><Relationship Id="rId64" Type="http://schemas.openxmlformats.org/officeDocument/2006/relationships/printerSettings" Target="../printerSettings/printerSettings9118.bin"/><Relationship Id="rId69" Type="http://schemas.openxmlformats.org/officeDocument/2006/relationships/printerSettings" Target="../printerSettings/printerSettings9123.bin"/><Relationship Id="rId77" Type="http://schemas.openxmlformats.org/officeDocument/2006/relationships/printerSettings" Target="../printerSettings/printerSettings9131.bin"/><Relationship Id="rId8" Type="http://schemas.openxmlformats.org/officeDocument/2006/relationships/printerSettings" Target="../printerSettings/printerSettings9062.bin"/><Relationship Id="rId51" Type="http://schemas.openxmlformats.org/officeDocument/2006/relationships/printerSettings" Target="../printerSettings/printerSettings9105.bin"/><Relationship Id="rId72" Type="http://schemas.openxmlformats.org/officeDocument/2006/relationships/printerSettings" Target="../printerSettings/printerSettings9126.bin"/><Relationship Id="rId80" Type="http://schemas.openxmlformats.org/officeDocument/2006/relationships/printerSettings" Target="../printerSettings/printerSettings9134.bin"/><Relationship Id="rId3" Type="http://schemas.openxmlformats.org/officeDocument/2006/relationships/printerSettings" Target="../printerSettings/printerSettings9057.bin"/><Relationship Id="rId12" Type="http://schemas.openxmlformats.org/officeDocument/2006/relationships/printerSettings" Target="../printerSettings/printerSettings9066.bin"/><Relationship Id="rId17" Type="http://schemas.openxmlformats.org/officeDocument/2006/relationships/printerSettings" Target="../printerSettings/printerSettings9071.bin"/><Relationship Id="rId25" Type="http://schemas.openxmlformats.org/officeDocument/2006/relationships/printerSettings" Target="../printerSettings/printerSettings9079.bin"/><Relationship Id="rId33" Type="http://schemas.openxmlformats.org/officeDocument/2006/relationships/printerSettings" Target="../printerSettings/printerSettings9087.bin"/><Relationship Id="rId38" Type="http://schemas.openxmlformats.org/officeDocument/2006/relationships/printerSettings" Target="../printerSettings/printerSettings9092.bin"/><Relationship Id="rId46" Type="http://schemas.openxmlformats.org/officeDocument/2006/relationships/printerSettings" Target="../printerSettings/printerSettings9100.bin"/><Relationship Id="rId59" Type="http://schemas.openxmlformats.org/officeDocument/2006/relationships/printerSettings" Target="../printerSettings/printerSettings9113.bin"/><Relationship Id="rId67" Type="http://schemas.openxmlformats.org/officeDocument/2006/relationships/printerSettings" Target="../printerSettings/printerSettings9121.bin"/><Relationship Id="rId20" Type="http://schemas.openxmlformats.org/officeDocument/2006/relationships/printerSettings" Target="../printerSettings/printerSettings9074.bin"/><Relationship Id="rId41" Type="http://schemas.openxmlformats.org/officeDocument/2006/relationships/printerSettings" Target="../printerSettings/printerSettings9095.bin"/><Relationship Id="rId54" Type="http://schemas.openxmlformats.org/officeDocument/2006/relationships/printerSettings" Target="../printerSettings/printerSettings9108.bin"/><Relationship Id="rId62" Type="http://schemas.openxmlformats.org/officeDocument/2006/relationships/printerSettings" Target="../printerSettings/printerSettings9116.bin"/><Relationship Id="rId70" Type="http://schemas.openxmlformats.org/officeDocument/2006/relationships/printerSettings" Target="../printerSettings/printerSettings9124.bin"/><Relationship Id="rId75" Type="http://schemas.openxmlformats.org/officeDocument/2006/relationships/printerSettings" Target="../printerSettings/printerSettings9129.bin"/><Relationship Id="rId83" Type="http://schemas.openxmlformats.org/officeDocument/2006/relationships/printerSettings" Target="../printerSettings/printerSettings9137.bin"/><Relationship Id="rId1" Type="http://schemas.openxmlformats.org/officeDocument/2006/relationships/printerSettings" Target="../printerSettings/printerSettings9055.bin"/><Relationship Id="rId6" Type="http://schemas.openxmlformats.org/officeDocument/2006/relationships/printerSettings" Target="../printerSettings/printerSettings9060.bin"/><Relationship Id="rId15" Type="http://schemas.openxmlformats.org/officeDocument/2006/relationships/printerSettings" Target="../printerSettings/printerSettings9069.bin"/><Relationship Id="rId23" Type="http://schemas.openxmlformats.org/officeDocument/2006/relationships/printerSettings" Target="../printerSettings/printerSettings9077.bin"/><Relationship Id="rId28" Type="http://schemas.openxmlformats.org/officeDocument/2006/relationships/printerSettings" Target="../printerSettings/printerSettings9082.bin"/><Relationship Id="rId36" Type="http://schemas.openxmlformats.org/officeDocument/2006/relationships/printerSettings" Target="../printerSettings/printerSettings9090.bin"/><Relationship Id="rId49" Type="http://schemas.openxmlformats.org/officeDocument/2006/relationships/printerSettings" Target="../printerSettings/printerSettings9103.bin"/><Relationship Id="rId57" Type="http://schemas.openxmlformats.org/officeDocument/2006/relationships/printerSettings" Target="../printerSettings/printerSettings9111.bin"/></Relationships>
</file>

<file path=xl/worksheets/_rels/sheet131.xml.rels><?xml version="1.0" encoding="UTF-8" standalone="yes"?>
<Relationships xmlns="http://schemas.openxmlformats.org/package/2006/relationships"><Relationship Id="rId13" Type="http://schemas.openxmlformats.org/officeDocument/2006/relationships/printerSettings" Target="../printerSettings/printerSettings9150.bin"/><Relationship Id="rId18" Type="http://schemas.openxmlformats.org/officeDocument/2006/relationships/printerSettings" Target="../printerSettings/printerSettings9155.bin"/><Relationship Id="rId26" Type="http://schemas.openxmlformats.org/officeDocument/2006/relationships/printerSettings" Target="../printerSettings/printerSettings9163.bin"/><Relationship Id="rId39" Type="http://schemas.openxmlformats.org/officeDocument/2006/relationships/printerSettings" Target="../printerSettings/printerSettings9176.bin"/><Relationship Id="rId21" Type="http://schemas.openxmlformats.org/officeDocument/2006/relationships/printerSettings" Target="../printerSettings/printerSettings9158.bin"/><Relationship Id="rId34" Type="http://schemas.openxmlformats.org/officeDocument/2006/relationships/printerSettings" Target="../printerSettings/printerSettings9171.bin"/><Relationship Id="rId42" Type="http://schemas.openxmlformats.org/officeDocument/2006/relationships/printerSettings" Target="../printerSettings/printerSettings9179.bin"/><Relationship Id="rId47" Type="http://schemas.openxmlformats.org/officeDocument/2006/relationships/printerSettings" Target="../printerSettings/printerSettings9184.bin"/><Relationship Id="rId50" Type="http://schemas.openxmlformats.org/officeDocument/2006/relationships/printerSettings" Target="../printerSettings/printerSettings9187.bin"/><Relationship Id="rId55" Type="http://schemas.openxmlformats.org/officeDocument/2006/relationships/printerSettings" Target="../printerSettings/printerSettings9192.bin"/><Relationship Id="rId63" Type="http://schemas.openxmlformats.org/officeDocument/2006/relationships/printerSettings" Target="../printerSettings/printerSettings9200.bin"/><Relationship Id="rId68" Type="http://schemas.openxmlformats.org/officeDocument/2006/relationships/printerSettings" Target="../printerSettings/printerSettings9205.bin"/><Relationship Id="rId76" Type="http://schemas.openxmlformats.org/officeDocument/2006/relationships/printerSettings" Target="../printerSettings/printerSettings9213.bin"/><Relationship Id="rId7" Type="http://schemas.openxmlformats.org/officeDocument/2006/relationships/printerSettings" Target="../printerSettings/printerSettings9144.bin"/><Relationship Id="rId71" Type="http://schemas.openxmlformats.org/officeDocument/2006/relationships/printerSettings" Target="../printerSettings/printerSettings9208.bin"/><Relationship Id="rId2" Type="http://schemas.openxmlformats.org/officeDocument/2006/relationships/printerSettings" Target="../printerSettings/printerSettings9139.bin"/><Relationship Id="rId16" Type="http://schemas.openxmlformats.org/officeDocument/2006/relationships/printerSettings" Target="../printerSettings/printerSettings9153.bin"/><Relationship Id="rId29" Type="http://schemas.openxmlformats.org/officeDocument/2006/relationships/printerSettings" Target="../printerSettings/printerSettings9166.bin"/><Relationship Id="rId11" Type="http://schemas.openxmlformats.org/officeDocument/2006/relationships/printerSettings" Target="../printerSettings/printerSettings9148.bin"/><Relationship Id="rId24" Type="http://schemas.openxmlformats.org/officeDocument/2006/relationships/printerSettings" Target="../printerSettings/printerSettings9161.bin"/><Relationship Id="rId32" Type="http://schemas.openxmlformats.org/officeDocument/2006/relationships/printerSettings" Target="../printerSettings/printerSettings9169.bin"/><Relationship Id="rId37" Type="http://schemas.openxmlformats.org/officeDocument/2006/relationships/printerSettings" Target="../printerSettings/printerSettings9174.bin"/><Relationship Id="rId40" Type="http://schemas.openxmlformats.org/officeDocument/2006/relationships/printerSettings" Target="../printerSettings/printerSettings9177.bin"/><Relationship Id="rId45" Type="http://schemas.openxmlformats.org/officeDocument/2006/relationships/printerSettings" Target="../printerSettings/printerSettings9182.bin"/><Relationship Id="rId53" Type="http://schemas.openxmlformats.org/officeDocument/2006/relationships/printerSettings" Target="../printerSettings/printerSettings9190.bin"/><Relationship Id="rId58" Type="http://schemas.openxmlformats.org/officeDocument/2006/relationships/printerSettings" Target="../printerSettings/printerSettings9195.bin"/><Relationship Id="rId66" Type="http://schemas.openxmlformats.org/officeDocument/2006/relationships/printerSettings" Target="../printerSettings/printerSettings9203.bin"/><Relationship Id="rId74" Type="http://schemas.openxmlformats.org/officeDocument/2006/relationships/printerSettings" Target="../printerSettings/printerSettings9211.bin"/><Relationship Id="rId79" Type="http://schemas.openxmlformats.org/officeDocument/2006/relationships/printerSettings" Target="../printerSettings/printerSettings9216.bin"/><Relationship Id="rId5" Type="http://schemas.openxmlformats.org/officeDocument/2006/relationships/printerSettings" Target="../printerSettings/printerSettings9142.bin"/><Relationship Id="rId61" Type="http://schemas.openxmlformats.org/officeDocument/2006/relationships/printerSettings" Target="../printerSettings/printerSettings9198.bin"/><Relationship Id="rId82" Type="http://schemas.openxmlformats.org/officeDocument/2006/relationships/printerSettings" Target="../printerSettings/printerSettings9219.bin"/><Relationship Id="rId10" Type="http://schemas.openxmlformats.org/officeDocument/2006/relationships/printerSettings" Target="../printerSettings/printerSettings9147.bin"/><Relationship Id="rId19" Type="http://schemas.openxmlformats.org/officeDocument/2006/relationships/printerSettings" Target="../printerSettings/printerSettings9156.bin"/><Relationship Id="rId31" Type="http://schemas.openxmlformats.org/officeDocument/2006/relationships/printerSettings" Target="../printerSettings/printerSettings9168.bin"/><Relationship Id="rId44" Type="http://schemas.openxmlformats.org/officeDocument/2006/relationships/printerSettings" Target="../printerSettings/printerSettings9181.bin"/><Relationship Id="rId52" Type="http://schemas.openxmlformats.org/officeDocument/2006/relationships/printerSettings" Target="../printerSettings/printerSettings9189.bin"/><Relationship Id="rId60" Type="http://schemas.openxmlformats.org/officeDocument/2006/relationships/printerSettings" Target="../printerSettings/printerSettings9197.bin"/><Relationship Id="rId65" Type="http://schemas.openxmlformats.org/officeDocument/2006/relationships/printerSettings" Target="../printerSettings/printerSettings9202.bin"/><Relationship Id="rId73" Type="http://schemas.openxmlformats.org/officeDocument/2006/relationships/printerSettings" Target="../printerSettings/printerSettings9210.bin"/><Relationship Id="rId78" Type="http://schemas.openxmlformats.org/officeDocument/2006/relationships/printerSettings" Target="../printerSettings/printerSettings9215.bin"/><Relationship Id="rId81" Type="http://schemas.openxmlformats.org/officeDocument/2006/relationships/printerSettings" Target="../printerSettings/printerSettings9218.bin"/><Relationship Id="rId4" Type="http://schemas.openxmlformats.org/officeDocument/2006/relationships/printerSettings" Target="../printerSettings/printerSettings9141.bin"/><Relationship Id="rId9" Type="http://schemas.openxmlformats.org/officeDocument/2006/relationships/printerSettings" Target="../printerSettings/printerSettings9146.bin"/><Relationship Id="rId14" Type="http://schemas.openxmlformats.org/officeDocument/2006/relationships/printerSettings" Target="../printerSettings/printerSettings9151.bin"/><Relationship Id="rId22" Type="http://schemas.openxmlformats.org/officeDocument/2006/relationships/printerSettings" Target="../printerSettings/printerSettings9159.bin"/><Relationship Id="rId27" Type="http://schemas.openxmlformats.org/officeDocument/2006/relationships/printerSettings" Target="../printerSettings/printerSettings9164.bin"/><Relationship Id="rId30" Type="http://schemas.openxmlformats.org/officeDocument/2006/relationships/printerSettings" Target="../printerSettings/printerSettings9167.bin"/><Relationship Id="rId35" Type="http://schemas.openxmlformats.org/officeDocument/2006/relationships/printerSettings" Target="../printerSettings/printerSettings9172.bin"/><Relationship Id="rId43" Type="http://schemas.openxmlformats.org/officeDocument/2006/relationships/printerSettings" Target="../printerSettings/printerSettings9180.bin"/><Relationship Id="rId48" Type="http://schemas.openxmlformats.org/officeDocument/2006/relationships/printerSettings" Target="../printerSettings/printerSettings9185.bin"/><Relationship Id="rId56" Type="http://schemas.openxmlformats.org/officeDocument/2006/relationships/printerSettings" Target="../printerSettings/printerSettings9193.bin"/><Relationship Id="rId64" Type="http://schemas.openxmlformats.org/officeDocument/2006/relationships/printerSettings" Target="../printerSettings/printerSettings9201.bin"/><Relationship Id="rId69" Type="http://schemas.openxmlformats.org/officeDocument/2006/relationships/printerSettings" Target="../printerSettings/printerSettings9206.bin"/><Relationship Id="rId77" Type="http://schemas.openxmlformats.org/officeDocument/2006/relationships/printerSettings" Target="../printerSettings/printerSettings9214.bin"/><Relationship Id="rId8" Type="http://schemas.openxmlformats.org/officeDocument/2006/relationships/printerSettings" Target="../printerSettings/printerSettings9145.bin"/><Relationship Id="rId51" Type="http://schemas.openxmlformats.org/officeDocument/2006/relationships/printerSettings" Target="../printerSettings/printerSettings9188.bin"/><Relationship Id="rId72" Type="http://schemas.openxmlformats.org/officeDocument/2006/relationships/printerSettings" Target="../printerSettings/printerSettings9209.bin"/><Relationship Id="rId80" Type="http://schemas.openxmlformats.org/officeDocument/2006/relationships/printerSettings" Target="../printerSettings/printerSettings9217.bin"/><Relationship Id="rId3" Type="http://schemas.openxmlformats.org/officeDocument/2006/relationships/printerSettings" Target="../printerSettings/printerSettings9140.bin"/><Relationship Id="rId12" Type="http://schemas.openxmlformats.org/officeDocument/2006/relationships/printerSettings" Target="../printerSettings/printerSettings9149.bin"/><Relationship Id="rId17" Type="http://schemas.openxmlformats.org/officeDocument/2006/relationships/printerSettings" Target="../printerSettings/printerSettings9154.bin"/><Relationship Id="rId25" Type="http://schemas.openxmlformats.org/officeDocument/2006/relationships/printerSettings" Target="../printerSettings/printerSettings9162.bin"/><Relationship Id="rId33" Type="http://schemas.openxmlformats.org/officeDocument/2006/relationships/printerSettings" Target="../printerSettings/printerSettings9170.bin"/><Relationship Id="rId38" Type="http://schemas.openxmlformats.org/officeDocument/2006/relationships/printerSettings" Target="../printerSettings/printerSettings9175.bin"/><Relationship Id="rId46" Type="http://schemas.openxmlformats.org/officeDocument/2006/relationships/printerSettings" Target="../printerSettings/printerSettings9183.bin"/><Relationship Id="rId59" Type="http://schemas.openxmlformats.org/officeDocument/2006/relationships/printerSettings" Target="../printerSettings/printerSettings9196.bin"/><Relationship Id="rId67" Type="http://schemas.openxmlformats.org/officeDocument/2006/relationships/printerSettings" Target="../printerSettings/printerSettings9204.bin"/><Relationship Id="rId20" Type="http://schemas.openxmlformats.org/officeDocument/2006/relationships/printerSettings" Target="../printerSettings/printerSettings9157.bin"/><Relationship Id="rId41" Type="http://schemas.openxmlformats.org/officeDocument/2006/relationships/printerSettings" Target="../printerSettings/printerSettings9178.bin"/><Relationship Id="rId54" Type="http://schemas.openxmlformats.org/officeDocument/2006/relationships/printerSettings" Target="../printerSettings/printerSettings9191.bin"/><Relationship Id="rId62" Type="http://schemas.openxmlformats.org/officeDocument/2006/relationships/printerSettings" Target="../printerSettings/printerSettings9199.bin"/><Relationship Id="rId70" Type="http://schemas.openxmlformats.org/officeDocument/2006/relationships/printerSettings" Target="../printerSettings/printerSettings9207.bin"/><Relationship Id="rId75" Type="http://schemas.openxmlformats.org/officeDocument/2006/relationships/printerSettings" Target="../printerSettings/printerSettings9212.bin"/><Relationship Id="rId83" Type="http://schemas.openxmlformats.org/officeDocument/2006/relationships/printerSettings" Target="../printerSettings/printerSettings9220.bin"/><Relationship Id="rId1" Type="http://schemas.openxmlformats.org/officeDocument/2006/relationships/printerSettings" Target="../printerSettings/printerSettings9138.bin"/><Relationship Id="rId6" Type="http://schemas.openxmlformats.org/officeDocument/2006/relationships/printerSettings" Target="../printerSettings/printerSettings9143.bin"/><Relationship Id="rId15" Type="http://schemas.openxmlformats.org/officeDocument/2006/relationships/printerSettings" Target="../printerSettings/printerSettings9152.bin"/><Relationship Id="rId23" Type="http://schemas.openxmlformats.org/officeDocument/2006/relationships/printerSettings" Target="../printerSettings/printerSettings9160.bin"/><Relationship Id="rId28" Type="http://schemas.openxmlformats.org/officeDocument/2006/relationships/printerSettings" Target="../printerSettings/printerSettings9165.bin"/><Relationship Id="rId36" Type="http://schemas.openxmlformats.org/officeDocument/2006/relationships/printerSettings" Target="../printerSettings/printerSettings9173.bin"/><Relationship Id="rId49" Type="http://schemas.openxmlformats.org/officeDocument/2006/relationships/printerSettings" Target="../printerSettings/printerSettings9186.bin"/><Relationship Id="rId57" Type="http://schemas.openxmlformats.org/officeDocument/2006/relationships/printerSettings" Target="../printerSettings/printerSettings9194.bin"/></Relationships>
</file>

<file path=xl/worksheets/_rels/sheet132.xml.rels><?xml version="1.0" encoding="UTF-8" standalone="yes"?>
<Relationships xmlns="http://schemas.openxmlformats.org/package/2006/relationships"><Relationship Id="rId13" Type="http://schemas.openxmlformats.org/officeDocument/2006/relationships/printerSettings" Target="../printerSettings/printerSettings9233.bin"/><Relationship Id="rId18" Type="http://schemas.openxmlformats.org/officeDocument/2006/relationships/printerSettings" Target="../printerSettings/printerSettings9238.bin"/><Relationship Id="rId26" Type="http://schemas.openxmlformats.org/officeDocument/2006/relationships/printerSettings" Target="../printerSettings/printerSettings9246.bin"/><Relationship Id="rId39" Type="http://schemas.openxmlformats.org/officeDocument/2006/relationships/printerSettings" Target="../printerSettings/printerSettings9259.bin"/><Relationship Id="rId21" Type="http://schemas.openxmlformats.org/officeDocument/2006/relationships/printerSettings" Target="../printerSettings/printerSettings9241.bin"/><Relationship Id="rId34" Type="http://schemas.openxmlformats.org/officeDocument/2006/relationships/printerSettings" Target="../printerSettings/printerSettings9254.bin"/><Relationship Id="rId42" Type="http://schemas.openxmlformats.org/officeDocument/2006/relationships/printerSettings" Target="../printerSettings/printerSettings9262.bin"/><Relationship Id="rId47" Type="http://schemas.openxmlformats.org/officeDocument/2006/relationships/printerSettings" Target="../printerSettings/printerSettings9267.bin"/><Relationship Id="rId50" Type="http://schemas.openxmlformats.org/officeDocument/2006/relationships/printerSettings" Target="../printerSettings/printerSettings9270.bin"/><Relationship Id="rId55" Type="http://schemas.openxmlformats.org/officeDocument/2006/relationships/printerSettings" Target="../printerSettings/printerSettings9275.bin"/><Relationship Id="rId63" Type="http://schemas.openxmlformats.org/officeDocument/2006/relationships/printerSettings" Target="../printerSettings/printerSettings9283.bin"/><Relationship Id="rId68" Type="http://schemas.openxmlformats.org/officeDocument/2006/relationships/printerSettings" Target="../printerSettings/printerSettings9288.bin"/><Relationship Id="rId76" Type="http://schemas.openxmlformats.org/officeDocument/2006/relationships/printerSettings" Target="../printerSettings/printerSettings9296.bin"/><Relationship Id="rId7" Type="http://schemas.openxmlformats.org/officeDocument/2006/relationships/printerSettings" Target="../printerSettings/printerSettings9227.bin"/><Relationship Id="rId71" Type="http://schemas.openxmlformats.org/officeDocument/2006/relationships/printerSettings" Target="../printerSettings/printerSettings9291.bin"/><Relationship Id="rId2" Type="http://schemas.openxmlformats.org/officeDocument/2006/relationships/printerSettings" Target="../printerSettings/printerSettings9222.bin"/><Relationship Id="rId16" Type="http://schemas.openxmlformats.org/officeDocument/2006/relationships/printerSettings" Target="../printerSettings/printerSettings9236.bin"/><Relationship Id="rId29" Type="http://schemas.openxmlformats.org/officeDocument/2006/relationships/printerSettings" Target="../printerSettings/printerSettings9249.bin"/><Relationship Id="rId11" Type="http://schemas.openxmlformats.org/officeDocument/2006/relationships/printerSettings" Target="../printerSettings/printerSettings9231.bin"/><Relationship Id="rId24" Type="http://schemas.openxmlformats.org/officeDocument/2006/relationships/printerSettings" Target="../printerSettings/printerSettings9244.bin"/><Relationship Id="rId32" Type="http://schemas.openxmlformats.org/officeDocument/2006/relationships/printerSettings" Target="../printerSettings/printerSettings9252.bin"/><Relationship Id="rId37" Type="http://schemas.openxmlformats.org/officeDocument/2006/relationships/printerSettings" Target="../printerSettings/printerSettings9257.bin"/><Relationship Id="rId40" Type="http://schemas.openxmlformats.org/officeDocument/2006/relationships/printerSettings" Target="../printerSettings/printerSettings9260.bin"/><Relationship Id="rId45" Type="http://schemas.openxmlformats.org/officeDocument/2006/relationships/printerSettings" Target="../printerSettings/printerSettings9265.bin"/><Relationship Id="rId53" Type="http://schemas.openxmlformats.org/officeDocument/2006/relationships/printerSettings" Target="../printerSettings/printerSettings9273.bin"/><Relationship Id="rId58" Type="http://schemas.openxmlformats.org/officeDocument/2006/relationships/printerSettings" Target="../printerSettings/printerSettings9278.bin"/><Relationship Id="rId66" Type="http://schemas.openxmlformats.org/officeDocument/2006/relationships/printerSettings" Target="../printerSettings/printerSettings9286.bin"/><Relationship Id="rId74" Type="http://schemas.openxmlformats.org/officeDocument/2006/relationships/printerSettings" Target="../printerSettings/printerSettings9294.bin"/><Relationship Id="rId79" Type="http://schemas.openxmlformats.org/officeDocument/2006/relationships/printerSettings" Target="../printerSettings/printerSettings9299.bin"/><Relationship Id="rId5" Type="http://schemas.openxmlformats.org/officeDocument/2006/relationships/printerSettings" Target="../printerSettings/printerSettings9225.bin"/><Relationship Id="rId61" Type="http://schemas.openxmlformats.org/officeDocument/2006/relationships/printerSettings" Target="../printerSettings/printerSettings9281.bin"/><Relationship Id="rId82" Type="http://schemas.openxmlformats.org/officeDocument/2006/relationships/printerSettings" Target="../printerSettings/printerSettings9302.bin"/><Relationship Id="rId10" Type="http://schemas.openxmlformats.org/officeDocument/2006/relationships/printerSettings" Target="../printerSettings/printerSettings9230.bin"/><Relationship Id="rId19" Type="http://schemas.openxmlformats.org/officeDocument/2006/relationships/printerSettings" Target="../printerSettings/printerSettings9239.bin"/><Relationship Id="rId31" Type="http://schemas.openxmlformats.org/officeDocument/2006/relationships/printerSettings" Target="../printerSettings/printerSettings9251.bin"/><Relationship Id="rId44" Type="http://schemas.openxmlformats.org/officeDocument/2006/relationships/printerSettings" Target="../printerSettings/printerSettings9264.bin"/><Relationship Id="rId52" Type="http://schemas.openxmlformats.org/officeDocument/2006/relationships/printerSettings" Target="../printerSettings/printerSettings9272.bin"/><Relationship Id="rId60" Type="http://schemas.openxmlformats.org/officeDocument/2006/relationships/printerSettings" Target="../printerSettings/printerSettings9280.bin"/><Relationship Id="rId65" Type="http://schemas.openxmlformats.org/officeDocument/2006/relationships/printerSettings" Target="../printerSettings/printerSettings9285.bin"/><Relationship Id="rId73" Type="http://schemas.openxmlformats.org/officeDocument/2006/relationships/printerSettings" Target="../printerSettings/printerSettings9293.bin"/><Relationship Id="rId78" Type="http://schemas.openxmlformats.org/officeDocument/2006/relationships/printerSettings" Target="../printerSettings/printerSettings9298.bin"/><Relationship Id="rId81" Type="http://schemas.openxmlformats.org/officeDocument/2006/relationships/printerSettings" Target="../printerSettings/printerSettings9301.bin"/><Relationship Id="rId4" Type="http://schemas.openxmlformats.org/officeDocument/2006/relationships/printerSettings" Target="../printerSettings/printerSettings9224.bin"/><Relationship Id="rId9" Type="http://schemas.openxmlformats.org/officeDocument/2006/relationships/printerSettings" Target="../printerSettings/printerSettings9229.bin"/><Relationship Id="rId14" Type="http://schemas.openxmlformats.org/officeDocument/2006/relationships/printerSettings" Target="../printerSettings/printerSettings9234.bin"/><Relationship Id="rId22" Type="http://schemas.openxmlformats.org/officeDocument/2006/relationships/printerSettings" Target="../printerSettings/printerSettings9242.bin"/><Relationship Id="rId27" Type="http://schemas.openxmlformats.org/officeDocument/2006/relationships/printerSettings" Target="../printerSettings/printerSettings9247.bin"/><Relationship Id="rId30" Type="http://schemas.openxmlformats.org/officeDocument/2006/relationships/printerSettings" Target="../printerSettings/printerSettings9250.bin"/><Relationship Id="rId35" Type="http://schemas.openxmlformats.org/officeDocument/2006/relationships/printerSettings" Target="../printerSettings/printerSettings9255.bin"/><Relationship Id="rId43" Type="http://schemas.openxmlformats.org/officeDocument/2006/relationships/printerSettings" Target="../printerSettings/printerSettings9263.bin"/><Relationship Id="rId48" Type="http://schemas.openxmlformats.org/officeDocument/2006/relationships/printerSettings" Target="../printerSettings/printerSettings9268.bin"/><Relationship Id="rId56" Type="http://schemas.openxmlformats.org/officeDocument/2006/relationships/printerSettings" Target="../printerSettings/printerSettings9276.bin"/><Relationship Id="rId64" Type="http://schemas.openxmlformats.org/officeDocument/2006/relationships/printerSettings" Target="../printerSettings/printerSettings9284.bin"/><Relationship Id="rId69" Type="http://schemas.openxmlformats.org/officeDocument/2006/relationships/printerSettings" Target="../printerSettings/printerSettings9289.bin"/><Relationship Id="rId77" Type="http://schemas.openxmlformats.org/officeDocument/2006/relationships/printerSettings" Target="../printerSettings/printerSettings9297.bin"/><Relationship Id="rId8" Type="http://schemas.openxmlformats.org/officeDocument/2006/relationships/printerSettings" Target="../printerSettings/printerSettings9228.bin"/><Relationship Id="rId51" Type="http://schemas.openxmlformats.org/officeDocument/2006/relationships/printerSettings" Target="../printerSettings/printerSettings9271.bin"/><Relationship Id="rId72" Type="http://schemas.openxmlformats.org/officeDocument/2006/relationships/printerSettings" Target="../printerSettings/printerSettings9292.bin"/><Relationship Id="rId80" Type="http://schemas.openxmlformats.org/officeDocument/2006/relationships/printerSettings" Target="../printerSettings/printerSettings9300.bin"/><Relationship Id="rId3" Type="http://schemas.openxmlformats.org/officeDocument/2006/relationships/printerSettings" Target="../printerSettings/printerSettings9223.bin"/><Relationship Id="rId12" Type="http://schemas.openxmlformats.org/officeDocument/2006/relationships/printerSettings" Target="../printerSettings/printerSettings9232.bin"/><Relationship Id="rId17" Type="http://schemas.openxmlformats.org/officeDocument/2006/relationships/printerSettings" Target="../printerSettings/printerSettings9237.bin"/><Relationship Id="rId25" Type="http://schemas.openxmlformats.org/officeDocument/2006/relationships/printerSettings" Target="../printerSettings/printerSettings9245.bin"/><Relationship Id="rId33" Type="http://schemas.openxmlformats.org/officeDocument/2006/relationships/printerSettings" Target="../printerSettings/printerSettings9253.bin"/><Relationship Id="rId38" Type="http://schemas.openxmlformats.org/officeDocument/2006/relationships/printerSettings" Target="../printerSettings/printerSettings9258.bin"/><Relationship Id="rId46" Type="http://schemas.openxmlformats.org/officeDocument/2006/relationships/printerSettings" Target="../printerSettings/printerSettings9266.bin"/><Relationship Id="rId59" Type="http://schemas.openxmlformats.org/officeDocument/2006/relationships/printerSettings" Target="../printerSettings/printerSettings9279.bin"/><Relationship Id="rId67" Type="http://schemas.openxmlformats.org/officeDocument/2006/relationships/printerSettings" Target="../printerSettings/printerSettings9287.bin"/><Relationship Id="rId20" Type="http://schemas.openxmlformats.org/officeDocument/2006/relationships/printerSettings" Target="../printerSettings/printerSettings9240.bin"/><Relationship Id="rId41" Type="http://schemas.openxmlformats.org/officeDocument/2006/relationships/printerSettings" Target="../printerSettings/printerSettings9261.bin"/><Relationship Id="rId54" Type="http://schemas.openxmlformats.org/officeDocument/2006/relationships/printerSettings" Target="../printerSettings/printerSettings9274.bin"/><Relationship Id="rId62" Type="http://schemas.openxmlformats.org/officeDocument/2006/relationships/printerSettings" Target="../printerSettings/printerSettings9282.bin"/><Relationship Id="rId70" Type="http://schemas.openxmlformats.org/officeDocument/2006/relationships/printerSettings" Target="../printerSettings/printerSettings9290.bin"/><Relationship Id="rId75" Type="http://schemas.openxmlformats.org/officeDocument/2006/relationships/printerSettings" Target="../printerSettings/printerSettings9295.bin"/><Relationship Id="rId83" Type="http://schemas.openxmlformats.org/officeDocument/2006/relationships/printerSettings" Target="../printerSettings/printerSettings9303.bin"/><Relationship Id="rId1" Type="http://schemas.openxmlformats.org/officeDocument/2006/relationships/printerSettings" Target="../printerSettings/printerSettings9221.bin"/><Relationship Id="rId6" Type="http://schemas.openxmlformats.org/officeDocument/2006/relationships/printerSettings" Target="../printerSettings/printerSettings9226.bin"/><Relationship Id="rId15" Type="http://schemas.openxmlformats.org/officeDocument/2006/relationships/printerSettings" Target="../printerSettings/printerSettings9235.bin"/><Relationship Id="rId23" Type="http://schemas.openxmlformats.org/officeDocument/2006/relationships/printerSettings" Target="../printerSettings/printerSettings9243.bin"/><Relationship Id="rId28" Type="http://schemas.openxmlformats.org/officeDocument/2006/relationships/printerSettings" Target="../printerSettings/printerSettings9248.bin"/><Relationship Id="rId36" Type="http://schemas.openxmlformats.org/officeDocument/2006/relationships/printerSettings" Target="../printerSettings/printerSettings9256.bin"/><Relationship Id="rId49" Type="http://schemas.openxmlformats.org/officeDocument/2006/relationships/printerSettings" Target="../printerSettings/printerSettings9269.bin"/><Relationship Id="rId57" Type="http://schemas.openxmlformats.org/officeDocument/2006/relationships/printerSettings" Target="../printerSettings/printerSettings9277.bin"/></Relationships>
</file>

<file path=xl/worksheets/_rels/sheet133.xml.rels><?xml version="1.0" encoding="UTF-8" standalone="yes"?>
<Relationships xmlns="http://schemas.openxmlformats.org/package/2006/relationships"><Relationship Id="rId13" Type="http://schemas.openxmlformats.org/officeDocument/2006/relationships/printerSettings" Target="../printerSettings/printerSettings9316.bin"/><Relationship Id="rId18" Type="http://schemas.openxmlformats.org/officeDocument/2006/relationships/printerSettings" Target="../printerSettings/printerSettings9321.bin"/><Relationship Id="rId26" Type="http://schemas.openxmlformats.org/officeDocument/2006/relationships/printerSettings" Target="../printerSettings/printerSettings9329.bin"/><Relationship Id="rId39" Type="http://schemas.openxmlformats.org/officeDocument/2006/relationships/printerSettings" Target="../printerSettings/printerSettings9342.bin"/><Relationship Id="rId21" Type="http://schemas.openxmlformats.org/officeDocument/2006/relationships/printerSettings" Target="../printerSettings/printerSettings9324.bin"/><Relationship Id="rId34" Type="http://schemas.openxmlformats.org/officeDocument/2006/relationships/printerSettings" Target="../printerSettings/printerSettings9337.bin"/><Relationship Id="rId42" Type="http://schemas.openxmlformats.org/officeDocument/2006/relationships/printerSettings" Target="../printerSettings/printerSettings9345.bin"/><Relationship Id="rId47" Type="http://schemas.openxmlformats.org/officeDocument/2006/relationships/printerSettings" Target="../printerSettings/printerSettings9350.bin"/><Relationship Id="rId50" Type="http://schemas.openxmlformats.org/officeDocument/2006/relationships/printerSettings" Target="../printerSettings/printerSettings9353.bin"/><Relationship Id="rId55" Type="http://schemas.openxmlformats.org/officeDocument/2006/relationships/printerSettings" Target="../printerSettings/printerSettings9358.bin"/><Relationship Id="rId63" Type="http://schemas.openxmlformats.org/officeDocument/2006/relationships/printerSettings" Target="../printerSettings/printerSettings9366.bin"/><Relationship Id="rId68" Type="http://schemas.openxmlformats.org/officeDocument/2006/relationships/printerSettings" Target="../printerSettings/printerSettings9371.bin"/><Relationship Id="rId76" Type="http://schemas.openxmlformats.org/officeDocument/2006/relationships/printerSettings" Target="../printerSettings/printerSettings9379.bin"/><Relationship Id="rId7" Type="http://schemas.openxmlformats.org/officeDocument/2006/relationships/printerSettings" Target="../printerSettings/printerSettings9310.bin"/><Relationship Id="rId71" Type="http://schemas.openxmlformats.org/officeDocument/2006/relationships/printerSettings" Target="../printerSettings/printerSettings9374.bin"/><Relationship Id="rId2" Type="http://schemas.openxmlformats.org/officeDocument/2006/relationships/printerSettings" Target="../printerSettings/printerSettings9305.bin"/><Relationship Id="rId16" Type="http://schemas.openxmlformats.org/officeDocument/2006/relationships/printerSettings" Target="../printerSettings/printerSettings9319.bin"/><Relationship Id="rId29" Type="http://schemas.openxmlformats.org/officeDocument/2006/relationships/printerSettings" Target="../printerSettings/printerSettings9332.bin"/><Relationship Id="rId11" Type="http://schemas.openxmlformats.org/officeDocument/2006/relationships/printerSettings" Target="../printerSettings/printerSettings9314.bin"/><Relationship Id="rId24" Type="http://schemas.openxmlformats.org/officeDocument/2006/relationships/printerSettings" Target="../printerSettings/printerSettings9327.bin"/><Relationship Id="rId32" Type="http://schemas.openxmlformats.org/officeDocument/2006/relationships/printerSettings" Target="../printerSettings/printerSettings9335.bin"/><Relationship Id="rId37" Type="http://schemas.openxmlformats.org/officeDocument/2006/relationships/printerSettings" Target="../printerSettings/printerSettings9340.bin"/><Relationship Id="rId40" Type="http://schemas.openxmlformats.org/officeDocument/2006/relationships/printerSettings" Target="../printerSettings/printerSettings9343.bin"/><Relationship Id="rId45" Type="http://schemas.openxmlformats.org/officeDocument/2006/relationships/printerSettings" Target="../printerSettings/printerSettings9348.bin"/><Relationship Id="rId53" Type="http://schemas.openxmlformats.org/officeDocument/2006/relationships/printerSettings" Target="../printerSettings/printerSettings9356.bin"/><Relationship Id="rId58" Type="http://schemas.openxmlformats.org/officeDocument/2006/relationships/printerSettings" Target="../printerSettings/printerSettings9361.bin"/><Relationship Id="rId66" Type="http://schemas.openxmlformats.org/officeDocument/2006/relationships/printerSettings" Target="../printerSettings/printerSettings9369.bin"/><Relationship Id="rId74" Type="http://schemas.openxmlformats.org/officeDocument/2006/relationships/printerSettings" Target="../printerSettings/printerSettings9377.bin"/><Relationship Id="rId79" Type="http://schemas.openxmlformats.org/officeDocument/2006/relationships/printerSettings" Target="../printerSettings/printerSettings9382.bin"/><Relationship Id="rId5" Type="http://schemas.openxmlformats.org/officeDocument/2006/relationships/printerSettings" Target="../printerSettings/printerSettings9308.bin"/><Relationship Id="rId61" Type="http://schemas.openxmlformats.org/officeDocument/2006/relationships/printerSettings" Target="../printerSettings/printerSettings9364.bin"/><Relationship Id="rId82" Type="http://schemas.openxmlformats.org/officeDocument/2006/relationships/printerSettings" Target="../printerSettings/printerSettings9385.bin"/><Relationship Id="rId10" Type="http://schemas.openxmlformats.org/officeDocument/2006/relationships/printerSettings" Target="../printerSettings/printerSettings9313.bin"/><Relationship Id="rId19" Type="http://schemas.openxmlformats.org/officeDocument/2006/relationships/printerSettings" Target="../printerSettings/printerSettings9322.bin"/><Relationship Id="rId31" Type="http://schemas.openxmlformats.org/officeDocument/2006/relationships/printerSettings" Target="../printerSettings/printerSettings9334.bin"/><Relationship Id="rId44" Type="http://schemas.openxmlformats.org/officeDocument/2006/relationships/printerSettings" Target="../printerSettings/printerSettings9347.bin"/><Relationship Id="rId52" Type="http://schemas.openxmlformats.org/officeDocument/2006/relationships/printerSettings" Target="../printerSettings/printerSettings9355.bin"/><Relationship Id="rId60" Type="http://schemas.openxmlformats.org/officeDocument/2006/relationships/printerSettings" Target="../printerSettings/printerSettings9363.bin"/><Relationship Id="rId65" Type="http://schemas.openxmlformats.org/officeDocument/2006/relationships/printerSettings" Target="../printerSettings/printerSettings9368.bin"/><Relationship Id="rId73" Type="http://schemas.openxmlformats.org/officeDocument/2006/relationships/printerSettings" Target="../printerSettings/printerSettings9376.bin"/><Relationship Id="rId78" Type="http://schemas.openxmlformats.org/officeDocument/2006/relationships/printerSettings" Target="../printerSettings/printerSettings9381.bin"/><Relationship Id="rId81" Type="http://schemas.openxmlformats.org/officeDocument/2006/relationships/printerSettings" Target="../printerSettings/printerSettings9384.bin"/><Relationship Id="rId4" Type="http://schemas.openxmlformats.org/officeDocument/2006/relationships/printerSettings" Target="../printerSettings/printerSettings9307.bin"/><Relationship Id="rId9" Type="http://schemas.openxmlformats.org/officeDocument/2006/relationships/printerSettings" Target="../printerSettings/printerSettings9312.bin"/><Relationship Id="rId14" Type="http://schemas.openxmlformats.org/officeDocument/2006/relationships/printerSettings" Target="../printerSettings/printerSettings9317.bin"/><Relationship Id="rId22" Type="http://schemas.openxmlformats.org/officeDocument/2006/relationships/printerSettings" Target="../printerSettings/printerSettings9325.bin"/><Relationship Id="rId27" Type="http://schemas.openxmlformats.org/officeDocument/2006/relationships/printerSettings" Target="../printerSettings/printerSettings9330.bin"/><Relationship Id="rId30" Type="http://schemas.openxmlformats.org/officeDocument/2006/relationships/printerSettings" Target="../printerSettings/printerSettings9333.bin"/><Relationship Id="rId35" Type="http://schemas.openxmlformats.org/officeDocument/2006/relationships/printerSettings" Target="../printerSettings/printerSettings9338.bin"/><Relationship Id="rId43" Type="http://schemas.openxmlformats.org/officeDocument/2006/relationships/printerSettings" Target="../printerSettings/printerSettings9346.bin"/><Relationship Id="rId48" Type="http://schemas.openxmlformats.org/officeDocument/2006/relationships/printerSettings" Target="../printerSettings/printerSettings9351.bin"/><Relationship Id="rId56" Type="http://schemas.openxmlformats.org/officeDocument/2006/relationships/printerSettings" Target="../printerSettings/printerSettings9359.bin"/><Relationship Id="rId64" Type="http://schemas.openxmlformats.org/officeDocument/2006/relationships/printerSettings" Target="../printerSettings/printerSettings9367.bin"/><Relationship Id="rId69" Type="http://schemas.openxmlformats.org/officeDocument/2006/relationships/printerSettings" Target="../printerSettings/printerSettings9372.bin"/><Relationship Id="rId77" Type="http://schemas.openxmlformats.org/officeDocument/2006/relationships/printerSettings" Target="../printerSettings/printerSettings9380.bin"/><Relationship Id="rId8" Type="http://schemas.openxmlformats.org/officeDocument/2006/relationships/printerSettings" Target="../printerSettings/printerSettings9311.bin"/><Relationship Id="rId51" Type="http://schemas.openxmlformats.org/officeDocument/2006/relationships/printerSettings" Target="../printerSettings/printerSettings9354.bin"/><Relationship Id="rId72" Type="http://schemas.openxmlformats.org/officeDocument/2006/relationships/printerSettings" Target="../printerSettings/printerSettings9375.bin"/><Relationship Id="rId80" Type="http://schemas.openxmlformats.org/officeDocument/2006/relationships/printerSettings" Target="../printerSettings/printerSettings9383.bin"/><Relationship Id="rId3" Type="http://schemas.openxmlformats.org/officeDocument/2006/relationships/printerSettings" Target="../printerSettings/printerSettings9306.bin"/><Relationship Id="rId12" Type="http://schemas.openxmlformats.org/officeDocument/2006/relationships/printerSettings" Target="../printerSettings/printerSettings9315.bin"/><Relationship Id="rId17" Type="http://schemas.openxmlformats.org/officeDocument/2006/relationships/printerSettings" Target="../printerSettings/printerSettings9320.bin"/><Relationship Id="rId25" Type="http://schemas.openxmlformats.org/officeDocument/2006/relationships/printerSettings" Target="../printerSettings/printerSettings9328.bin"/><Relationship Id="rId33" Type="http://schemas.openxmlformats.org/officeDocument/2006/relationships/printerSettings" Target="../printerSettings/printerSettings9336.bin"/><Relationship Id="rId38" Type="http://schemas.openxmlformats.org/officeDocument/2006/relationships/printerSettings" Target="../printerSettings/printerSettings9341.bin"/><Relationship Id="rId46" Type="http://schemas.openxmlformats.org/officeDocument/2006/relationships/printerSettings" Target="../printerSettings/printerSettings9349.bin"/><Relationship Id="rId59" Type="http://schemas.openxmlformats.org/officeDocument/2006/relationships/printerSettings" Target="../printerSettings/printerSettings9362.bin"/><Relationship Id="rId67" Type="http://schemas.openxmlformats.org/officeDocument/2006/relationships/printerSettings" Target="../printerSettings/printerSettings9370.bin"/><Relationship Id="rId20" Type="http://schemas.openxmlformats.org/officeDocument/2006/relationships/printerSettings" Target="../printerSettings/printerSettings9323.bin"/><Relationship Id="rId41" Type="http://schemas.openxmlformats.org/officeDocument/2006/relationships/printerSettings" Target="../printerSettings/printerSettings9344.bin"/><Relationship Id="rId54" Type="http://schemas.openxmlformats.org/officeDocument/2006/relationships/printerSettings" Target="../printerSettings/printerSettings9357.bin"/><Relationship Id="rId62" Type="http://schemas.openxmlformats.org/officeDocument/2006/relationships/printerSettings" Target="../printerSettings/printerSettings9365.bin"/><Relationship Id="rId70" Type="http://schemas.openxmlformats.org/officeDocument/2006/relationships/printerSettings" Target="../printerSettings/printerSettings9373.bin"/><Relationship Id="rId75" Type="http://schemas.openxmlformats.org/officeDocument/2006/relationships/printerSettings" Target="../printerSettings/printerSettings9378.bin"/><Relationship Id="rId83" Type="http://schemas.openxmlformats.org/officeDocument/2006/relationships/printerSettings" Target="../printerSettings/printerSettings9386.bin"/><Relationship Id="rId1" Type="http://schemas.openxmlformats.org/officeDocument/2006/relationships/printerSettings" Target="../printerSettings/printerSettings9304.bin"/><Relationship Id="rId6" Type="http://schemas.openxmlformats.org/officeDocument/2006/relationships/printerSettings" Target="../printerSettings/printerSettings9309.bin"/><Relationship Id="rId15" Type="http://schemas.openxmlformats.org/officeDocument/2006/relationships/printerSettings" Target="../printerSettings/printerSettings9318.bin"/><Relationship Id="rId23" Type="http://schemas.openxmlformats.org/officeDocument/2006/relationships/printerSettings" Target="../printerSettings/printerSettings9326.bin"/><Relationship Id="rId28" Type="http://schemas.openxmlformats.org/officeDocument/2006/relationships/printerSettings" Target="../printerSettings/printerSettings9331.bin"/><Relationship Id="rId36" Type="http://schemas.openxmlformats.org/officeDocument/2006/relationships/printerSettings" Target="../printerSettings/printerSettings9339.bin"/><Relationship Id="rId49" Type="http://schemas.openxmlformats.org/officeDocument/2006/relationships/printerSettings" Target="../printerSettings/printerSettings9352.bin"/><Relationship Id="rId57" Type="http://schemas.openxmlformats.org/officeDocument/2006/relationships/printerSettings" Target="../printerSettings/printerSettings9360.bin"/></Relationships>
</file>

<file path=xl/worksheets/_rels/sheet134.xml.rels><?xml version="1.0" encoding="UTF-8" standalone="yes"?>
<Relationships xmlns="http://schemas.openxmlformats.org/package/2006/relationships"><Relationship Id="rId13" Type="http://schemas.openxmlformats.org/officeDocument/2006/relationships/printerSettings" Target="../printerSettings/printerSettings9399.bin"/><Relationship Id="rId18" Type="http://schemas.openxmlformats.org/officeDocument/2006/relationships/printerSettings" Target="../printerSettings/printerSettings9404.bin"/><Relationship Id="rId26" Type="http://schemas.openxmlformats.org/officeDocument/2006/relationships/printerSettings" Target="../printerSettings/printerSettings9412.bin"/><Relationship Id="rId39" Type="http://schemas.openxmlformats.org/officeDocument/2006/relationships/printerSettings" Target="../printerSettings/printerSettings9425.bin"/><Relationship Id="rId21" Type="http://schemas.openxmlformats.org/officeDocument/2006/relationships/printerSettings" Target="../printerSettings/printerSettings9407.bin"/><Relationship Id="rId34" Type="http://schemas.openxmlformats.org/officeDocument/2006/relationships/printerSettings" Target="../printerSettings/printerSettings9420.bin"/><Relationship Id="rId42" Type="http://schemas.openxmlformats.org/officeDocument/2006/relationships/printerSettings" Target="../printerSettings/printerSettings9428.bin"/><Relationship Id="rId47" Type="http://schemas.openxmlformats.org/officeDocument/2006/relationships/printerSettings" Target="../printerSettings/printerSettings9433.bin"/><Relationship Id="rId50" Type="http://schemas.openxmlformats.org/officeDocument/2006/relationships/printerSettings" Target="../printerSettings/printerSettings9436.bin"/><Relationship Id="rId55" Type="http://schemas.openxmlformats.org/officeDocument/2006/relationships/printerSettings" Target="../printerSettings/printerSettings9441.bin"/><Relationship Id="rId63" Type="http://schemas.openxmlformats.org/officeDocument/2006/relationships/printerSettings" Target="../printerSettings/printerSettings9449.bin"/><Relationship Id="rId68" Type="http://schemas.openxmlformats.org/officeDocument/2006/relationships/printerSettings" Target="../printerSettings/printerSettings9454.bin"/><Relationship Id="rId76" Type="http://schemas.openxmlformats.org/officeDocument/2006/relationships/printerSettings" Target="../printerSettings/printerSettings9462.bin"/><Relationship Id="rId7" Type="http://schemas.openxmlformats.org/officeDocument/2006/relationships/printerSettings" Target="../printerSettings/printerSettings9393.bin"/><Relationship Id="rId71" Type="http://schemas.openxmlformats.org/officeDocument/2006/relationships/printerSettings" Target="../printerSettings/printerSettings9457.bin"/><Relationship Id="rId2" Type="http://schemas.openxmlformats.org/officeDocument/2006/relationships/printerSettings" Target="../printerSettings/printerSettings9388.bin"/><Relationship Id="rId16" Type="http://schemas.openxmlformats.org/officeDocument/2006/relationships/printerSettings" Target="../printerSettings/printerSettings9402.bin"/><Relationship Id="rId29" Type="http://schemas.openxmlformats.org/officeDocument/2006/relationships/printerSettings" Target="../printerSettings/printerSettings9415.bin"/><Relationship Id="rId11" Type="http://schemas.openxmlformats.org/officeDocument/2006/relationships/printerSettings" Target="../printerSettings/printerSettings9397.bin"/><Relationship Id="rId24" Type="http://schemas.openxmlformats.org/officeDocument/2006/relationships/printerSettings" Target="../printerSettings/printerSettings9410.bin"/><Relationship Id="rId32" Type="http://schemas.openxmlformats.org/officeDocument/2006/relationships/printerSettings" Target="../printerSettings/printerSettings9418.bin"/><Relationship Id="rId37" Type="http://schemas.openxmlformats.org/officeDocument/2006/relationships/printerSettings" Target="../printerSettings/printerSettings9423.bin"/><Relationship Id="rId40" Type="http://schemas.openxmlformats.org/officeDocument/2006/relationships/printerSettings" Target="../printerSettings/printerSettings9426.bin"/><Relationship Id="rId45" Type="http://schemas.openxmlformats.org/officeDocument/2006/relationships/printerSettings" Target="../printerSettings/printerSettings9431.bin"/><Relationship Id="rId53" Type="http://schemas.openxmlformats.org/officeDocument/2006/relationships/printerSettings" Target="../printerSettings/printerSettings9439.bin"/><Relationship Id="rId58" Type="http://schemas.openxmlformats.org/officeDocument/2006/relationships/printerSettings" Target="../printerSettings/printerSettings9444.bin"/><Relationship Id="rId66" Type="http://schemas.openxmlformats.org/officeDocument/2006/relationships/printerSettings" Target="../printerSettings/printerSettings9452.bin"/><Relationship Id="rId74" Type="http://schemas.openxmlformats.org/officeDocument/2006/relationships/printerSettings" Target="../printerSettings/printerSettings9460.bin"/><Relationship Id="rId79" Type="http://schemas.openxmlformats.org/officeDocument/2006/relationships/printerSettings" Target="../printerSettings/printerSettings9465.bin"/><Relationship Id="rId5" Type="http://schemas.openxmlformats.org/officeDocument/2006/relationships/printerSettings" Target="../printerSettings/printerSettings9391.bin"/><Relationship Id="rId61" Type="http://schemas.openxmlformats.org/officeDocument/2006/relationships/printerSettings" Target="../printerSettings/printerSettings9447.bin"/><Relationship Id="rId82" Type="http://schemas.openxmlformats.org/officeDocument/2006/relationships/printerSettings" Target="../printerSettings/printerSettings9468.bin"/><Relationship Id="rId10" Type="http://schemas.openxmlformats.org/officeDocument/2006/relationships/printerSettings" Target="../printerSettings/printerSettings9396.bin"/><Relationship Id="rId19" Type="http://schemas.openxmlformats.org/officeDocument/2006/relationships/printerSettings" Target="../printerSettings/printerSettings9405.bin"/><Relationship Id="rId31" Type="http://schemas.openxmlformats.org/officeDocument/2006/relationships/printerSettings" Target="../printerSettings/printerSettings9417.bin"/><Relationship Id="rId44" Type="http://schemas.openxmlformats.org/officeDocument/2006/relationships/printerSettings" Target="../printerSettings/printerSettings9430.bin"/><Relationship Id="rId52" Type="http://schemas.openxmlformats.org/officeDocument/2006/relationships/printerSettings" Target="../printerSettings/printerSettings9438.bin"/><Relationship Id="rId60" Type="http://schemas.openxmlformats.org/officeDocument/2006/relationships/printerSettings" Target="../printerSettings/printerSettings9446.bin"/><Relationship Id="rId65" Type="http://schemas.openxmlformats.org/officeDocument/2006/relationships/printerSettings" Target="../printerSettings/printerSettings9451.bin"/><Relationship Id="rId73" Type="http://schemas.openxmlformats.org/officeDocument/2006/relationships/printerSettings" Target="../printerSettings/printerSettings9459.bin"/><Relationship Id="rId78" Type="http://schemas.openxmlformats.org/officeDocument/2006/relationships/printerSettings" Target="../printerSettings/printerSettings9464.bin"/><Relationship Id="rId81" Type="http://schemas.openxmlformats.org/officeDocument/2006/relationships/printerSettings" Target="../printerSettings/printerSettings9467.bin"/><Relationship Id="rId4" Type="http://schemas.openxmlformats.org/officeDocument/2006/relationships/printerSettings" Target="../printerSettings/printerSettings9390.bin"/><Relationship Id="rId9" Type="http://schemas.openxmlformats.org/officeDocument/2006/relationships/printerSettings" Target="../printerSettings/printerSettings9395.bin"/><Relationship Id="rId14" Type="http://schemas.openxmlformats.org/officeDocument/2006/relationships/printerSettings" Target="../printerSettings/printerSettings9400.bin"/><Relationship Id="rId22" Type="http://schemas.openxmlformats.org/officeDocument/2006/relationships/printerSettings" Target="../printerSettings/printerSettings9408.bin"/><Relationship Id="rId27" Type="http://schemas.openxmlformats.org/officeDocument/2006/relationships/printerSettings" Target="../printerSettings/printerSettings9413.bin"/><Relationship Id="rId30" Type="http://schemas.openxmlformats.org/officeDocument/2006/relationships/printerSettings" Target="../printerSettings/printerSettings9416.bin"/><Relationship Id="rId35" Type="http://schemas.openxmlformats.org/officeDocument/2006/relationships/printerSettings" Target="../printerSettings/printerSettings9421.bin"/><Relationship Id="rId43" Type="http://schemas.openxmlformats.org/officeDocument/2006/relationships/printerSettings" Target="../printerSettings/printerSettings9429.bin"/><Relationship Id="rId48" Type="http://schemas.openxmlformats.org/officeDocument/2006/relationships/printerSettings" Target="../printerSettings/printerSettings9434.bin"/><Relationship Id="rId56" Type="http://schemas.openxmlformats.org/officeDocument/2006/relationships/printerSettings" Target="../printerSettings/printerSettings9442.bin"/><Relationship Id="rId64" Type="http://schemas.openxmlformats.org/officeDocument/2006/relationships/printerSettings" Target="../printerSettings/printerSettings9450.bin"/><Relationship Id="rId69" Type="http://schemas.openxmlformats.org/officeDocument/2006/relationships/printerSettings" Target="../printerSettings/printerSettings9455.bin"/><Relationship Id="rId77" Type="http://schemas.openxmlformats.org/officeDocument/2006/relationships/printerSettings" Target="../printerSettings/printerSettings9463.bin"/><Relationship Id="rId8" Type="http://schemas.openxmlformats.org/officeDocument/2006/relationships/printerSettings" Target="../printerSettings/printerSettings9394.bin"/><Relationship Id="rId51" Type="http://schemas.openxmlformats.org/officeDocument/2006/relationships/printerSettings" Target="../printerSettings/printerSettings9437.bin"/><Relationship Id="rId72" Type="http://schemas.openxmlformats.org/officeDocument/2006/relationships/printerSettings" Target="../printerSettings/printerSettings9458.bin"/><Relationship Id="rId80" Type="http://schemas.openxmlformats.org/officeDocument/2006/relationships/printerSettings" Target="../printerSettings/printerSettings9466.bin"/><Relationship Id="rId3" Type="http://schemas.openxmlformats.org/officeDocument/2006/relationships/printerSettings" Target="../printerSettings/printerSettings9389.bin"/><Relationship Id="rId12" Type="http://schemas.openxmlformats.org/officeDocument/2006/relationships/printerSettings" Target="../printerSettings/printerSettings9398.bin"/><Relationship Id="rId17" Type="http://schemas.openxmlformats.org/officeDocument/2006/relationships/printerSettings" Target="../printerSettings/printerSettings9403.bin"/><Relationship Id="rId25" Type="http://schemas.openxmlformats.org/officeDocument/2006/relationships/printerSettings" Target="../printerSettings/printerSettings9411.bin"/><Relationship Id="rId33" Type="http://schemas.openxmlformats.org/officeDocument/2006/relationships/printerSettings" Target="../printerSettings/printerSettings9419.bin"/><Relationship Id="rId38" Type="http://schemas.openxmlformats.org/officeDocument/2006/relationships/printerSettings" Target="../printerSettings/printerSettings9424.bin"/><Relationship Id="rId46" Type="http://schemas.openxmlformats.org/officeDocument/2006/relationships/printerSettings" Target="../printerSettings/printerSettings9432.bin"/><Relationship Id="rId59" Type="http://schemas.openxmlformats.org/officeDocument/2006/relationships/printerSettings" Target="../printerSettings/printerSettings9445.bin"/><Relationship Id="rId67" Type="http://schemas.openxmlformats.org/officeDocument/2006/relationships/printerSettings" Target="../printerSettings/printerSettings9453.bin"/><Relationship Id="rId20" Type="http://schemas.openxmlformats.org/officeDocument/2006/relationships/printerSettings" Target="../printerSettings/printerSettings9406.bin"/><Relationship Id="rId41" Type="http://schemas.openxmlformats.org/officeDocument/2006/relationships/printerSettings" Target="../printerSettings/printerSettings9427.bin"/><Relationship Id="rId54" Type="http://schemas.openxmlformats.org/officeDocument/2006/relationships/printerSettings" Target="../printerSettings/printerSettings9440.bin"/><Relationship Id="rId62" Type="http://schemas.openxmlformats.org/officeDocument/2006/relationships/printerSettings" Target="../printerSettings/printerSettings9448.bin"/><Relationship Id="rId70" Type="http://schemas.openxmlformats.org/officeDocument/2006/relationships/printerSettings" Target="../printerSettings/printerSettings9456.bin"/><Relationship Id="rId75" Type="http://schemas.openxmlformats.org/officeDocument/2006/relationships/printerSettings" Target="../printerSettings/printerSettings9461.bin"/><Relationship Id="rId83" Type="http://schemas.openxmlformats.org/officeDocument/2006/relationships/printerSettings" Target="../printerSettings/printerSettings9469.bin"/><Relationship Id="rId1" Type="http://schemas.openxmlformats.org/officeDocument/2006/relationships/printerSettings" Target="../printerSettings/printerSettings9387.bin"/><Relationship Id="rId6" Type="http://schemas.openxmlformats.org/officeDocument/2006/relationships/printerSettings" Target="../printerSettings/printerSettings9392.bin"/><Relationship Id="rId15" Type="http://schemas.openxmlformats.org/officeDocument/2006/relationships/printerSettings" Target="../printerSettings/printerSettings9401.bin"/><Relationship Id="rId23" Type="http://schemas.openxmlformats.org/officeDocument/2006/relationships/printerSettings" Target="../printerSettings/printerSettings9409.bin"/><Relationship Id="rId28" Type="http://schemas.openxmlformats.org/officeDocument/2006/relationships/printerSettings" Target="../printerSettings/printerSettings9414.bin"/><Relationship Id="rId36" Type="http://schemas.openxmlformats.org/officeDocument/2006/relationships/printerSettings" Target="../printerSettings/printerSettings9422.bin"/><Relationship Id="rId49" Type="http://schemas.openxmlformats.org/officeDocument/2006/relationships/printerSettings" Target="../printerSettings/printerSettings9435.bin"/><Relationship Id="rId57" Type="http://schemas.openxmlformats.org/officeDocument/2006/relationships/printerSettings" Target="../printerSettings/printerSettings9443.bin"/></Relationships>
</file>

<file path=xl/worksheets/_rels/sheet135.xml.rels><?xml version="1.0" encoding="UTF-8" standalone="yes"?>
<Relationships xmlns="http://schemas.openxmlformats.org/package/2006/relationships"><Relationship Id="rId13" Type="http://schemas.openxmlformats.org/officeDocument/2006/relationships/printerSettings" Target="../printerSettings/printerSettings9482.bin"/><Relationship Id="rId18" Type="http://schemas.openxmlformats.org/officeDocument/2006/relationships/printerSettings" Target="../printerSettings/printerSettings9487.bin"/><Relationship Id="rId26" Type="http://schemas.openxmlformats.org/officeDocument/2006/relationships/printerSettings" Target="../printerSettings/printerSettings9495.bin"/><Relationship Id="rId39" Type="http://schemas.openxmlformats.org/officeDocument/2006/relationships/printerSettings" Target="../printerSettings/printerSettings9508.bin"/><Relationship Id="rId21" Type="http://schemas.openxmlformats.org/officeDocument/2006/relationships/printerSettings" Target="../printerSettings/printerSettings9490.bin"/><Relationship Id="rId34" Type="http://schemas.openxmlformats.org/officeDocument/2006/relationships/printerSettings" Target="../printerSettings/printerSettings9503.bin"/><Relationship Id="rId42" Type="http://schemas.openxmlformats.org/officeDocument/2006/relationships/printerSettings" Target="../printerSettings/printerSettings9511.bin"/><Relationship Id="rId47" Type="http://schemas.openxmlformats.org/officeDocument/2006/relationships/printerSettings" Target="../printerSettings/printerSettings9516.bin"/><Relationship Id="rId50" Type="http://schemas.openxmlformats.org/officeDocument/2006/relationships/printerSettings" Target="../printerSettings/printerSettings9519.bin"/><Relationship Id="rId55" Type="http://schemas.openxmlformats.org/officeDocument/2006/relationships/printerSettings" Target="../printerSettings/printerSettings9524.bin"/><Relationship Id="rId63" Type="http://schemas.openxmlformats.org/officeDocument/2006/relationships/printerSettings" Target="../printerSettings/printerSettings9532.bin"/><Relationship Id="rId68" Type="http://schemas.openxmlformats.org/officeDocument/2006/relationships/printerSettings" Target="../printerSettings/printerSettings9537.bin"/><Relationship Id="rId76" Type="http://schemas.openxmlformats.org/officeDocument/2006/relationships/printerSettings" Target="../printerSettings/printerSettings9545.bin"/><Relationship Id="rId7" Type="http://schemas.openxmlformats.org/officeDocument/2006/relationships/printerSettings" Target="../printerSettings/printerSettings9476.bin"/><Relationship Id="rId71" Type="http://schemas.openxmlformats.org/officeDocument/2006/relationships/printerSettings" Target="../printerSettings/printerSettings9540.bin"/><Relationship Id="rId2" Type="http://schemas.openxmlformats.org/officeDocument/2006/relationships/printerSettings" Target="../printerSettings/printerSettings9471.bin"/><Relationship Id="rId16" Type="http://schemas.openxmlformats.org/officeDocument/2006/relationships/printerSettings" Target="../printerSettings/printerSettings9485.bin"/><Relationship Id="rId29" Type="http://schemas.openxmlformats.org/officeDocument/2006/relationships/printerSettings" Target="../printerSettings/printerSettings9498.bin"/><Relationship Id="rId11" Type="http://schemas.openxmlformats.org/officeDocument/2006/relationships/printerSettings" Target="../printerSettings/printerSettings9480.bin"/><Relationship Id="rId24" Type="http://schemas.openxmlformats.org/officeDocument/2006/relationships/printerSettings" Target="../printerSettings/printerSettings9493.bin"/><Relationship Id="rId32" Type="http://schemas.openxmlformats.org/officeDocument/2006/relationships/printerSettings" Target="../printerSettings/printerSettings9501.bin"/><Relationship Id="rId37" Type="http://schemas.openxmlformats.org/officeDocument/2006/relationships/printerSettings" Target="../printerSettings/printerSettings9506.bin"/><Relationship Id="rId40" Type="http://schemas.openxmlformats.org/officeDocument/2006/relationships/printerSettings" Target="../printerSettings/printerSettings9509.bin"/><Relationship Id="rId45" Type="http://schemas.openxmlformats.org/officeDocument/2006/relationships/printerSettings" Target="../printerSettings/printerSettings9514.bin"/><Relationship Id="rId53" Type="http://schemas.openxmlformats.org/officeDocument/2006/relationships/printerSettings" Target="../printerSettings/printerSettings9522.bin"/><Relationship Id="rId58" Type="http://schemas.openxmlformats.org/officeDocument/2006/relationships/printerSettings" Target="../printerSettings/printerSettings9527.bin"/><Relationship Id="rId66" Type="http://schemas.openxmlformats.org/officeDocument/2006/relationships/printerSettings" Target="../printerSettings/printerSettings9535.bin"/><Relationship Id="rId74" Type="http://schemas.openxmlformats.org/officeDocument/2006/relationships/printerSettings" Target="../printerSettings/printerSettings9543.bin"/><Relationship Id="rId79" Type="http://schemas.openxmlformats.org/officeDocument/2006/relationships/printerSettings" Target="../printerSettings/printerSettings9548.bin"/><Relationship Id="rId5" Type="http://schemas.openxmlformats.org/officeDocument/2006/relationships/printerSettings" Target="../printerSettings/printerSettings9474.bin"/><Relationship Id="rId61" Type="http://schemas.openxmlformats.org/officeDocument/2006/relationships/printerSettings" Target="../printerSettings/printerSettings9530.bin"/><Relationship Id="rId82" Type="http://schemas.openxmlformats.org/officeDocument/2006/relationships/printerSettings" Target="../printerSettings/printerSettings9551.bin"/><Relationship Id="rId10" Type="http://schemas.openxmlformats.org/officeDocument/2006/relationships/printerSettings" Target="../printerSettings/printerSettings9479.bin"/><Relationship Id="rId19" Type="http://schemas.openxmlformats.org/officeDocument/2006/relationships/printerSettings" Target="../printerSettings/printerSettings9488.bin"/><Relationship Id="rId31" Type="http://schemas.openxmlformats.org/officeDocument/2006/relationships/printerSettings" Target="../printerSettings/printerSettings9500.bin"/><Relationship Id="rId44" Type="http://schemas.openxmlformats.org/officeDocument/2006/relationships/printerSettings" Target="../printerSettings/printerSettings9513.bin"/><Relationship Id="rId52" Type="http://schemas.openxmlformats.org/officeDocument/2006/relationships/printerSettings" Target="../printerSettings/printerSettings9521.bin"/><Relationship Id="rId60" Type="http://schemas.openxmlformats.org/officeDocument/2006/relationships/printerSettings" Target="../printerSettings/printerSettings9529.bin"/><Relationship Id="rId65" Type="http://schemas.openxmlformats.org/officeDocument/2006/relationships/printerSettings" Target="../printerSettings/printerSettings9534.bin"/><Relationship Id="rId73" Type="http://schemas.openxmlformats.org/officeDocument/2006/relationships/printerSettings" Target="../printerSettings/printerSettings9542.bin"/><Relationship Id="rId78" Type="http://schemas.openxmlformats.org/officeDocument/2006/relationships/printerSettings" Target="../printerSettings/printerSettings9547.bin"/><Relationship Id="rId81" Type="http://schemas.openxmlformats.org/officeDocument/2006/relationships/printerSettings" Target="../printerSettings/printerSettings9550.bin"/><Relationship Id="rId4" Type="http://schemas.openxmlformats.org/officeDocument/2006/relationships/printerSettings" Target="../printerSettings/printerSettings9473.bin"/><Relationship Id="rId9" Type="http://schemas.openxmlformats.org/officeDocument/2006/relationships/printerSettings" Target="../printerSettings/printerSettings9478.bin"/><Relationship Id="rId14" Type="http://schemas.openxmlformats.org/officeDocument/2006/relationships/printerSettings" Target="../printerSettings/printerSettings9483.bin"/><Relationship Id="rId22" Type="http://schemas.openxmlformats.org/officeDocument/2006/relationships/printerSettings" Target="../printerSettings/printerSettings9491.bin"/><Relationship Id="rId27" Type="http://schemas.openxmlformats.org/officeDocument/2006/relationships/printerSettings" Target="../printerSettings/printerSettings9496.bin"/><Relationship Id="rId30" Type="http://schemas.openxmlformats.org/officeDocument/2006/relationships/printerSettings" Target="../printerSettings/printerSettings9499.bin"/><Relationship Id="rId35" Type="http://schemas.openxmlformats.org/officeDocument/2006/relationships/printerSettings" Target="../printerSettings/printerSettings9504.bin"/><Relationship Id="rId43" Type="http://schemas.openxmlformats.org/officeDocument/2006/relationships/printerSettings" Target="../printerSettings/printerSettings9512.bin"/><Relationship Id="rId48" Type="http://schemas.openxmlformats.org/officeDocument/2006/relationships/printerSettings" Target="../printerSettings/printerSettings9517.bin"/><Relationship Id="rId56" Type="http://schemas.openxmlformats.org/officeDocument/2006/relationships/printerSettings" Target="../printerSettings/printerSettings9525.bin"/><Relationship Id="rId64" Type="http://schemas.openxmlformats.org/officeDocument/2006/relationships/printerSettings" Target="../printerSettings/printerSettings9533.bin"/><Relationship Id="rId69" Type="http://schemas.openxmlformats.org/officeDocument/2006/relationships/printerSettings" Target="../printerSettings/printerSettings9538.bin"/><Relationship Id="rId77" Type="http://schemas.openxmlformats.org/officeDocument/2006/relationships/printerSettings" Target="../printerSettings/printerSettings9546.bin"/><Relationship Id="rId8" Type="http://schemas.openxmlformats.org/officeDocument/2006/relationships/printerSettings" Target="../printerSettings/printerSettings9477.bin"/><Relationship Id="rId51" Type="http://schemas.openxmlformats.org/officeDocument/2006/relationships/printerSettings" Target="../printerSettings/printerSettings9520.bin"/><Relationship Id="rId72" Type="http://schemas.openxmlformats.org/officeDocument/2006/relationships/printerSettings" Target="../printerSettings/printerSettings9541.bin"/><Relationship Id="rId80" Type="http://schemas.openxmlformats.org/officeDocument/2006/relationships/printerSettings" Target="../printerSettings/printerSettings9549.bin"/><Relationship Id="rId3" Type="http://schemas.openxmlformats.org/officeDocument/2006/relationships/printerSettings" Target="../printerSettings/printerSettings9472.bin"/><Relationship Id="rId12" Type="http://schemas.openxmlformats.org/officeDocument/2006/relationships/printerSettings" Target="../printerSettings/printerSettings9481.bin"/><Relationship Id="rId17" Type="http://schemas.openxmlformats.org/officeDocument/2006/relationships/printerSettings" Target="../printerSettings/printerSettings9486.bin"/><Relationship Id="rId25" Type="http://schemas.openxmlformats.org/officeDocument/2006/relationships/printerSettings" Target="../printerSettings/printerSettings9494.bin"/><Relationship Id="rId33" Type="http://schemas.openxmlformats.org/officeDocument/2006/relationships/printerSettings" Target="../printerSettings/printerSettings9502.bin"/><Relationship Id="rId38" Type="http://schemas.openxmlformats.org/officeDocument/2006/relationships/printerSettings" Target="../printerSettings/printerSettings9507.bin"/><Relationship Id="rId46" Type="http://schemas.openxmlformats.org/officeDocument/2006/relationships/printerSettings" Target="../printerSettings/printerSettings9515.bin"/><Relationship Id="rId59" Type="http://schemas.openxmlformats.org/officeDocument/2006/relationships/printerSettings" Target="../printerSettings/printerSettings9528.bin"/><Relationship Id="rId67" Type="http://schemas.openxmlformats.org/officeDocument/2006/relationships/printerSettings" Target="../printerSettings/printerSettings9536.bin"/><Relationship Id="rId20" Type="http://schemas.openxmlformats.org/officeDocument/2006/relationships/printerSettings" Target="../printerSettings/printerSettings9489.bin"/><Relationship Id="rId41" Type="http://schemas.openxmlformats.org/officeDocument/2006/relationships/printerSettings" Target="../printerSettings/printerSettings9510.bin"/><Relationship Id="rId54" Type="http://schemas.openxmlformats.org/officeDocument/2006/relationships/printerSettings" Target="../printerSettings/printerSettings9523.bin"/><Relationship Id="rId62" Type="http://schemas.openxmlformats.org/officeDocument/2006/relationships/printerSettings" Target="../printerSettings/printerSettings9531.bin"/><Relationship Id="rId70" Type="http://schemas.openxmlformats.org/officeDocument/2006/relationships/printerSettings" Target="../printerSettings/printerSettings9539.bin"/><Relationship Id="rId75" Type="http://schemas.openxmlformats.org/officeDocument/2006/relationships/printerSettings" Target="../printerSettings/printerSettings9544.bin"/><Relationship Id="rId83" Type="http://schemas.openxmlformats.org/officeDocument/2006/relationships/printerSettings" Target="../printerSettings/printerSettings9552.bin"/><Relationship Id="rId1" Type="http://schemas.openxmlformats.org/officeDocument/2006/relationships/printerSettings" Target="../printerSettings/printerSettings9470.bin"/><Relationship Id="rId6" Type="http://schemas.openxmlformats.org/officeDocument/2006/relationships/printerSettings" Target="../printerSettings/printerSettings9475.bin"/><Relationship Id="rId15" Type="http://schemas.openxmlformats.org/officeDocument/2006/relationships/printerSettings" Target="../printerSettings/printerSettings9484.bin"/><Relationship Id="rId23" Type="http://schemas.openxmlformats.org/officeDocument/2006/relationships/printerSettings" Target="../printerSettings/printerSettings9492.bin"/><Relationship Id="rId28" Type="http://schemas.openxmlformats.org/officeDocument/2006/relationships/printerSettings" Target="../printerSettings/printerSettings9497.bin"/><Relationship Id="rId36" Type="http://schemas.openxmlformats.org/officeDocument/2006/relationships/printerSettings" Target="../printerSettings/printerSettings9505.bin"/><Relationship Id="rId49" Type="http://schemas.openxmlformats.org/officeDocument/2006/relationships/printerSettings" Target="../printerSettings/printerSettings9518.bin"/><Relationship Id="rId57" Type="http://schemas.openxmlformats.org/officeDocument/2006/relationships/printerSettings" Target="../printerSettings/printerSettings9526.bin"/></Relationships>
</file>

<file path=xl/worksheets/_rels/sheet136.xml.rels><?xml version="1.0" encoding="UTF-8" standalone="yes"?>
<Relationships xmlns="http://schemas.openxmlformats.org/package/2006/relationships"><Relationship Id="rId13" Type="http://schemas.openxmlformats.org/officeDocument/2006/relationships/printerSettings" Target="../printerSettings/printerSettings9565.bin"/><Relationship Id="rId18" Type="http://schemas.openxmlformats.org/officeDocument/2006/relationships/printerSettings" Target="../printerSettings/printerSettings9570.bin"/><Relationship Id="rId26" Type="http://schemas.openxmlformats.org/officeDocument/2006/relationships/printerSettings" Target="../printerSettings/printerSettings9578.bin"/><Relationship Id="rId39" Type="http://schemas.openxmlformats.org/officeDocument/2006/relationships/printerSettings" Target="../printerSettings/printerSettings9591.bin"/><Relationship Id="rId21" Type="http://schemas.openxmlformats.org/officeDocument/2006/relationships/printerSettings" Target="../printerSettings/printerSettings9573.bin"/><Relationship Id="rId34" Type="http://schemas.openxmlformats.org/officeDocument/2006/relationships/printerSettings" Target="../printerSettings/printerSettings9586.bin"/><Relationship Id="rId42" Type="http://schemas.openxmlformats.org/officeDocument/2006/relationships/printerSettings" Target="../printerSettings/printerSettings9594.bin"/><Relationship Id="rId47" Type="http://schemas.openxmlformats.org/officeDocument/2006/relationships/printerSettings" Target="../printerSettings/printerSettings9599.bin"/><Relationship Id="rId50" Type="http://schemas.openxmlformats.org/officeDocument/2006/relationships/printerSettings" Target="../printerSettings/printerSettings9602.bin"/><Relationship Id="rId55" Type="http://schemas.openxmlformats.org/officeDocument/2006/relationships/printerSettings" Target="../printerSettings/printerSettings9607.bin"/><Relationship Id="rId63" Type="http://schemas.openxmlformats.org/officeDocument/2006/relationships/printerSettings" Target="../printerSettings/printerSettings9615.bin"/><Relationship Id="rId68" Type="http://schemas.openxmlformats.org/officeDocument/2006/relationships/printerSettings" Target="../printerSettings/printerSettings9620.bin"/><Relationship Id="rId76" Type="http://schemas.openxmlformats.org/officeDocument/2006/relationships/printerSettings" Target="../printerSettings/printerSettings9628.bin"/><Relationship Id="rId7" Type="http://schemas.openxmlformats.org/officeDocument/2006/relationships/printerSettings" Target="../printerSettings/printerSettings9559.bin"/><Relationship Id="rId71" Type="http://schemas.openxmlformats.org/officeDocument/2006/relationships/printerSettings" Target="../printerSettings/printerSettings9623.bin"/><Relationship Id="rId2" Type="http://schemas.openxmlformats.org/officeDocument/2006/relationships/printerSettings" Target="../printerSettings/printerSettings9554.bin"/><Relationship Id="rId16" Type="http://schemas.openxmlformats.org/officeDocument/2006/relationships/printerSettings" Target="../printerSettings/printerSettings9568.bin"/><Relationship Id="rId29" Type="http://schemas.openxmlformats.org/officeDocument/2006/relationships/printerSettings" Target="../printerSettings/printerSettings9581.bin"/><Relationship Id="rId11" Type="http://schemas.openxmlformats.org/officeDocument/2006/relationships/printerSettings" Target="../printerSettings/printerSettings9563.bin"/><Relationship Id="rId24" Type="http://schemas.openxmlformats.org/officeDocument/2006/relationships/printerSettings" Target="../printerSettings/printerSettings9576.bin"/><Relationship Id="rId32" Type="http://schemas.openxmlformats.org/officeDocument/2006/relationships/printerSettings" Target="../printerSettings/printerSettings9584.bin"/><Relationship Id="rId37" Type="http://schemas.openxmlformats.org/officeDocument/2006/relationships/printerSettings" Target="../printerSettings/printerSettings9589.bin"/><Relationship Id="rId40" Type="http://schemas.openxmlformats.org/officeDocument/2006/relationships/printerSettings" Target="../printerSettings/printerSettings9592.bin"/><Relationship Id="rId45" Type="http://schemas.openxmlformats.org/officeDocument/2006/relationships/printerSettings" Target="../printerSettings/printerSettings9597.bin"/><Relationship Id="rId53" Type="http://schemas.openxmlformats.org/officeDocument/2006/relationships/printerSettings" Target="../printerSettings/printerSettings9605.bin"/><Relationship Id="rId58" Type="http://schemas.openxmlformats.org/officeDocument/2006/relationships/printerSettings" Target="../printerSettings/printerSettings9610.bin"/><Relationship Id="rId66" Type="http://schemas.openxmlformats.org/officeDocument/2006/relationships/printerSettings" Target="../printerSettings/printerSettings9618.bin"/><Relationship Id="rId74" Type="http://schemas.openxmlformats.org/officeDocument/2006/relationships/printerSettings" Target="../printerSettings/printerSettings9626.bin"/><Relationship Id="rId79" Type="http://schemas.openxmlformats.org/officeDocument/2006/relationships/printerSettings" Target="../printerSettings/printerSettings9631.bin"/><Relationship Id="rId5" Type="http://schemas.openxmlformats.org/officeDocument/2006/relationships/printerSettings" Target="../printerSettings/printerSettings9557.bin"/><Relationship Id="rId61" Type="http://schemas.openxmlformats.org/officeDocument/2006/relationships/printerSettings" Target="../printerSettings/printerSettings9613.bin"/><Relationship Id="rId82" Type="http://schemas.openxmlformats.org/officeDocument/2006/relationships/printerSettings" Target="../printerSettings/printerSettings9634.bin"/><Relationship Id="rId10" Type="http://schemas.openxmlformats.org/officeDocument/2006/relationships/printerSettings" Target="../printerSettings/printerSettings9562.bin"/><Relationship Id="rId19" Type="http://schemas.openxmlformats.org/officeDocument/2006/relationships/printerSettings" Target="../printerSettings/printerSettings9571.bin"/><Relationship Id="rId31" Type="http://schemas.openxmlformats.org/officeDocument/2006/relationships/printerSettings" Target="../printerSettings/printerSettings9583.bin"/><Relationship Id="rId44" Type="http://schemas.openxmlformats.org/officeDocument/2006/relationships/printerSettings" Target="../printerSettings/printerSettings9596.bin"/><Relationship Id="rId52" Type="http://schemas.openxmlformats.org/officeDocument/2006/relationships/printerSettings" Target="../printerSettings/printerSettings9604.bin"/><Relationship Id="rId60" Type="http://schemas.openxmlformats.org/officeDocument/2006/relationships/printerSettings" Target="../printerSettings/printerSettings9612.bin"/><Relationship Id="rId65" Type="http://schemas.openxmlformats.org/officeDocument/2006/relationships/printerSettings" Target="../printerSettings/printerSettings9617.bin"/><Relationship Id="rId73" Type="http://schemas.openxmlformats.org/officeDocument/2006/relationships/printerSettings" Target="../printerSettings/printerSettings9625.bin"/><Relationship Id="rId78" Type="http://schemas.openxmlformats.org/officeDocument/2006/relationships/printerSettings" Target="../printerSettings/printerSettings9630.bin"/><Relationship Id="rId81" Type="http://schemas.openxmlformats.org/officeDocument/2006/relationships/printerSettings" Target="../printerSettings/printerSettings9633.bin"/><Relationship Id="rId4" Type="http://schemas.openxmlformats.org/officeDocument/2006/relationships/printerSettings" Target="../printerSettings/printerSettings9556.bin"/><Relationship Id="rId9" Type="http://schemas.openxmlformats.org/officeDocument/2006/relationships/printerSettings" Target="../printerSettings/printerSettings9561.bin"/><Relationship Id="rId14" Type="http://schemas.openxmlformats.org/officeDocument/2006/relationships/printerSettings" Target="../printerSettings/printerSettings9566.bin"/><Relationship Id="rId22" Type="http://schemas.openxmlformats.org/officeDocument/2006/relationships/printerSettings" Target="../printerSettings/printerSettings9574.bin"/><Relationship Id="rId27" Type="http://schemas.openxmlformats.org/officeDocument/2006/relationships/printerSettings" Target="../printerSettings/printerSettings9579.bin"/><Relationship Id="rId30" Type="http://schemas.openxmlformats.org/officeDocument/2006/relationships/printerSettings" Target="../printerSettings/printerSettings9582.bin"/><Relationship Id="rId35" Type="http://schemas.openxmlformats.org/officeDocument/2006/relationships/printerSettings" Target="../printerSettings/printerSettings9587.bin"/><Relationship Id="rId43" Type="http://schemas.openxmlformats.org/officeDocument/2006/relationships/printerSettings" Target="../printerSettings/printerSettings9595.bin"/><Relationship Id="rId48" Type="http://schemas.openxmlformats.org/officeDocument/2006/relationships/printerSettings" Target="../printerSettings/printerSettings9600.bin"/><Relationship Id="rId56" Type="http://schemas.openxmlformats.org/officeDocument/2006/relationships/printerSettings" Target="../printerSettings/printerSettings9608.bin"/><Relationship Id="rId64" Type="http://schemas.openxmlformats.org/officeDocument/2006/relationships/printerSettings" Target="../printerSettings/printerSettings9616.bin"/><Relationship Id="rId69" Type="http://schemas.openxmlformats.org/officeDocument/2006/relationships/printerSettings" Target="../printerSettings/printerSettings9621.bin"/><Relationship Id="rId77" Type="http://schemas.openxmlformats.org/officeDocument/2006/relationships/printerSettings" Target="../printerSettings/printerSettings9629.bin"/><Relationship Id="rId8" Type="http://schemas.openxmlformats.org/officeDocument/2006/relationships/printerSettings" Target="../printerSettings/printerSettings9560.bin"/><Relationship Id="rId51" Type="http://schemas.openxmlformats.org/officeDocument/2006/relationships/printerSettings" Target="../printerSettings/printerSettings9603.bin"/><Relationship Id="rId72" Type="http://schemas.openxmlformats.org/officeDocument/2006/relationships/printerSettings" Target="../printerSettings/printerSettings9624.bin"/><Relationship Id="rId80" Type="http://schemas.openxmlformats.org/officeDocument/2006/relationships/printerSettings" Target="../printerSettings/printerSettings9632.bin"/><Relationship Id="rId3" Type="http://schemas.openxmlformats.org/officeDocument/2006/relationships/printerSettings" Target="../printerSettings/printerSettings9555.bin"/><Relationship Id="rId12" Type="http://schemas.openxmlformats.org/officeDocument/2006/relationships/printerSettings" Target="../printerSettings/printerSettings9564.bin"/><Relationship Id="rId17" Type="http://schemas.openxmlformats.org/officeDocument/2006/relationships/printerSettings" Target="../printerSettings/printerSettings9569.bin"/><Relationship Id="rId25" Type="http://schemas.openxmlformats.org/officeDocument/2006/relationships/printerSettings" Target="../printerSettings/printerSettings9577.bin"/><Relationship Id="rId33" Type="http://schemas.openxmlformats.org/officeDocument/2006/relationships/printerSettings" Target="../printerSettings/printerSettings9585.bin"/><Relationship Id="rId38" Type="http://schemas.openxmlformats.org/officeDocument/2006/relationships/printerSettings" Target="../printerSettings/printerSettings9590.bin"/><Relationship Id="rId46" Type="http://schemas.openxmlformats.org/officeDocument/2006/relationships/printerSettings" Target="../printerSettings/printerSettings9598.bin"/><Relationship Id="rId59" Type="http://schemas.openxmlformats.org/officeDocument/2006/relationships/printerSettings" Target="../printerSettings/printerSettings9611.bin"/><Relationship Id="rId67" Type="http://schemas.openxmlformats.org/officeDocument/2006/relationships/printerSettings" Target="../printerSettings/printerSettings9619.bin"/><Relationship Id="rId20" Type="http://schemas.openxmlformats.org/officeDocument/2006/relationships/printerSettings" Target="../printerSettings/printerSettings9572.bin"/><Relationship Id="rId41" Type="http://schemas.openxmlformats.org/officeDocument/2006/relationships/printerSettings" Target="../printerSettings/printerSettings9593.bin"/><Relationship Id="rId54" Type="http://schemas.openxmlformats.org/officeDocument/2006/relationships/printerSettings" Target="../printerSettings/printerSettings9606.bin"/><Relationship Id="rId62" Type="http://schemas.openxmlformats.org/officeDocument/2006/relationships/printerSettings" Target="../printerSettings/printerSettings9614.bin"/><Relationship Id="rId70" Type="http://schemas.openxmlformats.org/officeDocument/2006/relationships/printerSettings" Target="../printerSettings/printerSettings9622.bin"/><Relationship Id="rId75" Type="http://schemas.openxmlformats.org/officeDocument/2006/relationships/printerSettings" Target="../printerSettings/printerSettings9627.bin"/><Relationship Id="rId83" Type="http://schemas.openxmlformats.org/officeDocument/2006/relationships/printerSettings" Target="../printerSettings/printerSettings9635.bin"/><Relationship Id="rId1" Type="http://schemas.openxmlformats.org/officeDocument/2006/relationships/printerSettings" Target="../printerSettings/printerSettings9553.bin"/><Relationship Id="rId6" Type="http://schemas.openxmlformats.org/officeDocument/2006/relationships/printerSettings" Target="../printerSettings/printerSettings9558.bin"/><Relationship Id="rId15" Type="http://schemas.openxmlformats.org/officeDocument/2006/relationships/printerSettings" Target="../printerSettings/printerSettings9567.bin"/><Relationship Id="rId23" Type="http://schemas.openxmlformats.org/officeDocument/2006/relationships/printerSettings" Target="../printerSettings/printerSettings9575.bin"/><Relationship Id="rId28" Type="http://schemas.openxmlformats.org/officeDocument/2006/relationships/printerSettings" Target="../printerSettings/printerSettings9580.bin"/><Relationship Id="rId36" Type="http://schemas.openxmlformats.org/officeDocument/2006/relationships/printerSettings" Target="../printerSettings/printerSettings9588.bin"/><Relationship Id="rId49" Type="http://schemas.openxmlformats.org/officeDocument/2006/relationships/printerSettings" Target="../printerSettings/printerSettings9601.bin"/><Relationship Id="rId57" Type="http://schemas.openxmlformats.org/officeDocument/2006/relationships/printerSettings" Target="../printerSettings/printerSettings9609.bin"/></Relationships>
</file>

<file path=xl/worksheets/_rels/sheet137.xml.rels><?xml version="1.0" encoding="UTF-8" standalone="yes"?>
<Relationships xmlns="http://schemas.openxmlformats.org/package/2006/relationships"><Relationship Id="rId13" Type="http://schemas.openxmlformats.org/officeDocument/2006/relationships/printerSettings" Target="../printerSettings/printerSettings9648.bin"/><Relationship Id="rId18" Type="http://schemas.openxmlformats.org/officeDocument/2006/relationships/printerSettings" Target="../printerSettings/printerSettings9653.bin"/><Relationship Id="rId26" Type="http://schemas.openxmlformats.org/officeDocument/2006/relationships/printerSettings" Target="../printerSettings/printerSettings9661.bin"/><Relationship Id="rId39" Type="http://schemas.openxmlformats.org/officeDocument/2006/relationships/printerSettings" Target="../printerSettings/printerSettings9674.bin"/><Relationship Id="rId21" Type="http://schemas.openxmlformats.org/officeDocument/2006/relationships/printerSettings" Target="../printerSettings/printerSettings9656.bin"/><Relationship Id="rId34" Type="http://schemas.openxmlformats.org/officeDocument/2006/relationships/printerSettings" Target="../printerSettings/printerSettings9669.bin"/><Relationship Id="rId42" Type="http://schemas.openxmlformats.org/officeDocument/2006/relationships/printerSettings" Target="../printerSettings/printerSettings9677.bin"/><Relationship Id="rId47" Type="http://schemas.openxmlformats.org/officeDocument/2006/relationships/printerSettings" Target="../printerSettings/printerSettings9682.bin"/><Relationship Id="rId50" Type="http://schemas.openxmlformats.org/officeDocument/2006/relationships/printerSettings" Target="../printerSettings/printerSettings9685.bin"/><Relationship Id="rId55" Type="http://schemas.openxmlformats.org/officeDocument/2006/relationships/printerSettings" Target="../printerSettings/printerSettings9690.bin"/><Relationship Id="rId63" Type="http://schemas.openxmlformats.org/officeDocument/2006/relationships/printerSettings" Target="../printerSettings/printerSettings9698.bin"/><Relationship Id="rId68" Type="http://schemas.openxmlformats.org/officeDocument/2006/relationships/printerSettings" Target="../printerSettings/printerSettings9703.bin"/><Relationship Id="rId76" Type="http://schemas.openxmlformats.org/officeDocument/2006/relationships/printerSettings" Target="../printerSettings/printerSettings9711.bin"/><Relationship Id="rId7" Type="http://schemas.openxmlformats.org/officeDocument/2006/relationships/printerSettings" Target="../printerSettings/printerSettings9642.bin"/><Relationship Id="rId71" Type="http://schemas.openxmlformats.org/officeDocument/2006/relationships/printerSettings" Target="../printerSettings/printerSettings9706.bin"/><Relationship Id="rId2" Type="http://schemas.openxmlformats.org/officeDocument/2006/relationships/printerSettings" Target="../printerSettings/printerSettings9637.bin"/><Relationship Id="rId16" Type="http://schemas.openxmlformats.org/officeDocument/2006/relationships/printerSettings" Target="../printerSettings/printerSettings9651.bin"/><Relationship Id="rId29" Type="http://schemas.openxmlformats.org/officeDocument/2006/relationships/printerSettings" Target="../printerSettings/printerSettings9664.bin"/><Relationship Id="rId11" Type="http://schemas.openxmlformats.org/officeDocument/2006/relationships/printerSettings" Target="../printerSettings/printerSettings9646.bin"/><Relationship Id="rId24" Type="http://schemas.openxmlformats.org/officeDocument/2006/relationships/printerSettings" Target="../printerSettings/printerSettings9659.bin"/><Relationship Id="rId32" Type="http://schemas.openxmlformats.org/officeDocument/2006/relationships/printerSettings" Target="../printerSettings/printerSettings9667.bin"/><Relationship Id="rId37" Type="http://schemas.openxmlformats.org/officeDocument/2006/relationships/printerSettings" Target="../printerSettings/printerSettings9672.bin"/><Relationship Id="rId40" Type="http://schemas.openxmlformats.org/officeDocument/2006/relationships/printerSettings" Target="../printerSettings/printerSettings9675.bin"/><Relationship Id="rId45" Type="http://schemas.openxmlformats.org/officeDocument/2006/relationships/printerSettings" Target="../printerSettings/printerSettings9680.bin"/><Relationship Id="rId53" Type="http://schemas.openxmlformats.org/officeDocument/2006/relationships/printerSettings" Target="../printerSettings/printerSettings9688.bin"/><Relationship Id="rId58" Type="http://schemas.openxmlformats.org/officeDocument/2006/relationships/printerSettings" Target="../printerSettings/printerSettings9693.bin"/><Relationship Id="rId66" Type="http://schemas.openxmlformats.org/officeDocument/2006/relationships/printerSettings" Target="../printerSettings/printerSettings9701.bin"/><Relationship Id="rId74" Type="http://schemas.openxmlformats.org/officeDocument/2006/relationships/printerSettings" Target="../printerSettings/printerSettings9709.bin"/><Relationship Id="rId79" Type="http://schemas.openxmlformats.org/officeDocument/2006/relationships/printerSettings" Target="../printerSettings/printerSettings9714.bin"/><Relationship Id="rId5" Type="http://schemas.openxmlformats.org/officeDocument/2006/relationships/printerSettings" Target="../printerSettings/printerSettings9640.bin"/><Relationship Id="rId61" Type="http://schemas.openxmlformats.org/officeDocument/2006/relationships/printerSettings" Target="../printerSettings/printerSettings9696.bin"/><Relationship Id="rId82" Type="http://schemas.openxmlformats.org/officeDocument/2006/relationships/printerSettings" Target="../printerSettings/printerSettings9717.bin"/><Relationship Id="rId10" Type="http://schemas.openxmlformats.org/officeDocument/2006/relationships/printerSettings" Target="../printerSettings/printerSettings9645.bin"/><Relationship Id="rId19" Type="http://schemas.openxmlformats.org/officeDocument/2006/relationships/printerSettings" Target="../printerSettings/printerSettings9654.bin"/><Relationship Id="rId31" Type="http://schemas.openxmlformats.org/officeDocument/2006/relationships/printerSettings" Target="../printerSettings/printerSettings9666.bin"/><Relationship Id="rId44" Type="http://schemas.openxmlformats.org/officeDocument/2006/relationships/printerSettings" Target="../printerSettings/printerSettings9679.bin"/><Relationship Id="rId52" Type="http://schemas.openxmlformats.org/officeDocument/2006/relationships/printerSettings" Target="../printerSettings/printerSettings9687.bin"/><Relationship Id="rId60" Type="http://schemas.openxmlformats.org/officeDocument/2006/relationships/printerSettings" Target="../printerSettings/printerSettings9695.bin"/><Relationship Id="rId65" Type="http://schemas.openxmlformats.org/officeDocument/2006/relationships/printerSettings" Target="../printerSettings/printerSettings9700.bin"/><Relationship Id="rId73" Type="http://schemas.openxmlformats.org/officeDocument/2006/relationships/printerSettings" Target="../printerSettings/printerSettings9708.bin"/><Relationship Id="rId78" Type="http://schemas.openxmlformats.org/officeDocument/2006/relationships/printerSettings" Target="../printerSettings/printerSettings9713.bin"/><Relationship Id="rId81" Type="http://schemas.openxmlformats.org/officeDocument/2006/relationships/printerSettings" Target="../printerSettings/printerSettings9716.bin"/><Relationship Id="rId4" Type="http://schemas.openxmlformats.org/officeDocument/2006/relationships/printerSettings" Target="../printerSettings/printerSettings9639.bin"/><Relationship Id="rId9" Type="http://schemas.openxmlformats.org/officeDocument/2006/relationships/printerSettings" Target="../printerSettings/printerSettings9644.bin"/><Relationship Id="rId14" Type="http://schemas.openxmlformats.org/officeDocument/2006/relationships/printerSettings" Target="../printerSettings/printerSettings9649.bin"/><Relationship Id="rId22" Type="http://schemas.openxmlformats.org/officeDocument/2006/relationships/printerSettings" Target="../printerSettings/printerSettings9657.bin"/><Relationship Id="rId27" Type="http://schemas.openxmlformats.org/officeDocument/2006/relationships/printerSettings" Target="../printerSettings/printerSettings9662.bin"/><Relationship Id="rId30" Type="http://schemas.openxmlformats.org/officeDocument/2006/relationships/printerSettings" Target="../printerSettings/printerSettings9665.bin"/><Relationship Id="rId35" Type="http://schemas.openxmlformats.org/officeDocument/2006/relationships/printerSettings" Target="../printerSettings/printerSettings9670.bin"/><Relationship Id="rId43" Type="http://schemas.openxmlformats.org/officeDocument/2006/relationships/printerSettings" Target="../printerSettings/printerSettings9678.bin"/><Relationship Id="rId48" Type="http://schemas.openxmlformats.org/officeDocument/2006/relationships/printerSettings" Target="../printerSettings/printerSettings9683.bin"/><Relationship Id="rId56" Type="http://schemas.openxmlformats.org/officeDocument/2006/relationships/printerSettings" Target="../printerSettings/printerSettings9691.bin"/><Relationship Id="rId64" Type="http://schemas.openxmlformats.org/officeDocument/2006/relationships/printerSettings" Target="../printerSettings/printerSettings9699.bin"/><Relationship Id="rId69" Type="http://schemas.openxmlformats.org/officeDocument/2006/relationships/printerSettings" Target="../printerSettings/printerSettings9704.bin"/><Relationship Id="rId77" Type="http://schemas.openxmlformats.org/officeDocument/2006/relationships/printerSettings" Target="../printerSettings/printerSettings9712.bin"/><Relationship Id="rId8" Type="http://schemas.openxmlformats.org/officeDocument/2006/relationships/printerSettings" Target="../printerSettings/printerSettings9643.bin"/><Relationship Id="rId51" Type="http://schemas.openxmlformats.org/officeDocument/2006/relationships/printerSettings" Target="../printerSettings/printerSettings9686.bin"/><Relationship Id="rId72" Type="http://schemas.openxmlformats.org/officeDocument/2006/relationships/printerSettings" Target="../printerSettings/printerSettings9707.bin"/><Relationship Id="rId80" Type="http://schemas.openxmlformats.org/officeDocument/2006/relationships/printerSettings" Target="../printerSettings/printerSettings9715.bin"/><Relationship Id="rId3" Type="http://schemas.openxmlformats.org/officeDocument/2006/relationships/printerSettings" Target="../printerSettings/printerSettings9638.bin"/><Relationship Id="rId12" Type="http://schemas.openxmlformats.org/officeDocument/2006/relationships/printerSettings" Target="../printerSettings/printerSettings9647.bin"/><Relationship Id="rId17" Type="http://schemas.openxmlformats.org/officeDocument/2006/relationships/printerSettings" Target="../printerSettings/printerSettings9652.bin"/><Relationship Id="rId25" Type="http://schemas.openxmlformats.org/officeDocument/2006/relationships/printerSettings" Target="../printerSettings/printerSettings9660.bin"/><Relationship Id="rId33" Type="http://schemas.openxmlformats.org/officeDocument/2006/relationships/printerSettings" Target="../printerSettings/printerSettings9668.bin"/><Relationship Id="rId38" Type="http://schemas.openxmlformats.org/officeDocument/2006/relationships/printerSettings" Target="../printerSettings/printerSettings9673.bin"/><Relationship Id="rId46" Type="http://schemas.openxmlformats.org/officeDocument/2006/relationships/printerSettings" Target="../printerSettings/printerSettings9681.bin"/><Relationship Id="rId59" Type="http://schemas.openxmlformats.org/officeDocument/2006/relationships/printerSettings" Target="../printerSettings/printerSettings9694.bin"/><Relationship Id="rId67" Type="http://schemas.openxmlformats.org/officeDocument/2006/relationships/printerSettings" Target="../printerSettings/printerSettings9702.bin"/><Relationship Id="rId20" Type="http://schemas.openxmlformats.org/officeDocument/2006/relationships/printerSettings" Target="../printerSettings/printerSettings9655.bin"/><Relationship Id="rId41" Type="http://schemas.openxmlformats.org/officeDocument/2006/relationships/printerSettings" Target="../printerSettings/printerSettings9676.bin"/><Relationship Id="rId54" Type="http://schemas.openxmlformats.org/officeDocument/2006/relationships/printerSettings" Target="../printerSettings/printerSettings9689.bin"/><Relationship Id="rId62" Type="http://schemas.openxmlformats.org/officeDocument/2006/relationships/printerSettings" Target="../printerSettings/printerSettings9697.bin"/><Relationship Id="rId70" Type="http://schemas.openxmlformats.org/officeDocument/2006/relationships/printerSettings" Target="../printerSettings/printerSettings9705.bin"/><Relationship Id="rId75" Type="http://schemas.openxmlformats.org/officeDocument/2006/relationships/printerSettings" Target="../printerSettings/printerSettings9710.bin"/><Relationship Id="rId83" Type="http://schemas.openxmlformats.org/officeDocument/2006/relationships/printerSettings" Target="../printerSettings/printerSettings9718.bin"/><Relationship Id="rId1" Type="http://schemas.openxmlformats.org/officeDocument/2006/relationships/printerSettings" Target="../printerSettings/printerSettings9636.bin"/><Relationship Id="rId6" Type="http://schemas.openxmlformats.org/officeDocument/2006/relationships/printerSettings" Target="../printerSettings/printerSettings9641.bin"/><Relationship Id="rId15" Type="http://schemas.openxmlformats.org/officeDocument/2006/relationships/printerSettings" Target="../printerSettings/printerSettings9650.bin"/><Relationship Id="rId23" Type="http://schemas.openxmlformats.org/officeDocument/2006/relationships/printerSettings" Target="../printerSettings/printerSettings9658.bin"/><Relationship Id="rId28" Type="http://schemas.openxmlformats.org/officeDocument/2006/relationships/printerSettings" Target="../printerSettings/printerSettings9663.bin"/><Relationship Id="rId36" Type="http://schemas.openxmlformats.org/officeDocument/2006/relationships/printerSettings" Target="../printerSettings/printerSettings9671.bin"/><Relationship Id="rId49" Type="http://schemas.openxmlformats.org/officeDocument/2006/relationships/printerSettings" Target="../printerSettings/printerSettings9684.bin"/><Relationship Id="rId57" Type="http://schemas.openxmlformats.org/officeDocument/2006/relationships/printerSettings" Target="../printerSettings/printerSettings9692.bin"/></Relationships>
</file>

<file path=xl/worksheets/_rels/sheet138.xml.rels><?xml version="1.0" encoding="UTF-8" standalone="yes"?>
<Relationships xmlns="http://schemas.openxmlformats.org/package/2006/relationships"><Relationship Id="rId13" Type="http://schemas.openxmlformats.org/officeDocument/2006/relationships/printerSettings" Target="../printerSettings/printerSettings9731.bin"/><Relationship Id="rId18" Type="http://schemas.openxmlformats.org/officeDocument/2006/relationships/printerSettings" Target="../printerSettings/printerSettings9736.bin"/><Relationship Id="rId26" Type="http://schemas.openxmlformats.org/officeDocument/2006/relationships/printerSettings" Target="../printerSettings/printerSettings9744.bin"/><Relationship Id="rId39" Type="http://schemas.openxmlformats.org/officeDocument/2006/relationships/printerSettings" Target="../printerSettings/printerSettings9757.bin"/><Relationship Id="rId21" Type="http://schemas.openxmlformats.org/officeDocument/2006/relationships/printerSettings" Target="../printerSettings/printerSettings9739.bin"/><Relationship Id="rId34" Type="http://schemas.openxmlformats.org/officeDocument/2006/relationships/printerSettings" Target="../printerSettings/printerSettings9752.bin"/><Relationship Id="rId42" Type="http://schemas.openxmlformats.org/officeDocument/2006/relationships/printerSettings" Target="../printerSettings/printerSettings9760.bin"/><Relationship Id="rId47" Type="http://schemas.openxmlformats.org/officeDocument/2006/relationships/printerSettings" Target="../printerSettings/printerSettings9765.bin"/><Relationship Id="rId50" Type="http://schemas.openxmlformats.org/officeDocument/2006/relationships/printerSettings" Target="../printerSettings/printerSettings9768.bin"/><Relationship Id="rId55" Type="http://schemas.openxmlformats.org/officeDocument/2006/relationships/printerSettings" Target="../printerSettings/printerSettings9773.bin"/><Relationship Id="rId63" Type="http://schemas.openxmlformats.org/officeDocument/2006/relationships/printerSettings" Target="../printerSettings/printerSettings9781.bin"/><Relationship Id="rId68" Type="http://schemas.openxmlformats.org/officeDocument/2006/relationships/printerSettings" Target="../printerSettings/printerSettings9786.bin"/><Relationship Id="rId76" Type="http://schemas.openxmlformats.org/officeDocument/2006/relationships/printerSettings" Target="../printerSettings/printerSettings9794.bin"/><Relationship Id="rId7" Type="http://schemas.openxmlformats.org/officeDocument/2006/relationships/printerSettings" Target="../printerSettings/printerSettings9725.bin"/><Relationship Id="rId71" Type="http://schemas.openxmlformats.org/officeDocument/2006/relationships/printerSettings" Target="../printerSettings/printerSettings9789.bin"/><Relationship Id="rId2" Type="http://schemas.openxmlformats.org/officeDocument/2006/relationships/printerSettings" Target="../printerSettings/printerSettings9720.bin"/><Relationship Id="rId16" Type="http://schemas.openxmlformats.org/officeDocument/2006/relationships/printerSettings" Target="../printerSettings/printerSettings9734.bin"/><Relationship Id="rId29" Type="http://schemas.openxmlformats.org/officeDocument/2006/relationships/printerSettings" Target="../printerSettings/printerSettings9747.bin"/><Relationship Id="rId11" Type="http://schemas.openxmlformats.org/officeDocument/2006/relationships/printerSettings" Target="../printerSettings/printerSettings9729.bin"/><Relationship Id="rId24" Type="http://schemas.openxmlformats.org/officeDocument/2006/relationships/printerSettings" Target="../printerSettings/printerSettings9742.bin"/><Relationship Id="rId32" Type="http://schemas.openxmlformats.org/officeDocument/2006/relationships/printerSettings" Target="../printerSettings/printerSettings9750.bin"/><Relationship Id="rId37" Type="http://schemas.openxmlformats.org/officeDocument/2006/relationships/printerSettings" Target="../printerSettings/printerSettings9755.bin"/><Relationship Id="rId40" Type="http://schemas.openxmlformats.org/officeDocument/2006/relationships/printerSettings" Target="../printerSettings/printerSettings9758.bin"/><Relationship Id="rId45" Type="http://schemas.openxmlformats.org/officeDocument/2006/relationships/printerSettings" Target="../printerSettings/printerSettings9763.bin"/><Relationship Id="rId53" Type="http://schemas.openxmlformats.org/officeDocument/2006/relationships/printerSettings" Target="../printerSettings/printerSettings9771.bin"/><Relationship Id="rId58" Type="http://schemas.openxmlformats.org/officeDocument/2006/relationships/printerSettings" Target="../printerSettings/printerSettings9776.bin"/><Relationship Id="rId66" Type="http://schemas.openxmlformats.org/officeDocument/2006/relationships/printerSettings" Target="../printerSettings/printerSettings9784.bin"/><Relationship Id="rId74" Type="http://schemas.openxmlformats.org/officeDocument/2006/relationships/printerSettings" Target="../printerSettings/printerSettings9792.bin"/><Relationship Id="rId79" Type="http://schemas.openxmlformats.org/officeDocument/2006/relationships/printerSettings" Target="../printerSettings/printerSettings9797.bin"/><Relationship Id="rId5" Type="http://schemas.openxmlformats.org/officeDocument/2006/relationships/printerSettings" Target="../printerSettings/printerSettings9723.bin"/><Relationship Id="rId61" Type="http://schemas.openxmlformats.org/officeDocument/2006/relationships/printerSettings" Target="../printerSettings/printerSettings9779.bin"/><Relationship Id="rId82" Type="http://schemas.openxmlformats.org/officeDocument/2006/relationships/printerSettings" Target="../printerSettings/printerSettings9800.bin"/><Relationship Id="rId10" Type="http://schemas.openxmlformats.org/officeDocument/2006/relationships/printerSettings" Target="../printerSettings/printerSettings9728.bin"/><Relationship Id="rId19" Type="http://schemas.openxmlformats.org/officeDocument/2006/relationships/printerSettings" Target="../printerSettings/printerSettings9737.bin"/><Relationship Id="rId31" Type="http://schemas.openxmlformats.org/officeDocument/2006/relationships/printerSettings" Target="../printerSettings/printerSettings9749.bin"/><Relationship Id="rId44" Type="http://schemas.openxmlformats.org/officeDocument/2006/relationships/printerSettings" Target="../printerSettings/printerSettings9762.bin"/><Relationship Id="rId52" Type="http://schemas.openxmlformats.org/officeDocument/2006/relationships/printerSettings" Target="../printerSettings/printerSettings9770.bin"/><Relationship Id="rId60" Type="http://schemas.openxmlformats.org/officeDocument/2006/relationships/printerSettings" Target="../printerSettings/printerSettings9778.bin"/><Relationship Id="rId65" Type="http://schemas.openxmlformats.org/officeDocument/2006/relationships/printerSettings" Target="../printerSettings/printerSettings9783.bin"/><Relationship Id="rId73" Type="http://schemas.openxmlformats.org/officeDocument/2006/relationships/printerSettings" Target="../printerSettings/printerSettings9791.bin"/><Relationship Id="rId78" Type="http://schemas.openxmlformats.org/officeDocument/2006/relationships/printerSettings" Target="../printerSettings/printerSettings9796.bin"/><Relationship Id="rId81" Type="http://schemas.openxmlformats.org/officeDocument/2006/relationships/printerSettings" Target="../printerSettings/printerSettings9799.bin"/><Relationship Id="rId4" Type="http://schemas.openxmlformats.org/officeDocument/2006/relationships/printerSettings" Target="../printerSettings/printerSettings9722.bin"/><Relationship Id="rId9" Type="http://schemas.openxmlformats.org/officeDocument/2006/relationships/printerSettings" Target="../printerSettings/printerSettings9727.bin"/><Relationship Id="rId14" Type="http://schemas.openxmlformats.org/officeDocument/2006/relationships/printerSettings" Target="../printerSettings/printerSettings9732.bin"/><Relationship Id="rId22" Type="http://schemas.openxmlformats.org/officeDocument/2006/relationships/printerSettings" Target="../printerSettings/printerSettings9740.bin"/><Relationship Id="rId27" Type="http://schemas.openxmlformats.org/officeDocument/2006/relationships/printerSettings" Target="../printerSettings/printerSettings9745.bin"/><Relationship Id="rId30" Type="http://schemas.openxmlformats.org/officeDocument/2006/relationships/printerSettings" Target="../printerSettings/printerSettings9748.bin"/><Relationship Id="rId35" Type="http://schemas.openxmlformats.org/officeDocument/2006/relationships/printerSettings" Target="../printerSettings/printerSettings9753.bin"/><Relationship Id="rId43" Type="http://schemas.openxmlformats.org/officeDocument/2006/relationships/printerSettings" Target="../printerSettings/printerSettings9761.bin"/><Relationship Id="rId48" Type="http://schemas.openxmlformats.org/officeDocument/2006/relationships/printerSettings" Target="../printerSettings/printerSettings9766.bin"/><Relationship Id="rId56" Type="http://schemas.openxmlformats.org/officeDocument/2006/relationships/printerSettings" Target="../printerSettings/printerSettings9774.bin"/><Relationship Id="rId64" Type="http://schemas.openxmlformats.org/officeDocument/2006/relationships/printerSettings" Target="../printerSettings/printerSettings9782.bin"/><Relationship Id="rId69" Type="http://schemas.openxmlformats.org/officeDocument/2006/relationships/printerSettings" Target="../printerSettings/printerSettings9787.bin"/><Relationship Id="rId77" Type="http://schemas.openxmlformats.org/officeDocument/2006/relationships/printerSettings" Target="../printerSettings/printerSettings9795.bin"/><Relationship Id="rId8" Type="http://schemas.openxmlformats.org/officeDocument/2006/relationships/printerSettings" Target="../printerSettings/printerSettings9726.bin"/><Relationship Id="rId51" Type="http://schemas.openxmlformats.org/officeDocument/2006/relationships/printerSettings" Target="../printerSettings/printerSettings9769.bin"/><Relationship Id="rId72" Type="http://schemas.openxmlformats.org/officeDocument/2006/relationships/printerSettings" Target="../printerSettings/printerSettings9790.bin"/><Relationship Id="rId80" Type="http://schemas.openxmlformats.org/officeDocument/2006/relationships/printerSettings" Target="../printerSettings/printerSettings9798.bin"/><Relationship Id="rId3" Type="http://schemas.openxmlformats.org/officeDocument/2006/relationships/printerSettings" Target="../printerSettings/printerSettings9721.bin"/><Relationship Id="rId12" Type="http://schemas.openxmlformats.org/officeDocument/2006/relationships/printerSettings" Target="../printerSettings/printerSettings9730.bin"/><Relationship Id="rId17" Type="http://schemas.openxmlformats.org/officeDocument/2006/relationships/printerSettings" Target="../printerSettings/printerSettings9735.bin"/><Relationship Id="rId25" Type="http://schemas.openxmlformats.org/officeDocument/2006/relationships/printerSettings" Target="../printerSettings/printerSettings9743.bin"/><Relationship Id="rId33" Type="http://schemas.openxmlformats.org/officeDocument/2006/relationships/printerSettings" Target="../printerSettings/printerSettings9751.bin"/><Relationship Id="rId38" Type="http://schemas.openxmlformats.org/officeDocument/2006/relationships/printerSettings" Target="../printerSettings/printerSettings9756.bin"/><Relationship Id="rId46" Type="http://schemas.openxmlformats.org/officeDocument/2006/relationships/printerSettings" Target="../printerSettings/printerSettings9764.bin"/><Relationship Id="rId59" Type="http://schemas.openxmlformats.org/officeDocument/2006/relationships/printerSettings" Target="../printerSettings/printerSettings9777.bin"/><Relationship Id="rId67" Type="http://schemas.openxmlformats.org/officeDocument/2006/relationships/printerSettings" Target="../printerSettings/printerSettings9785.bin"/><Relationship Id="rId20" Type="http://schemas.openxmlformats.org/officeDocument/2006/relationships/printerSettings" Target="../printerSettings/printerSettings9738.bin"/><Relationship Id="rId41" Type="http://schemas.openxmlformats.org/officeDocument/2006/relationships/printerSettings" Target="../printerSettings/printerSettings9759.bin"/><Relationship Id="rId54" Type="http://schemas.openxmlformats.org/officeDocument/2006/relationships/printerSettings" Target="../printerSettings/printerSettings9772.bin"/><Relationship Id="rId62" Type="http://schemas.openxmlformats.org/officeDocument/2006/relationships/printerSettings" Target="../printerSettings/printerSettings9780.bin"/><Relationship Id="rId70" Type="http://schemas.openxmlformats.org/officeDocument/2006/relationships/printerSettings" Target="../printerSettings/printerSettings9788.bin"/><Relationship Id="rId75" Type="http://schemas.openxmlformats.org/officeDocument/2006/relationships/printerSettings" Target="../printerSettings/printerSettings9793.bin"/><Relationship Id="rId83" Type="http://schemas.openxmlformats.org/officeDocument/2006/relationships/printerSettings" Target="../printerSettings/printerSettings9801.bin"/><Relationship Id="rId1" Type="http://schemas.openxmlformats.org/officeDocument/2006/relationships/printerSettings" Target="../printerSettings/printerSettings9719.bin"/><Relationship Id="rId6" Type="http://schemas.openxmlformats.org/officeDocument/2006/relationships/printerSettings" Target="../printerSettings/printerSettings9724.bin"/><Relationship Id="rId15" Type="http://schemas.openxmlformats.org/officeDocument/2006/relationships/printerSettings" Target="../printerSettings/printerSettings9733.bin"/><Relationship Id="rId23" Type="http://schemas.openxmlformats.org/officeDocument/2006/relationships/printerSettings" Target="../printerSettings/printerSettings9741.bin"/><Relationship Id="rId28" Type="http://schemas.openxmlformats.org/officeDocument/2006/relationships/printerSettings" Target="../printerSettings/printerSettings9746.bin"/><Relationship Id="rId36" Type="http://schemas.openxmlformats.org/officeDocument/2006/relationships/printerSettings" Target="../printerSettings/printerSettings9754.bin"/><Relationship Id="rId49" Type="http://schemas.openxmlformats.org/officeDocument/2006/relationships/printerSettings" Target="../printerSettings/printerSettings9767.bin"/><Relationship Id="rId57" Type="http://schemas.openxmlformats.org/officeDocument/2006/relationships/printerSettings" Target="../printerSettings/printerSettings9775.bin"/></Relationships>
</file>

<file path=xl/worksheets/_rels/sheet139.xml.rels><?xml version="1.0" encoding="UTF-8" standalone="yes"?>
<Relationships xmlns="http://schemas.openxmlformats.org/package/2006/relationships"><Relationship Id="rId8" Type="http://schemas.openxmlformats.org/officeDocument/2006/relationships/printerSettings" Target="../printerSettings/printerSettings9809.bin"/><Relationship Id="rId13" Type="http://schemas.openxmlformats.org/officeDocument/2006/relationships/printerSettings" Target="../printerSettings/printerSettings9814.bin"/><Relationship Id="rId18" Type="http://schemas.openxmlformats.org/officeDocument/2006/relationships/printerSettings" Target="../printerSettings/printerSettings9819.bin"/><Relationship Id="rId26" Type="http://schemas.openxmlformats.org/officeDocument/2006/relationships/printerSettings" Target="../printerSettings/printerSettings9827.bin"/><Relationship Id="rId39" Type="http://schemas.openxmlformats.org/officeDocument/2006/relationships/printerSettings" Target="../printerSettings/printerSettings9840.bin"/><Relationship Id="rId3" Type="http://schemas.openxmlformats.org/officeDocument/2006/relationships/printerSettings" Target="../printerSettings/printerSettings9804.bin"/><Relationship Id="rId21" Type="http://schemas.openxmlformats.org/officeDocument/2006/relationships/printerSettings" Target="../printerSettings/printerSettings9822.bin"/><Relationship Id="rId34" Type="http://schemas.openxmlformats.org/officeDocument/2006/relationships/printerSettings" Target="../printerSettings/printerSettings9835.bin"/><Relationship Id="rId42" Type="http://schemas.openxmlformats.org/officeDocument/2006/relationships/printerSettings" Target="../printerSettings/printerSettings9843.bin"/><Relationship Id="rId7" Type="http://schemas.openxmlformats.org/officeDocument/2006/relationships/printerSettings" Target="../printerSettings/printerSettings9808.bin"/><Relationship Id="rId12" Type="http://schemas.openxmlformats.org/officeDocument/2006/relationships/printerSettings" Target="../printerSettings/printerSettings9813.bin"/><Relationship Id="rId17" Type="http://schemas.openxmlformats.org/officeDocument/2006/relationships/printerSettings" Target="../printerSettings/printerSettings9818.bin"/><Relationship Id="rId25" Type="http://schemas.openxmlformats.org/officeDocument/2006/relationships/printerSettings" Target="../printerSettings/printerSettings9826.bin"/><Relationship Id="rId33" Type="http://schemas.openxmlformats.org/officeDocument/2006/relationships/printerSettings" Target="../printerSettings/printerSettings9834.bin"/><Relationship Id="rId38" Type="http://schemas.openxmlformats.org/officeDocument/2006/relationships/printerSettings" Target="../printerSettings/printerSettings9839.bin"/><Relationship Id="rId46" Type="http://schemas.openxmlformats.org/officeDocument/2006/relationships/printerSettings" Target="../printerSettings/printerSettings9847.bin"/><Relationship Id="rId2" Type="http://schemas.openxmlformats.org/officeDocument/2006/relationships/printerSettings" Target="../printerSettings/printerSettings9803.bin"/><Relationship Id="rId16" Type="http://schemas.openxmlformats.org/officeDocument/2006/relationships/printerSettings" Target="../printerSettings/printerSettings9817.bin"/><Relationship Id="rId20" Type="http://schemas.openxmlformats.org/officeDocument/2006/relationships/printerSettings" Target="../printerSettings/printerSettings9821.bin"/><Relationship Id="rId29" Type="http://schemas.openxmlformats.org/officeDocument/2006/relationships/printerSettings" Target="../printerSettings/printerSettings9830.bin"/><Relationship Id="rId41" Type="http://schemas.openxmlformats.org/officeDocument/2006/relationships/printerSettings" Target="../printerSettings/printerSettings9842.bin"/><Relationship Id="rId1" Type="http://schemas.openxmlformats.org/officeDocument/2006/relationships/printerSettings" Target="../printerSettings/printerSettings9802.bin"/><Relationship Id="rId6" Type="http://schemas.openxmlformats.org/officeDocument/2006/relationships/printerSettings" Target="../printerSettings/printerSettings9807.bin"/><Relationship Id="rId11" Type="http://schemas.openxmlformats.org/officeDocument/2006/relationships/printerSettings" Target="../printerSettings/printerSettings9812.bin"/><Relationship Id="rId24" Type="http://schemas.openxmlformats.org/officeDocument/2006/relationships/printerSettings" Target="../printerSettings/printerSettings9825.bin"/><Relationship Id="rId32" Type="http://schemas.openxmlformats.org/officeDocument/2006/relationships/printerSettings" Target="../printerSettings/printerSettings9833.bin"/><Relationship Id="rId37" Type="http://schemas.openxmlformats.org/officeDocument/2006/relationships/printerSettings" Target="../printerSettings/printerSettings9838.bin"/><Relationship Id="rId40" Type="http://schemas.openxmlformats.org/officeDocument/2006/relationships/printerSettings" Target="../printerSettings/printerSettings9841.bin"/><Relationship Id="rId45" Type="http://schemas.openxmlformats.org/officeDocument/2006/relationships/printerSettings" Target="../printerSettings/printerSettings9846.bin"/><Relationship Id="rId5" Type="http://schemas.openxmlformats.org/officeDocument/2006/relationships/printerSettings" Target="../printerSettings/printerSettings9806.bin"/><Relationship Id="rId15" Type="http://schemas.openxmlformats.org/officeDocument/2006/relationships/printerSettings" Target="../printerSettings/printerSettings9816.bin"/><Relationship Id="rId23" Type="http://schemas.openxmlformats.org/officeDocument/2006/relationships/printerSettings" Target="../printerSettings/printerSettings9824.bin"/><Relationship Id="rId28" Type="http://schemas.openxmlformats.org/officeDocument/2006/relationships/printerSettings" Target="../printerSettings/printerSettings9829.bin"/><Relationship Id="rId36" Type="http://schemas.openxmlformats.org/officeDocument/2006/relationships/printerSettings" Target="../printerSettings/printerSettings9837.bin"/><Relationship Id="rId10" Type="http://schemas.openxmlformats.org/officeDocument/2006/relationships/printerSettings" Target="../printerSettings/printerSettings9811.bin"/><Relationship Id="rId19" Type="http://schemas.openxmlformats.org/officeDocument/2006/relationships/printerSettings" Target="../printerSettings/printerSettings9820.bin"/><Relationship Id="rId31" Type="http://schemas.openxmlformats.org/officeDocument/2006/relationships/printerSettings" Target="../printerSettings/printerSettings9832.bin"/><Relationship Id="rId44" Type="http://schemas.openxmlformats.org/officeDocument/2006/relationships/printerSettings" Target="../printerSettings/printerSettings9845.bin"/><Relationship Id="rId4" Type="http://schemas.openxmlformats.org/officeDocument/2006/relationships/printerSettings" Target="../printerSettings/printerSettings9805.bin"/><Relationship Id="rId9" Type="http://schemas.openxmlformats.org/officeDocument/2006/relationships/printerSettings" Target="../printerSettings/printerSettings9810.bin"/><Relationship Id="rId14" Type="http://schemas.openxmlformats.org/officeDocument/2006/relationships/printerSettings" Target="../printerSettings/printerSettings9815.bin"/><Relationship Id="rId22" Type="http://schemas.openxmlformats.org/officeDocument/2006/relationships/printerSettings" Target="../printerSettings/printerSettings9823.bin"/><Relationship Id="rId27" Type="http://schemas.openxmlformats.org/officeDocument/2006/relationships/printerSettings" Target="../printerSettings/printerSettings9828.bin"/><Relationship Id="rId30" Type="http://schemas.openxmlformats.org/officeDocument/2006/relationships/printerSettings" Target="../printerSettings/printerSettings9831.bin"/><Relationship Id="rId35" Type="http://schemas.openxmlformats.org/officeDocument/2006/relationships/printerSettings" Target="../printerSettings/printerSettings9836.bin"/><Relationship Id="rId43" Type="http://schemas.openxmlformats.org/officeDocument/2006/relationships/printerSettings" Target="../printerSettings/printerSettings9844.bin"/></Relationships>
</file>

<file path=xl/worksheets/_rels/sheet14.xml.rels><?xml version="1.0" encoding="UTF-8" standalone="yes"?>
<Relationships xmlns="http://schemas.openxmlformats.org/package/2006/relationships"><Relationship Id="rId13" Type="http://schemas.openxmlformats.org/officeDocument/2006/relationships/printerSettings" Target="../printerSettings/printerSettings1092.bin"/><Relationship Id="rId18" Type="http://schemas.openxmlformats.org/officeDocument/2006/relationships/printerSettings" Target="../printerSettings/printerSettings1097.bin"/><Relationship Id="rId26" Type="http://schemas.openxmlformats.org/officeDocument/2006/relationships/printerSettings" Target="../printerSettings/printerSettings1105.bin"/><Relationship Id="rId39" Type="http://schemas.openxmlformats.org/officeDocument/2006/relationships/printerSettings" Target="../printerSettings/printerSettings1118.bin"/><Relationship Id="rId21" Type="http://schemas.openxmlformats.org/officeDocument/2006/relationships/printerSettings" Target="../printerSettings/printerSettings1100.bin"/><Relationship Id="rId34" Type="http://schemas.openxmlformats.org/officeDocument/2006/relationships/printerSettings" Target="../printerSettings/printerSettings1113.bin"/><Relationship Id="rId42" Type="http://schemas.openxmlformats.org/officeDocument/2006/relationships/printerSettings" Target="../printerSettings/printerSettings1121.bin"/><Relationship Id="rId47" Type="http://schemas.openxmlformats.org/officeDocument/2006/relationships/printerSettings" Target="../printerSettings/printerSettings1126.bin"/><Relationship Id="rId50" Type="http://schemas.openxmlformats.org/officeDocument/2006/relationships/printerSettings" Target="../printerSettings/printerSettings1129.bin"/><Relationship Id="rId55" Type="http://schemas.openxmlformats.org/officeDocument/2006/relationships/printerSettings" Target="../printerSettings/printerSettings1134.bin"/><Relationship Id="rId63" Type="http://schemas.openxmlformats.org/officeDocument/2006/relationships/printerSettings" Target="../printerSettings/printerSettings1142.bin"/><Relationship Id="rId68" Type="http://schemas.openxmlformats.org/officeDocument/2006/relationships/printerSettings" Target="../printerSettings/printerSettings1147.bin"/><Relationship Id="rId76" Type="http://schemas.openxmlformats.org/officeDocument/2006/relationships/printerSettings" Target="../printerSettings/printerSettings1155.bin"/><Relationship Id="rId7" Type="http://schemas.openxmlformats.org/officeDocument/2006/relationships/printerSettings" Target="../printerSettings/printerSettings1086.bin"/><Relationship Id="rId71" Type="http://schemas.openxmlformats.org/officeDocument/2006/relationships/printerSettings" Target="../printerSettings/printerSettings1150.bin"/><Relationship Id="rId2" Type="http://schemas.openxmlformats.org/officeDocument/2006/relationships/printerSettings" Target="../printerSettings/printerSettings1081.bin"/><Relationship Id="rId16" Type="http://schemas.openxmlformats.org/officeDocument/2006/relationships/printerSettings" Target="../printerSettings/printerSettings1095.bin"/><Relationship Id="rId29" Type="http://schemas.openxmlformats.org/officeDocument/2006/relationships/printerSettings" Target="../printerSettings/printerSettings1108.bin"/><Relationship Id="rId11" Type="http://schemas.openxmlformats.org/officeDocument/2006/relationships/printerSettings" Target="../printerSettings/printerSettings1090.bin"/><Relationship Id="rId24" Type="http://schemas.openxmlformats.org/officeDocument/2006/relationships/printerSettings" Target="../printerSettings/printerSettings1103.bin"/><Relationship Id="rId32" Type="http://schemas.openxmlformats.org/officeDocument/2006/relationships/printerSettings" Target="../printerSettings/printerSettings1111.bin"/><Relationship Id="rId37" Type="http://schemas.openxmlformats.org/officeDocument/2006/relationships/printerSettings" Target="../printerSettings/printerSettings1116.bin"/><Relationship Id="rId40" Type="http://schemas.openxmlformats.org/officeDocument/2006/relationships/printerSettings" Target="../printerSettings/printerSettings1119.bin"/><Relationship Id="rId45" Type="http://schemas.openxmlformats.org/officeDocument/2006/relationships/printerSettings" Target="../printerSettings/printerSettings1124.bin"/><Relationship Id="rId53" Type="http://schemas.openxmlformats.org/officeDocument/2006/relationships/printerSettings" Target="../printerSettings/printerSettings1132.bin"/><Relationship Id="rId58" Type="http://schemas.openxmlformats.org/officeDocument/2006/relationships/printerSettings" Target="../printerSettings/printerSettings1137.bin"/><Relationship Id="rId66" Type="http://schemas.openxmlformats.org/officeDocument/2006/relationships/printerSettings" Target="../printerSettings/printerSettings1145.bin"/><Relationship Id="rId74" Type="http://schemas.openxmlformats.org/officeDocument/2006/relationships/printerSettings" Target="../printerSettings/printerSettings1153.bin"/><Relationship Id="rId79" Type="http://schemas.openxmlformats.org/officeDocument/2006/relationships/printerSettings" Target="../printerSettings/printerSettings1158.bin"/><Relationship Id="rId5" Type="http://schemas.openxmlformats.org/officeDocument/2006/relationships/printerSettings" Target="../printerSettings/printerSettings1084.bin"/><Relationship Id="rId61" Type="http://schemas.openxmlformats.org/officeDocument/2006/relationships/printerSettings" Target="../printerSettings/printerSettings1140.bin"/><Relationship Id="rId82" Type="http://schemas.openxmlformats.org/officeDocument/2006/relationships/printerSettings" Target="../printerSettings/printerSettings1161.bin"/><Relationship Id="rId10" Type="http://schemas.openxmlformats.org/officeDocument/2006/relationships/printerSettings" Target="../printerSettings/printerSettings1089.bin"/><Relationship Id="rId19" Type="http://schemas.openxmlformats.org/officeDocument/2006/relationships/printerSettings" Target="../printerSettings/printerSettings1098.bin"/><Relationship Id="rId31" Type="http://schemas.openxmlformats.org/officeDocument/2006/relationships/printerSettings" Target="../printerSettings/printerSettings1110.bin"/><Relationship Id="rId44" Type="http://schemas.openxmlformats.org/officeDocument/2006/relationships/printerSettings" Target="../printerSettings/printerSettings1123.bin"/><Relationship Id="rId52" Type="http://schemas.openxmlformats.org/officeDocument/2006/relationships/printerSettings" Target="../printerSettings/printerSettings1131.bin"/><Relationship Id="rId60" Type="http://schemas.openxmlformats.org/officeDocument/2006/relationships/printerSettings" Target="../printerSettings/printerSettings1139.bin"/><Relationship Id="rId65" Type="http://schemas.openxmlformats.org/officeDocument/2006/relationships/printerSettings" Target="../printerSettings/printerSettings1144.bin"/><Relationship Id="rId73" Type="http://schemas.openxmlformats.org/officeDocument/2006/relationships/printerSettings" Target="../printerSettings/printerSettings1152.bin"/><Relationship Id="rId78" Type="http://schemas.openxmlformats.org/officeDocument/2006/relationships/printerSettings" Target="../printerSettings/printerSettings1157.bin"/><Relationship Id="rId81" Type="http://schemas.openxmlformats.org/officeDocument/2006/relationships/printerSettings" Target="../printerSettings/printerSettings1160.bin"/><Relationship Id="rId4" Type="http://schemas.openxmlformats.org/officeDocument/2006/relationships/printerSettings" Target="../printerSettings/printerSettings1083.bin"/><Relationship Id="rId9" Type="http://schemas.openxmlformats.org/officeDocument/2006/relationships/printerSettings" Target="../printerSettings/printerSettings1088.bin"/><Relationship Id="rId14" Type="http://schemas.openxmlformats.org/officeDocument/2006/relationships/printerSettings" Target="../printerSettings/printerSettings1093.bin"/><Relationship Id="rId22" Type="http://schemas.openxmlformats.org/officeDocument/2006/relationships/printerSettings" Target="../printerSettings/printerSettings1101.bin"/><Relationship Id="rId27" Type="http://schemas.openxmlformats.org/officeDocument/2006/relationships/printerSettings" Target="../printerSettings/printerSettings1106.bin"/><Relationship Id="rId30" Type="http://schemas.openxmlformats.org/officeDocument/2006/relationships/printerSettings" Target="../printerSettings/printerSettings1109.bin"/><Relationship Id="rId35" Type="http://schemas.openxmlformats.org/officeDocument/2006/relationships/printerSettings" Target="../printerSettings/printerSettings1114.bin"/><Relationship Id="rId43" Type="http://schemas.openxmlformats.org/officeDocument/2006/relationships/printerSettings" Target="../printerSettings/printerSettings1122.bin"/><Relationship Id="rId48" Type="http://schemas.openxmlformats.org/officeDocument/2006/relationships/printerSettings" Target="../printerSettings/printerSettings1127.bin"/><Relationship Id="rId56" Type="http://schemas.openxmlformats.org/officeDocument/2006/relationships/printerSettings" Target="../printerSettings/printerSettings1135.bin"/><Relationship Id="rId64" Type="http://schemas.openxmlformats.org/officeDocument/2006/relationships/printerSettings" Target="../printerSettings/printerSettings1143.bin"/><Relationship Id="rId69" Type="http://schemas.openxmlformats.org/officeDocument/2006/relationships/printerSettings" Target="../printerSettings/printerSettings1148.bin"/><Relationship Id="rId77" Type="http://schemas.openxmlformats.org/officeDocument/2006/relationships/printerSettings" Target="../printerSettings/printerSettings1156.bin"/><Relationship Id="rId8" Type="http://schemas.openxmlformats.org/officeDocument/2006/relationships/printerSettings" Target="../printerSettings/printerSettings1087.bin"/><Relationship Id="rId51" Type="http://schemas.openxmlformats.org/officeDocument/2006/relationships/printerSettings" Target="../printerSettings/printerSettings1130.bin"/><Relationship Id="rId72" Type="http://schemas.openxmlformats.org/officeDocument/2006/relationships/printerSettings" Target="../printerSettings/printerSettings1151.bin"/><Relationship Id="rId80" Type="http://schemas.openxmlformats.org/officeDocument/2006/relationships/printerSettings" Target="../printerSettings/printerSettings1159.bin"/><Relationship Id="rId3" Type="http://schemas.openxmlformats.org/officeDocument/2006/relationships/printerSettings" Target="../printerSettings/printerSettings1082.bin"/><Relationship Id="rId12" Type="http://schemas.openxmlformats.org/officeDocument/2006/relationships/printerSettings" Target="../printerSettings/printerSettings1091.bin"/><Relationship Id="rId17" Type="http://schemas.openxmlformats.org/officeDocument/2006/relationships/printerSettings" Target="../printerSettings/printerSettings1096.bin"/><Relationship Id="rId25" Type="http://schemas.openxmlformats.org/officeDocument/2006/relationships/printerSettings" Target="../printerSettings/printerSettings1104.bin"/><Relationship Id="rId33" Type="http://schemas.openxmlformats.org/officeDocument/2006/relationships/printerSettings" Target="../printerSettings/printerSettings1112.bin"/><Relationship Id="rId38" Type="http://schemas.openxmlformats.org/officeDocument/2006/relationships/printerSettings" Target="../printerSettings/printerSettings1117.bin"/><Relationship Id="rId46" Type="http://schemas.openxmlformats.org/officeDocument/2006/relationships/printerSettings" Target="../printerSettings/printerSettings1125.bin"/><Relationship Id="rId59" Type="http://schemas.openxmlformats.org/officeDocument/2006/relationships/printerSettings" Target="../printerSettings/printerSettings1138.bin"/><Relationship Id="rId67" Type="http://schemas.openxmlformats.org/officeDocument/2006/relationships/printerSettings" Target="../printerSettings/printerSettings1146.bin"/><Relationship Id="rId20" Type="http://schemas.openxmlformats.org/officeDocument/2006/relationships/printerSettings" Target="../printerSettings/printerSettings1099.bin"/><Relationship Id="rId41" Type="http://schemas.openxmlformats.org/officeDocument/2006/relationships/printerSettings" Target="../printerSettings/printerSettings1120.bin"/><Relationship Id="rId54" Type="http://schemas.openxmlformats.org/officeDocument/2006/relationships/printerSettings" Target="../printerSettings/printerSettings1133.bin"/><Relationship Id="rId62" Type="http://schemas.openxmlformats.org/officeDocument/2006/relationships/printerSettings" Target="../printerSettings/printerSettings1141.bin"/><Relationship Id="rId70" Type="http://schemas.openxmlformats.org/officeDocument/2006/relationships/printerSettings" Target="../printerSettings/printerSettings1149.bin"/><Relationship Id="rId75" Type="http://schemas.openxmlformats.org/officeDocument/2006/relationships/printerSettings" Target="../printerSettings/printerSettings1154.bin"/><Relationship Id="rId83" Type="http://schemas.openxmlformats.org/officeDocument/2006/relationships/printerSettings" Target="../printerSettings/printerSettings1162.bin"/><Relationship Id="rId1" Type="http://schemas.openxmlformats.org/officeDocument/2006/relationships/printerSettings" Target="../printerSettings/printerSettings1080.bin"/><Relationship Id="rId6" Type="http://schemas.openxmlformats.org/officeDocument/2006/relationships/printerSettings" Target="../printerSettings/printerSettings1085.bin"/><Relationship Id="rId15" Type="http://schemas.openxmlformats.org/officeDocument/2006/relationships/printerSettings" Target="../printerSettings/printerSettings1094.bin"/><Relationship Id="rId23" Type="http://schemas.openxmlformats.org/officeDocument/2006/relationships/printerSettings" Target="../printerSettings/printerSettings1102.bin"/><Relationship Id="rId28" Type="http://schemas.openxmlformats.org/officeDocument/2006/relationships/printerSettings" Target="../printerSettings/printerSettings1107.bin"/><Relationship Id="rId36" Type="http://schemas.openxmlformats.org/officeDocument/2006/relationships/printerSettings" Target="../printerSettings/printerSettings1115.bin"/><Relationship Id="rId49" Type="http://schemas.openxmlformats.org/officeDocument/2006/relationships/printerSettings" Target="../printerSettings/printerSettings1128.bin"/><Relationship Id="rId57" Type="http://schemas.openxmlformats.org/officeDocument/2006/relationships/printerSettings" Target="../printerSettings/printerSettings1136.bin"/></Relationships>
</file>

<file path=xl/worksheets/_rels/sheet140.xml.rels><?xml version="1.0" encoding="UTF-8" standalone="yes"?>
<Relationships xmlns="http://schemas.openxmlformats.org/package/2006/relationships"><Relationship Id="rId8" Type="http://schemas.openxmlformats.org/officeDocument/2006/relationships/printerSettings" Target="../printerSettings/printerSettings9855.bin"/><Relationship Id="rId13" Type="http://schemas.openxmlformats.org/officeDocument/2006/relationships/printerSettings" Target="../printerSettings/printerSettings9860.bin"/><Relationship Id="rId18" Type="http://schemas.openxmlformats.org/officeDocument/2006/relationships/printerSettings" Target="../printerSettings/printerSettings9865.bin"/><Relationship Id="rId26" Type="http://schemas.openxmlformats.org/officeDocument/2006/relationships/printerSettings" Target="../printerSettings/printerSettings9873.bin"/><Relationship Id="rId39" Type="http://schemas.openxmlformats.org/officeDocument/2006/relationships/printerSettings" Target="../printerSettings/printerSettings9886.bin"/><Relationship Id="rId3" Type="http://schemas.openxmlformats.org/officeDocument/2006/relationships/printerSettings" Target="../printerSettings/printerSettings9850.bin"/><Relationship Id="rId21" Type="http://schemas.openxmlformats.org/officeDocument/2006/relationships/printerSettings" Target="../printerSettings/printerSettings9868.bin"/><Relationship Id="rId34" Type="http://schemas.openxmlformats.org/officeDocument/2006/relationships/printerSettings" Target="../printerSettings/printerSettings9881.bin"/><Relationship Id="rId42" Type="http://schemas.openxmlformats.org/officeDocument/2006/relationships/printerSettings" Target="../printerSettings/printerSettings9889.bin"/><Relationship Id="rId7" Type="http://schemas.openxmlformats.org/officeDocument/2006/relationships/printerSettings" Target="../printerSettings/printerSettings9854.bin"/><Relationship Id="rId12" Type="http://schemas.openxmlformats.org/officeDocument/2006/relationships/printerSettings" Target="../printerSettings/printerSettings9859.bin"/><Relationship Id="rId17" Type="http://schemas.openxmlformats.org/officeDocument/2006/relationships/printerSettings" Target="../printerSettings/printerSettings9864.bin"/><Relationship Id="rId25" Type="http://schemas.openxmlformats.org/officeDocument/2006/relationships/printerSettings" Target="../printerSettings/printerSettings9872.bin"/><Relationship Id="rId33" Type="http://schemas.openxmlformats.org/officeDocument/2006/relationships/printerSettings" Target="../printerSettings/printerSettings9880.bin"/><Relationship Id="rId38" Type="http://schemas.openxmlformats.org/officeDocument/2006/relationships/printerSettings" Target="../printerSettings/printerSettings9885.bin"/><Relationship Id="rId46" Type="http://schemas.openxmlformats.org/officeDocument/2006/relationships/printerSettings" Target="../printerSettings/printerSettings9893.bin"/><Relationship Id="rId2" Type="http://schemas.openxmlformats.org/officeDocument/2006/relationships/printerSettings" Target="../printerSettings/printerSettings9849.bin"/><Relationship Id="rId16" Type="http://schemas.openxmlformats.org/officeDocument/2006/relationships/printerSettings" Target="../printerSettings/printerSettings9863.bin"/><Relationship Id="rId20" Type="http://schemas.openxmlformats.org/officeDocument/2006/relationships/printerSettings" Target="../printerSettings/printerSettings9867.bin"/><Relationship Id="rId29" Type="http://schemas.openxmlformats.org/officeDocument/2006/relationships/printerSettings" Target="../printerSettings/printerSettings9876.bin"/><Relationship Id="rId41" Type="http://schemas.openxmlformats.org/officeDocument/2006/relationships/printerSettings" Target="../printerSettings/printerSettings9888.bin"/><Relationship Id="rId1" Type="http://schemas.openxmlformats.org/officeDocument/2006/relationships/printerSettings" Target="../printerSettings/printerSettings9848.bin"/><Relationship Id="rId6" Type="http://schemas.openxmlformats.org/officeDocument/2006/relationships/printerSettings" Target="../printerSettings/printerSettings9853.bin"/><Relationship Id="rId11" Type="http://schemas.openxmlformats.org/officeDocument/2006/relationships/printerSettings" Target="../printerSettings/printerSettings9858.bin"/><Relationship Id="rId24" Type="http://schemas.openxmlformats.org/officeDocument/2006/relationships/printerSettings" Target="../printerSettings/printerSettings9871.bin"/><Relationship Id="rId32" Type="http://schemas.openxmlformats.org/officeDocument/2006/relationships/printerSettings" Target="../printerSettings/printerSettings9879.bin"/><Relationship Id="rId37" Type="http://schemas.openxmlformats.org/officeDocument/2006/relationships/printerSettings" Target="../printerSettings/printerSettings9884.bin"/><Relationship Id="rId40" Type="http://schemas.openxmlformats.org/officeDocument/2006/relationships/printerSettings" Target="../printerSettings/printerSettings9887.bin"/><Relationship Id="rId45" Type="http://schemas.openxmlformats.org/officeDocument/2006/relationships/printerSettings" Target="../printerSettings/printerSettings9892.bin"/><Relationship Id="rId5" Type="http://schemas.openxmlformats.org/officeDocument/2006/relationships/printerSettings" Target="../printerSettings/printerSettings9852.bin"/><Relationship Id="rId15" Type="http://schemas.openxmlformats.org/officeDocument/2006/relationships/printerSettings" Target="../printerSettings/printerSettings9862.bin"/><Relationship Id="rId23" Type="http://schemas.openxmlformats.org/officeDocument/2006/relationships/printerSettings" Target="../printerSettings/printerSettings9870.bin"/><Relationship Id="rId28" Type="http://schemas.openxmlformats.org/officeDocument/2006/relationships/printerSettings" Target="../printerSettings/printerSettings9875.bin"/><Relationship Id="rId36" Type="http://schemas.openxmlformats.org/officeDocument/2006/relationships/printerSettings" Target="../printerSettings/printerSettings9883.bin"/><Relationship Id="rId10" Type="http://schemas.openxmlformats.org/officeDocument/2006/relationships/printerSettings" Target="../printerSettings/printerSettings9857.bin"/><Relationship Id="rId19" Type="http://schemas.openxmlformats.org/officeDocument/2006/relationships/printerSettings" Target="../printerSettings/printerSettings9866.bin"/><Relationship Id="rId31" Type="http://schemas.openxmlformats.org/officeDocument/2006/relationships/printerSettings" Target="../printerSettings/printerSettings9878.bin"/><Relationship Id="rId44" Type="http://schemas.openxmlformats.org/officeDocument/2006/relationships/printerSettings" Target="../printerSettings/printerSettings9891.bin"/><Relationship Id="rId4" Type="http://schemas.openxmlformats.org/officeDocument/2006/relationships/printerSettings" Target="../printerSettings/printerSettings9851.bin"/><Relationship Id="rId9" Type="http://schemas.openxmlformats.org/officeDocument/2006/relationships/printerSettings" Target="../printerSettings/printerSettings9856.bin"/><Relationship Id="rId14" Type="http://schemas.openxmlformats.org/officeDocument/2006/relationships/printerSettings" Target="../printerSettings/printerSettings9861.bin"/><Relationship Id="rId22" Type="http://schemas.openxmlformats.org/officeDocument/2006/relationships/printerSettings" Target="../printerSettings/printerSettings9869.bin"/><Relationship Id="rId27" Type="http://schemas.openxmlformats.org/officeDocument/2006/relationships/printerSettings" Target="../printerSettings/printerSettings9874.bin"/><Relationship Id="rId30" Type="http://schemas.openxmlformats.org/officeDocument/2006/relationships/printerSettings" Target="../printerSettings/printerSettings9877.bin"/><Relationship Id="rId35" Type="http://schemas.openxmlformats.org/officeDocument/2006/relationships/printerSettings" Target="../printerSettings/printerSettings9882.bin"/><Relationship Id="rId43" Type="http://schemas.openxmlformats.org/officeDocument/2006/relationships/printerSettings" Target="../printerSettings/printerSettings9890.bin"/></Relationships>
</file>

<file path=xl/worksheets/_rels/sheet141.xml.rels><?xml version="1.0" encoding="UTF-8" standalone="yes"?>
<Relationships xmlns="http://schemas.openxmlformats.org/package/2006/relationships"><Relationship Id="rId8" Type="http://schemas.openxmlformats.org/officeDocument/2006/relationships/printerSettings" Target="../printerSettings/printerSettings9901.bin"/><Relationship Id="rId13" Type="http://schemas.openxmlformats.org/officeDocument/2006/relationships/printerSettings" Target="../printerSettings/printerSettings9906.bin"/><Relationship Id="rId18" Type="http://schemas.openxmlformats.org/officeDocument/2006/relationships/printerSettings" Target="../printerSettings/printerSettings9911.bin"/><Relationship Id="rId26" Type="http://schemas.openxmlformats.org/officeDocument/2006/relationships/printerSettings" Target="../printerSettings/printerSettings9919.bin"/><Relationship Id="rId39" Type="http://schemas.openxmlformats.org/officeDocument/2006/relationships/printerSettings" Target="../printerSettings/printerSettings9932.bin"/><Relationship Id="rId3" Type="http://schemas.openxmlformats.org/officeDocument/2006/relationships/printerSettings" Target="../printerSettings/printerSettings9896.bin"/><Relationship Id="rId21" Type="http://schemas.openxmlformats.org/officeDocument/2006/relationships/printerSettings" Target="../printerSettings/printerSettings9914.bin"/><Relationship Id="rId34" Type="http://schemas.openxmlformats.org/officeDocument/2006/relationships/printerSettings" Target="../printerSettings/printerSettings9927.bin"/><Relationship Id="rId42" Type="http://schemas.openxmlformats.org/officeDocument/2006/relationships/printerSettings" Target="../printerSettings/printerSettings9935.bin"/><Relationship Id="rId7" Type="http://schemas.openxmlformats.org/officeDocument/2006/relationships/printerSettings" Target="../printerSettings/printerSettings9900.bin"/><Relationship Id="rId12" Type="http://schemas.openxmlformats.org/officeDocument/2006/relationships/printerSettings" Target="../printerSettings/printerSettings9905.bin"/><Relationship Id="rId17" Type="http://schemas.openxmlformats.org/officeDocument/2006/relationships/printerSettings" Target="../printerSettings/printerSettings9910.bin"/><Relationship Id="rId25" Type="http://schemas.openxmlformats.org/officeDocument/2006/relationships/printerSettings" Target="../printerSettings/printerSettings9918.bin"/><Relationship Id="rId33" Type="http://schemas.openxmlformats.org/officeDocument/2006/relationships/printerSettings" Target="../printerSettings/printerSettings9926.bin"/><Relationship Id="rId38" Type="http://schemas.openxmlformats.org/officeDocument/2006/relationships/printerSettings" Target="../printerSettings/printerSettings9931.bin"/><Relationship Id="rId46" Type="http://schemas.openxmlformats.org/officeDocument/2006/relationships/printerSettings" Target="../printerSettings/printerSettings9939.bin"/><Relationship Id="rId2" Type="http://schemas.openxmlformats.org/officeDocument/2006/relationships/printerSettings" Target="../printerSettings/printerSettings9895.bin"/><Relationship Id="rId16" Type="http://schemas.openxmlformats.org/officeDocument/2006/relationships/printerSettings" Target="../printerSettings/printerSettings9909.bin"/><Relationship Id="rId20" Type="http://schemas.openxmlformats.org/officeDocument/2006/relationships/printerSettings" Target="../printerSettings/printerSettings9913.bin"/><Relationship Id="rId29" Type="http://schemas.openxmlformats.org/officeDocument/2006/relationships/printerSettings" Target="../printerSettings/printerSettings9922.bin"/><Relationship Id="rId41" Type="http://schemas.openxmlformats.org/officeDocument/2006/relationships/printerSettings" Target="../printerSettings/printerSettings9934.bin"/><Relationship Id="rId1" Type="http://schemas.openxmlformats.org/officeDocument/2006/relationships/printerSettings" Target="../printerSettings/printerSettings9894.bin"/><Relationship Id="rId6" Type="http://schemas.openxmlformats.org/officeDocument/2006/relationships/printerSettings" Target="../printerSettings/printerSettings9899.bin"/><Relationship Id="rId11" Type="http://schemas.openxmlformats.org/officeDocument/2006/relationships/printerSettings" Target="../printerSettings/printerSettings9904.bin"/><Relationship Id="rId24" Type="http://schemas.openxmlformats.org/officeDocument/2006/relationships/printerSettings" Target="../printerSettings/printerSettings9917.bin"/><Relationship Id="rId32" Type="http://schemas.openxmlformats.org/officeDocument/2006/relationships/printerSettings" Target="../printerSettings/printerSettings9925.bin"/><Relationship Id="rId37" Type="http://schemas.openxmlformats.org/officeDocument/2006/relationships/printerSettings" Target="../printerSettings/printerSettings9930.bin"/><Relationship Id="rId40" Type="http://schemas.openxmlformats.org/officeDocument/2006/relationships/printerSettings" Target="../printerSettings/printerSettings9933.bin"/><Relationship Id="rId45" Type="http://schemas.openxmlformats.org/officeDocument/2006/relationships/printerSettings" Target="../printerSettings/printerSettings9938.bin"/><Relationship Id="rId5" Type="http://schemas.openxmlformats.org/officeDocument/2006/relationships/printerSettings" Target="../printerSettings/printerSettings9898.bin"/><Relationship Id="rId15" Type="http://schemas.openxmlformats.org/officeDocument/2006/relationships/printerSettings" Target="../printerSettings/printerSettings9908.bin"/><Relationship Id="rId23" Type="http://schemas.openxmlformats.org/officeDocument/2006/relationships/printerSettings" Target="../printerSettings/printerSettings9916.bin"/><Relationship Id="rId28" Type="http://schemas.openxmlformats.org/officeDocument/2006/relationships/printerSettings" Target="../printerSettings/printerSettings9921.bin"/><Relationship Id="rId36" Type="http://schemas.openxmlformats.org/officeDocument/2006/relationships/printerSettings" Target="../printerSettings/printerSettings9929.bin"/><Relationship Id="rId10" Type="http://schemas.openxmlformats.org/officeDocument/2006/relationships/printerSettings" Target="../printerSettings/printerSettings9903.bin"/><Relationship Id="rId19" Type="http://schemas.openxmlformats.org/officeDocument/2006/relationships/printerSettings" Target="../printerSettings/printerSettings9912.bin"/><Relationship Id="rId31" Type="http://schemas.openxmlformats.org/officeDocument/2006/relationships/printerSettings" Target="../printerSettings/printerSettings9924.bin"/><Relationship Id="rId44" Type="http://schemas.openxmlformats.org/officeDocument/2006/relationships/printerSettings" Target="../printerSettings/printerSettings9937.bin"/><Relationship Id="rId4" Type="http://schemas.openxmlformats.org/officeDocument/2006/relationships/printerSettings" Target="../printerSettings/printerSettings9897.bin"/><Relationship Id="rId9" Type="http://schemas.openxmlformats.org/officeDocument/2006/relationships/printerSettings" Target="../printerSettings/printerSettings9902.bin"/><Relationship Id="rId14" Type="http://schemas.openxmlformats.org/officeDocument/2006/relationships/printerSettings" Target="../printerSettings/printerSettings9907.bin"/><Relationship Id="rId22" Type="http://schemas.openxmlformats.org/officeDocument/2006/relationships/printerSettings" Target="../printerSettings/printerSettings9915.bin"/><Relationship Id="rId27" Type="http://schemas.openxmlformats.org/officeDocument/2006/relationships/printerSettings" Target="../printerSettings/printerSettings9920.bin"/><Relationship Id="rId30" Type="http://schemas.openxmlformats.org/officeDocument/2006/relationships/printerSettings" Target="../printerSettings/printerSettings9923.bin"/><Relationship Id="rId35" Type="http://schemas.openxmlformats.org/officeDocument/2006/relationships/printerSettings" Target="../printerSettings/printerSettings9928.bin"/><Relationship Id="rId43" Type="http://schemas.openxmlformats.org/officeDocument/2006/relationships/printerSettings" Target="../printerSettings/printerSettings9936.bin"/></Relationships>
</file>

<file path=xl/worksheets/_rels/sheet142.xml.rels><?xml version="1.0" encoding="UTF-8" standalone="yes"?>
<Relationships xmlns="http://schemas.openxmlformats.org/package/2006/relationships"><Relationship Id="rId8" Type="http://schemas.openxmlformats.org/officeDocument/2006/relationships/printerSettings" Target="../printerSettings/printerSettings9947.bin"/><Relationship Id="rId13" Type="http://schemas.openxmlformats.org/officeDocument/2006/relationships/printerSettings" Target="../printerSettings/printerSettings9952.bin"/><Relationship Id="rId18" Type="http://schemas.openxmlformats.org/officeDocument/2006/relationships/printerSettings" Target="../printerSettings/printerSettings9957.bin"/><Relationship Id="rId26" Type="http://schemas.openxmlformats.org/officeDocument/2006/relationships/printerSettings" Target="../printerSettings/printerSettings9965.bin"/><Relationship Id="rId39" Type="http://schemas.openxmlformats.org/officeDocument/2006/relationships/printerSettings" Target="../printerSettings/printerSettings9978.bin"/><Relationship Id="rId3" Type="http://schemas.openxmlformats.org/officeDocument/2006/relationships/printerSettings" Target="../printerSettings/printerSettings9942.bin"/><Relationship Id="rId21" Type="http://schemas.openxmlformats.org/officeDocument/2006/relationships/printerSettings" Target="../printerSettings/printerSettings9960.bin"/><Relationship Id="rId34" Type="http://schemas.openxmlformats.org/officeDocument/2006/relationships/printerSettings" Target="../printerSettings/printerSettings9973.bin"/><Relationship Id="rId42" Type="http://schemas.openxmlformats.org/officeDocument/2006/relationships/printerSettings" Target="../printerSettings/printerSettings9981.bin"/><Relationship Id="rId7" Type="http://schemas.openxmlformats.org/officeDocument/2006/relationships/printerSettings" Target="../printerSettings/printerSettings9946.bin"/><Relationship Id="rId12" Type="http://schemas.openxmlformats.org/officeDocument/2006/relationships/printerSettings" Target="../printerSettings/printerSettings9951.bin"/><Relationship Id="rId17" Type="http://schemas.openxmlformats.org/officeDocument/2006/relationships/printerSettings" Target="../printerSettings/printerSettings9956.bin"/><Relationship Id="rId25" Type="http://schemas.openxmlformats.org/officeDocument/2006/relationships/printerSettings" Target="../printerSettings/printerSettings9964.bin"/><Relationship Id="rId33" Type="http://schemas.openxmlformats.org/officeDocument/2006/relationships/printerSettings" Target="../printerSettings/printerSettings9972.bin"/><Relationship Id="rId38" Type="http://schemas.openxmlformats.org/officeDocument/2006/relationships/printerSettings" Target="../printerSettings/printerSettings9977.bin"/><Relationship Id="rId46" Type="http://schemas.openxmlformats.org/officeDocument/2006/relationships/printerSettings" Target="../printerSettings/printerSettings9985.bin"/><Relationship Id="rId2" Type="http://schemas.openxmlformats.org/officeDocument/2006/relationships/printerSettings" Target="../printerSettings/printerSettings9941.bin"/><Relationship Id="rId16" Type="http://schemas.openxmlformats.org/officeDocument/2006/relationships/printerSettings" Target="../printerSettings/printerSettings9955.bin"/><Relationship Id="rId20" Type="http://schemas.openxmlformats.org/officeDocument/2006/relationships/printerSettings" Target="../printerSettings/printerSettings9959.bin"/><Relationship Id="rId29" Type="http://schemas.openxmlformats.org/officeDocument/2006/relationships/printerSettings" Target="../printerSettings/printerSettings9968.bin"/><Relationship Id="rId41" Type="http://schemas.openxmlformats.org/officeDocument/2006/relationships/printerSettings" Target="../printerSettings/printerSettings9980.bin"/><Relationship Id="rId1" Type="http://schemas.openxmlformats.org/officeDocument/2006/relationships/printerSettings" Target="../printerSettings/printerSettings9940.bin"/><Relationship Id="rId6" Type="http://schemas.openxmlformats.org/officeDocument/2006/relationships/printerSettings" Target="../printerSettings/printerSettings9945.bin"/><Relationship Id="rId11" Type="http://schemas.openxmlformats.org/officeDocument/2006/relationships/printerSettings" Target="../printerSettings/printerSettings9950.bin"/><Relationship Id="rId24" Type="http://schemas.openxmlformats.org/officeDocument/2006/relationships/printerSettings" Target="../printerSettings/printerSettings9963.bin"/><Relationship Id="rId32" Type="http://schemas.openxmlformats.org/officeDocument/2006/relationships/printerSettings" Target="../printerSettings/printerSettings9971.bin"/><Relationship Id="rId37" Type="http://schemas.openxmlformats.org/officeDocument/2006/relationships/printerSettings" Target="../printerSettings/printerSettings9976.bin"/><Relationship Id="rId40" Type="http://schemas.openxmlformats.org/officeDocument/2006/relationships/printerSettings" Target="../printerSettings/printerSettings9979.bin"/><Relationship Id="rId45" Type="http://schemas.openxmlformats.org/officeDocument/2006/relationships/printerSettings" Target="../printerSettings/printerSettings9984.bin"/><Relationship Id="rId5" Type="http://schemas.openxmlformats.org/officeDocument/2006/relationships/printerSettings" Target="../printerSettings/printerSettings9944.bin"/><Relationship Id="rId15" Type="http://schemas.openxmlformats.org/officeDocument/2006/relationships/printerSettings" Target="../printerSettings/printerSettings9954.bin"/><Relationship Id="rId23" Type="http://schemas.openxmlformats.org/officeDocument/2006/relationships/printerSettings" Target="../printerSettings/printerSettings9962.bin"/><Relationship Id="rId28" Type="http://schemas.openxmlformats.org/officeDocument/2006/relationships/printerSettings" Target="../printerSettings/printerSettings9967.bin"/><Relationship Id="rId36" Type="http://schemas.openxmlformats.org/officeDocument/2006/relationships/printerSettings" Target="../printerSettings/printerSettings9975.bin"/><Relationship Id="rId10" Type="http://schemas.openxmlformats.org/officeDocument/2006/relationships/printerSettings" Target="../printerSettings/printerSettings9949.bin"/><Relationship Id="rId19" Type="http://schemas.openxmlformats.org/officeDocument/2006/relationships/printerSettings" Target="../printerSettings/printerSettings9958.bin"/><Relationship Id="rId31" Type="http://schemas.openxmlformats.org/officeDocument/2006/relationships/printerSettings" Target="../printerSettings/printerSettings9970.bin"/><Relationship Id="rId44" Type="http://schemas.openxmlformats.org/officeDocument/2006/relationships/printerSettings" Target="../printerSettings/printerSettings9983.bin"/><Relationship Id="rId4" Type="http://schemas.openxmlformats.org/officeDocument/2006/relationships/printerSettings" Target="../printerSettings/printerSettings9943.bin"/><Relationship Id="rId9" Type="http://schemas.openxmlformats.org/officeDocument/2006/relationships/printerSettings" Target="../printerSettings/printerSettings9948.bin"/><Relationship Id="rId14" Type="http://schemas.openxmlformats.org/officeDocument/2006/relationships/printerSettings" Target="../printerSettings/printerSettings9953.bin"/><Relationship Id="rId22" Type="http://schemas.openxmlformats.org/officeDocument/2006/relationships/printerSettings" Target="../printerSettings/printerSettings9961.bin"/><Relationship Id="rId27" Type="http://schemas.openxmlformats.org/officeDocument/2006/relationships/printerSettings" Target="../printerSettings/printerSettings9966.bin"/><Relationship Id="rId30" Type="http://schemas.openxmlformats.org/officeDocument/2006/relationships/printerSettings" Target="../printerSettings/printerSettings9969.bin"/><Relationship Id="rId35" Type="http://schemas.openxmlformats.org/officeDocument/2006/relationships/printerSettings" Target="../printerSettings/printerSettings9974.bin"/><Relationship Id="rId43" Type="http://schemas.openxmlformats.org/officeDocument/2006/relationships/printerSettings" Target="../printerSettings/printerSettings9982.bin"/></Relationships>
</file>

<file path=xl/worksheets/_rels/sheet143.xml.rels><?xml version="1.0" encoding="UTF-8" standalone="yes"?>
<Relationships xmlns="http://schemas.openxmlformats.org/package/2006/relationships"><Relationship Id="rId8" Type="http://schemas.openxmlformats.org/officeDocument/2006/relationships/printerSettings" Target="../printerSettings/printerSettings9993.bin"/><Relationship Id="rId13" Type="http://schemas.openxmlformats.org/officeDocument/2006/relationships/printerSettings" Target="../printerSettings/printerSettings9998.bin"/><Relationship Id="rId18" Type="http://schemas.openxmlformats.org/officeDocument/2006/relationships/printerSettings" Target="../printerSettings/printerSettings10003.bin"/><Relationship Id="rId26" Type="http://schemas.openxmlformats.org/officeDocument/2006/relationships/printerSettings" Target="../printerSettings/printerSettings10011.bin"/><Relationship Id="rId39" Type="http://schemas.openxmlformats.org/officeDocument/2006/relationships/printerSettings" Target="../printerSettings/printerSettings10024.bin"/><Relationship Id="rId3" Type="http://schemas.openxmlformats.org/officeDocument/2006/relationships/printerSettings" Target="../printerSettings/printerSettings9988.bin"/><Relationship Id="rId21" Type="http://schemas.openxmlformats.org/officeDocument/2006/relationships/printerSettings" Target="../printerSettings/printerSettings10006.bin"/><Relationship Id="rId34" Type="http://schemas.openxmlformats.org/officeDocument/2006/relationships/printerSettings" Target="../printerSettings/printerSettings10019.bin"/><Relationship Id="rId42" Type="http://schemas.openxmlformats.org/officeDocument/2006/relationships/printerSettings" Target="../printerSettings/printerSettings10027.bin"/><Relationship Id="rId7" Type="http://schemas.openxmlformats.org/officeDocument/2006/relationships/printerSettings" Target="../printerSettings/printerSettings9992.bin"/><Relationship Id="rId12" Type="http://schemas.openxmlformats.org/officeDocument/2006/relationships/printerSettings" Target="../printerSettings/printerSettings9997.bin"/><Relationship Id="rId17" Type="http://schemas.openxmlformats.org/officeDocument/2006/relationships/printerSettings" Target="../printerSettings/printerSettings10002.bin"/><Relationship Id="rId25" Type="http://schemas.openxmlformats.org/officeDocument/2006/relationships/printerSettings" Target="../printerSettings/printerSettings10010.bin"/><Relationship Id="rId33" Type="http://schemas.openxmlformats.org/officeDocument/2006/relationships/printerSettings" Target="../printerSettings/printerSettings10018.bin"/><Relationship Id="rId38" Type="http://schemas.openxmlformats.org/officeDocument/2006/relationships/printerSettings" Target="../printerSettings/printerSettings10023.bin"/><Relationship Id="rId46" Type="http://schemas.openxmlformats.org/officeDocument/2006/relationships/printerSettings" Target="../printerSettings/printerSettings10031.bin"/><Relationship Id="rId2" Type="http://schemas.openxmlformats.org/officeDocument/2006/relationships/printerSettings" Target="../printerSettings/printerSettings9987.bin"/><Relationship Id="rId16" Type="http://schemas.openxmlformats.org/officeDocument/2006/relationships/printerSettings" Target="../printerSettings/printerSettings10001.bin"/><Relationship Id="rId20" Type="http://schemas.openxmlformats.org/officeDocument/2006/relationships/printerSettings" Target="../printerSettings/printerSettings10005.bin"/><Relationship Id="rId29" Type="http://schemas.openxmlformats.org/officeDocument/2006/relationships/printerSettings" Target="../printerSettings/printerSettings10014.bin"/><Relationship Id="rId41" Type="http://schemas.openxmlformats.org/officeDocument/2006/relationships/printerSettings" Target="../printerSettings/printerSettings10026.bin"/><Relationship Id="rId1" Type="http://schemas.openxmlformats.org/officeDocument/2006/relationships/printerSettings" Target="../printerSettings/printerSettings9986.bin"/><Relationship Id="rId6" Type="http://schemas.openxmlformats.org/officeDocument/2006/relationships/printerSettings" Target="../printerSettings/printerSettings9991.bin"/><Relationship Id="rId11" Type="http://schemas.openxmlformats.org/officeDocument/2006/relationships/printerSettings" Target="../printerSettings/printerSettings9996.bin"/><Relationship Id="rId24" Type="http://schemas.openxmlformats.org/officeDocument/2006/relationships/printerSettings" Target="../printerSettings/printerSettings10009.bin"/><Relationship Id="rId32" Type="http://schemas.openxmlformats.org/officeDocument/2006/relationships/printerSettings" Target="../printerSettings/printerSettings10017.bin"/><Relationship Id="rId37" Type="http://schemas.openxmlformats.org/officeDocument/2006/relationships/printerSettings" Target="../printerSettings/printerSettings10022.bin"/><Relationship Id="rId40" Type="http://schemas.openxmlformats.org/officeDocument/2006/relationships/printerSettings" Target="../printerSettings/printerSettings10025.bin"/><Relationship Id="rId45" Type="http://schemas.openxmlformats.org/officeDocument/2006/relationships/printerSettings" Target="../printerSettings/printerSettings10030.bin"/><Relationship Id="rId5" Type="http://schemas.openxmlformats.org/officeDocument/2006/relationships/printerSettings" Target="../printerSettings/printerSettings9990.bin"/><Relationship Id="rId15" Type="http://schemas.openxmlformats.org/officeDocument/2006/relationships/printerSettings" Target="../printerSettings/printerSettings10000.bin"/><Relationship Id="rId23" Type="http://schemas.openxmlformats.org/officeDocument/2006/relationships/printerSettings" Target="../printerSettings/printerSettings10008.bin"/><Relationship Id="rId28" Type="http://schemas.openxmlformats.org/officeDocument/2006/relationships/printerSettings" Target="../printerSettings/printerSettings10013.bin"/><Relationship Id="rId36" Type="http://schemas.openxmlformats.org/officeDocument/2006/relationships/printerSettings" Target="../printerSettings/printerSettings10021.bin"/><Relationship Id="rId10" Type="http://schemas.openxmlformats.org/officeDocument/2006/relationships/printerSettings" Target="../printerSettings/printerSettings9995.bin"/><Relationship Id="rId19" Type="http://schemas.openxmlformats.org/officeDocument/2006/relationships/printerSettings" Target="../printerSettings/printerSettings10004.bin"/><Relationship Id="rId31" Type="http://schemas.openxmlformats.org/officeDocument/2006/relationships/printerSettings" Target="../printerSettings/printerSettings10016.bin"/><Relationship Id="rId44" Type="http://schemas.openxmlformats.org/officeDocument/2006/relationships/printerSettings" Target="../printerSettings/printerSettings10029.bin"/><Relationship Id="rId4" Type="http://schemas.openxmlformats.org/officeDocument/2006/relationships/printerSettings" Target="../printerSettings/printerSettings9989.bin"/><Relationship Id="rId9" Type="http://schemas.openxmlformats.org/officeDocument/2006/relationships/printerSettings" Target="../printerSettings/printerSettings9994.bin"/><Relationship Id="rId14" Type="http://schemas.openxmlformats.org/officeDocument/2006/relationships/printerSettings" Target="../printerSettings/printerSettings9999.bin"/><Relationship Id="rId22" Type="http://schemas.openxmlformats.org/officeDocument/2006/relationships/printerSettings" Target="../printerSettings/printerSettings10007.bin"/><Relationship Id="rId27" Type="http://schemas.openxmlformats.org/officeDocument/2006/relationships/printerSettings" Target="../printerSettings/printerSettings10012.bin"/><Relationship Id="rId30" Type="http://schemas.openxmlformats.org/officeDocument/2006/relationships/printerSettings" Target="../printerSettings/printerSettings10015.bin"/><Relationship Id="rId35" Type="http://schemas.openxmlformats.org/officeDocument/2006/relationships/printerSettings" Target="../printerSettings/printerSettings10020.bin"/><Relationship Id="rId43" Type="http://schemas.openxmlformats.org/officeDocument/2006/relationships/printerSettings" Target="../printerSettings/printerSettings10028.bin"/></Relationships>
</file>

<file path=xl/worksheets/_rels/sheet144.xml.rels><?xml version="1.0" encoding="UTF-8" standalone="yes"?>
<Relationships xmlns="http://schemas.openxmlformats.org/package/2006/relationships"><Relationship Id="rId8" Type="http://schemas.openxmlformats.org/officeDocument/2006/relationships/printerSettings" Target="../printerSettings/printerSettings10039.bin"/><Relationship Id="rId13" Type="http://schemas.openxmlformats.org/officeDocument/2006/relationships/printerSettings" Target="../printerSettings/printerSettings10044.bin"/><Relationship Id="rId18" Type="http://schemas.openxmlformats.org/officeDocument/2006/relationships/printerSettings" Target="../printerSettings/printerSettings10049.bin"/><Relationship Id="rId26" Type="http://schemas.openxmlformats.org/officeDocument/2006/relationships/printerSettings" Target="../printerSettings/printerSettings10057.bin"/><Relationship Id="rId39" Type="http://schemas.openxmlformats.org/officeDocument/2006/relationships/printerSettings" Target="../printerSettings/printerSettings10070.bin"/><Relationship Id="rId3" Type="http://schemas.openxmlformats.org/officeDocument/2006/relationships/printerSettings" Target="../printerSettings/printerSettings10034.bin"/><Relationship Id="rId21" Type="http://schemas.openxmlformats.org/officeDocument/2006/relationships/printerSettings" Target="../printerSettings/printerSettings10052.bin"/><Relationship Id="rId34" Type="http://schemas.openxmlformats.org/officeDocument/2006/relationships/printerSettings" Target="../printerSettings/printerSettings10065.bin"/><Relationship Id="rId42" Type="http://schemas.openxmlformats.org/officeDocument/2006/relationships/printerSettings" Target="../printerSettings/printerSettings10073.bin"/><Relationship Id="rId7" Type="http://schemas.openxmlformats.org/officeDocument/2006/relationships/printerSettings" Target="../printerSettings/printerSettings10038.bin"/><Relationship Id="rId12" Type="http://schemas.openxmlformats.org/officeDocument/2006/relationships/printerSettings" Target="../printerSettings/printerSettings10043.bin"/><Relationship Id="rId17" Type="http://schemas.openxmlformats.org/officeDocument/2006/relationships/printerSettings" Target="../printerSettings/printerSettings10048.bin"/><Relationship Id="rId25" Type="http://schemas.openxmlformats.org/officeDocument/2006/relationships/printerSettings" Target="../printerSettings/printerSettings10056.bin"/><Relationship Id="rId33" Type="http://schemas.openxmlformats.org/officeDocument/2006/relationships/printerSettings" Target="../printerSettings/printerSettings10064.bin"/><Relationship Id="rId38" Type="http://schemas.openxmlformats.org/officeDocument/2006/relationships/printerSettings" Target="../printerSettings/printerSettings10069.bin"/><Relationship Id="rId46" Type="http://schemas.openxmlformats.org/officeDocument/2006/relationships/printerSettings" Target="../printerSettings/printerSettings10077.bin"/><Relationship Id="rId2" Type="http://schemas.openxmlformats.org/officeDocument/2006/relationships/printerSettings" Target="../printerSettings/printerSettings10033.bin"/><Relationship Id="rId16" Type="http://schemas.openxmlformats.org/officeDocument/2006/relationships/printerSettings" Target="../printerSettings/printerSettings10047.bin"/><Relationship Id="rId20" Type="http://schemas.openxmlformats.org/officeDocument/2006/relationships/printerSettings" Target="../printerSettings/printerSettings10051.bin"/><Relationship Id="rId29" Type="http://schemas.openxmlformats.org/officeDocument/2006/relationships/printerSettings" Target="../printerSettings/printerSettings10060.bin"/><Relationship Id="rId41" Type="http://schemas.openxmlformats.org/officeDocument/2006/relationships/printerSettings" Target="../printerSettings/printerSettings10072.bin"/><Relationship Id="rId1" Type="http://schemas.openxmlformats.org/officeDocument/2006/relationships/printerSettings" Target="../printerSettings/printerSettings10032.bin"/><Relationship Id="rId6" Type="http://schemas.openxmlformats.org/officeDocument/2006/relationships/printerSettings" Target="../printerSettings/printerSettings10037.bin"/><Relationship Id="rId11" Type="http://schemas.openxmlformats.org/officeDocument/2006/relationships/printerSettings" Target="../printerSettings/printerSettings10042.bin"/><Relationship Id="rId24" Type="http://schemas.openxmlformats.org/officeDocument/2006/relationships/printerSettings" Target="../printerSettings/printerSettings10055.bin"/><Relationship Id="rId32" Type="http://schemas.openxmlformats.org/officeDocument/2006/relationships/printerSettings" Target="../printerSettings/printerSettings10063.bin"/><Relationship Id="rId37" Type="http://schemas.openxmlformats.org/officeDocument/2006/relationships/printerSettings" Target="../printerSettings/printerSettings10068.bin"/><Relationship Id="rId40" Type="http://schemas.openxmlformats.org/officeDocument/2006/relationships/printerSettings" Target="../printerSettings/printerSettings10071.bin"/><Relationship Id="rId45" Type="http://schemas.openxmlformats.org/officeDocument/2006/relationships/printerSettings" Target="../printerSettings/printerSettings10076.bin"/><Relationship Id="rId5" Type="http://schemas.openxmlformats.org/officeDocument/2006/relationships/printerSettings" Target="../printerSettings/printerSettings10036.bin"/><Relationship Id="rId15" Type="http://schemas.openxmlformats.org/officeDocument/2006/relationships/printerSettings" Target="../printerSettings/printerSettings10046.bin"/><Relationship Id="rId23" Type="http://schemas.openxmlformats.org/officeDocument/2006/relationships/printerSettings" Target="../printerSettings/printerSettings10054.bin"/><Relationship Id="rId28" Type="http://schemas.openxmlformats.org/officeDocument/2006/relationships/printerSettings" Target="../printerSettings/printerSettings10059.bin"/><Relationship Id="rId36" Type="http://schemas.openxmlformats.org/officeDocument/2006/relationships/printerSettings" Target="../printerSettings/printerSettings10067.bin"/><Relationship Id="rId10" Type="http://schemas.openxmlformats.org/officeDocument/2006/relationships/printerSettings" Target="../printerSettings/printerSettings10041.bin"/><Relationship Id="rId19" Type="http://schemas.openxmlformats.org/officeDocument/2006/relationships/printerSettings" Target="../printerSettings/printerSettings10050.bin"/><Relationship Id="rId31" Type="http://schemas.openxmlformats.org/officeDocument/2006/relationships/printerSettings" Target="../printerSettings/printerSettings10062.bin"/><Relationship Id="rId44" Type="http://schemas.openxmlformats.org/officeDocument/2006/relationships/printerSettings" Target="../printerSettings/printerSettings10075.bin"/><Relationship Id="rId4" Type="http://schemas.openxmlformats.org/officeDocument/2006/relationships/printerSettings" Target="../printerSettings/printerSettings10035.bin"/><Relationship Id="rId9" Type="http://schemas.openxmlformats.org/officeDocument/2006/relationships/printerSettings" Target="../printerSettings/printerSettings10040.bin"/><Relationship Id="rId14" Type="http://schemas.openxmlformats.org/officeDocument/2006/relationships/printerSettings" Target="../printerSettings/printerSettings10045.bin"/><Relationship Id="rId22" Type="http://schemas.openxmlformats.org/officeDocument/2006/relationships/printerSettings" Target="../printerSettings/printerSettings10053.bin"/><Relationship Id="rId27" Type="http://schemas.openxmlformats.org/officeDocument/2006/relationships/printerSettings" Target="../printerSettings/printerSettings10058.bin"/><Relationship Id="rId30" Type="http://schemas.openxmlformats.org/officeDocument/2006/relationships/printerSettings" Target="../printerSettings/printerSettings10061.bin"/><Relationship Id="rId35" Type="http://schemas.openxmlformats.org/officeDocument/2006/relationships/printerSettings" Target="../printerSettings/printerSettings10066.bin"/><Relationship Id="rId43" Type="http://schemas.openxmlformats.org/officeDocument/2006/relationships/printerSettings" Target="../printerSettings/printerSettings10074.bin"/></Relationships>
</file>

<file path=xl/worksheets/_rels/sheet15.xml.rels><?xml version="1.0" encoding="UTF-8" standalone="yes"?>
<Relationships xmlns="http://schemas.openxmlformats.org/package/2006/relationships"><Relationship Id="rId13" Type="http://schemas.openxmlformats.org/officeDocument/2006/relationships/printerSettings" Target="../printerSettings/printerSettings1175.bin"/><Relationship Id="rId18" Type="http://schemas.openxmlformats.org/officeDocument/2006/relationships/printerSettings" Target="../printerSettings/printerSettings1180.bin"/><Relationship Id="rId26" Type="http://schemas.openxmlformats.org/officeDocument/2006/relationships/printerSettings" Target="../printerSettings/printerSettings1188.bin"/><Relationship Id="rId39" Type="http://schemas.openxmlformats.org/officeDocument/2006/relationships/printerSettings" Target="../printerSettings/printerSettings1201.bin"/><Relationship Id="rId21" Type="http://schemas.openxmlformats.org/officeDocument/2006/relationships/printerSettings" Target="../printerSettings/printerSettings1183.bin"/><Relationship Id="rId34" Type="http://schemas.openxmlformats.org/officeDocument/2006/relationships/printerSettings" Target="../printerSettings/printerSettings1196.bin"/><Relationship Id="rId42" Type="http://schemas.openxmlformats.org/officeDocument/2006/relationships/printerSettings" Target="../printerSettings/printerSettings1204.bin"/><Relationship Id="rId47" Type="http://schemas.openxmlformats.org/officeDocument/2006/relationships/printerSettings" Target="../printerSettings/printerSettings1209.bin"/><Relationship Id="rId50" Type="http://schemas.openxmlformats.org/officeDocument/2006/relationships/printerSettings" Target="../printerSettings/printerSettings1212.bin"/><Relationship Id="rId55" Type="http://schemas.openxmlformats.org/officeDocument/2006/relationships/printerSettings" Target="../printerSettings/printerSettings1217.bin"/><Relationship Id="rId63" Type="http://schemas.openxmlformats.org/officeDocument/2006/relationships/printerSettings" Target="../printerSettings/printerSettings1225.bin"/><Relationship Id="rId68" Type="http://schemas.openxmlformats.org/officeDocument/2006/relationships/printerSettings" Target="../printerSettings/printerSettings1230.bin"/><Relationship Id="rId76" Type="http://schemas.openxmlformats.org/officeDocument/2006/relationships/printerSettings" Target="../printerSettings/printerSettings1238.bin"/><Relationship Id="rId7" Type="http://schemas.openxmlformats.org/officeDocument/2006/relationships/printerSettings" Target="../printerSettings/printerSettings1169.bin"/><Relationship Id="rId71" Type="http://schemas.openxmlformats.org/officeDocument/2006/relationships/printerSettings" Target="../printerSettings/printerSettings1233.bin"/><Relationship Id="rId2" Type="http://schemas.openxmlformats.org/officeDocument/2006/relationships/printerSettings" Target="../printerSettings/printerSettings1164.bin"/><Relationship Id="rId16" Type="http://schemas.openxmlformats.org/officeDocument/2006/relationships/printerSettings" Target="../printerSettings/printerSettings1178.bin"/><Relationship Id="rId29" Type="http://schemas.openxmlformats.org/officeDocument/2006/relationships/printerSettings" Target="../printerSettings/printerSettings1191.bin"/><Relationship Id="rId11" Type="http://schemas.openxmlformats.org/officeDocument/2006/relationships/printerSettings" Target="../printerSettings/printerSettings1173.bin"/><Relationship Id="rId24" Type="http://schemas.openxmlformats.org/officeDocument/2006/relationships/printerSettings" Target="../printerSettings/printerSettings1186.bin"/><Relationship Id="rId32" Type="http://schemas.openxmlformats.org/officeDocument/2006/relationships/printerSettings" Target="../printerSettings/printerSettings1194.bin"/><Relationship Id="rId37" Type="http://schemas.openxmlformats.org/officeDocument/2006/relationships/printerSettings" Target="../printerSettings/printerSettings1199.bin"/><Relationship Id="rId40" Type="http://schemas.openxmlformats.org/officeDocument/2006/relationships/printerSettings" Target="../printerSettings/printerSettings1202.bin"/><Relationship Id="rId45" Type="http://schemas.openxmlformats.org/officeDocument/2006/relationships/printerSettings" Target="../printerSettings/printerSettings1207.bin"/><Relationship Id="rId53" Type="http://schemas.openxmlformats.org/officeDocument/2006/relationships/printerSettings" Target="../printerSettings/printerSettings1215.bin"/><Relationship Id="rId58" Type="http://schemas.openxmlformats.org/officeDocument/2006/relationships/printerSettings" Target="../printerSettings/printerSettings1220.bin"/><Relationship Id="rId66" Type="http://schemas.openxmlformats.org/officeDocument/2006/relationships/printerSettings" Target="../printerSettings/printerSettings1228.bin"/><Relationship Id="rId74" Type="http://schemas.openxmlformats.org/officeDocument/2006/relationships/printerSettings" Target="../printerSettings/printerSettings1236.bin"/><Relationship Id="rId79" Type="http://schemas.openxmlformats.org/officeDocument/2006/relationships/printerSettings" Target="../printerSettings/printerSettings1241.bin"/><Relationship Id="rId5" Type="http://schemas.openxmlformats.org/officeDocument/2006/relationships/printerSettings" Target="../printerSettings/printerSettings1167.bin"/><Relationship Id="rId61" Type="http://schemas.openxmlformats.org/officeDocument/2006/relationships/printerSettings" Target="../printerSettings/printerSettings1223.bin"/><Relationship Id="rId82" Type="http://schemas.openxmlformats.org/officeDocument/2006/relationships/printerSettings" Target="../printerSettings/printerSettings1244.bin"/><Relationship Id="rId10" Type="http://schemas.openxmlformats.org/officeDocument/2006/relationships/printerSettings" Target="../printerSettings/printerSettings1172.bin"/><Relationship Id="rId19" Type="http://schemas.openxmlformats.org/officeDocument/2006/relationships/printerSettings" Target="../printerSettings/printerSettings1181.bin"/><Relationship Id="rId31" Type="http://schemas.openxmlformats.org/officeDocument/2006/relationships/printerSettings" Target="../printerSettings/printerSettings1193.bin"/><Relationship Id="rId44" Type="http://schemas.openxmlformats.org/officeDocument/2006/relationships/printerSettings" Target="../printerSettings/printerSettings1206.bin"/><Relationship Id="rId52" Type="http://schemas.openxmlformats.org/officeDocument/2006/relationships/printerSettings" Target="../printerSettings/printerSettings1214.bin"/><Relationship Id="rId60" Type="http://schemas.openxmlformats.org/officeDocument/2006/relationships/printerSettings" Target="../printerSettings/printerSettings1222.bin"/><Relationship Id="rId65" Type="http://schemas.openxmlformats.org/officeDocument/2006/relationships/printerSettings" Target="../printerSettings/printerSettings1227.bin"/><Relationship Id="rId73" Type="http://schemas.openxmlformats.org/officeDocument/2006/relationships/printerSettings" Target="../printerSettings/printerSettings1235.bin"/><Relationship Id="rId78" Type="http://schemas.openxmlformats.org/officeDocument/2006/relationships/printerSettings" Target="../printerSettings/printerSettings1240.bin"/><Relationship Id="rId81" Type="http://schemas.openxmlformats.org/officeDocument/2006/relationships/printerSettings" Target="../printerSettings/printerSettings1243.bin"/><Relationship Id="rId4" Type="http://schemas.openxmlformats.org/officeDocument/2006/relationships/printerSettings" Target="../printerSettings/printerSettings1166.bin"/><Relationship Id="rId9" Type="http://schemas.openxmlformats.org/officeDocument/2006/relationships/printerSettings" Target="../printerSettings/printerSettings1171.bin"/><Relationship Id="rId14" Type="http://schemas.openxmlformats.org/officeDocument/2006/relationships/printerSettings" Target="../printerSettings/printerSettings1176.bin"/><Relationship Id="rId22" Type="http://schemas.openxmlformats.org/officeDocument/2006/relationships/printerSettings" Target="../printerSettings/printerSettings1184.bin"/><Relationship Id="rId27" Type="http://schemas.openxmlformats.org/officeDocument/2006/relationships/printerSettings" Target="../printerSettings/printerSettings1189.bin"/><Relationship Id="rId30" Type="http://schemas.openxmlformats.org/officeDocument/2006/relationships/printerSettings" Target="../printerSettings/printerSettings1192.bin"/><Relationship Id="rId35" Type="http://schemas.openxmlformats.org/officeDocument/2006/relationships/printerSettings" Target="../printerSettings/printerSettings1197.bin"/><Relationship Id="rId43" Type="http://schemas.openxmlformats.org/officeDocument/2006/relationships/printerSettings" Target="../printerSettings/printerSettings1205.bin"/><Relationship Id="rId48" Type="http://schemas.openxmlformats.org/officeDocument/2006/relationships/printerSettings" Target="../printerSettings/printerSettings1210.bin"/><Relationship Id="rId56" Type="http://schemas.openxmlformats.org/officeDocument/2006/relationships/printerSettings" Target="../printerSettings/printerSettings1218.bin"/><Relationship Id="rId64" Type="http://schemas.openxmlformats.org/officeDocument/2006/relationships/printerSettings" Target="../printerSettings/printerSettings1226.bin"/><Relationship Id="rId69" Type="http://schemas.openxmlformats.org/officeDocument/2006/relationships/printerSettings" Target="../printerSettings/printerSettings1231.bin"/><Relationship Id="rId77" Type="http://schemas.openxmlformats.org/officeDocument/2006/relationships/printerSettings" Target="../printerSettings/printerSettings1239.bin"/><Relationship Id="rId8" Type="http://schemas.openxmlformats.org/officeDocument/2006/relationships/printerSettings" Target="../printerSettings/printerSettings1170.bin"/><Relationship Id="rId51" Type="http://schemas.openxmlformats.org/officeDocument/2006/relationships/printerSettings" Target="../printerSettings/printerSettings1213.bin"/><Relationship Id="rId72" Type="http://schemas.openxmlformats.org/officeDocument/2006/relationships/printerSettings" Target="../printerSettings/printerSettings1234.bin"/><Relationship Id="rId80" Type="http://schemas.openxmlformats.org/officeDocument/2006/relationships/printerSettings" Target="../printerSettings/printerSettings1242.bin"/><Relationship Id="rId3" Type="http://schemas.openxmlformats.org/officeDocument/2006/relationships/printerSettings" Target="../printerSettings/printerSettings1165.bin"/><Relationship Id="rId12" Type="http://schemas.openxmlformats.org/officeDocument/2006/relationships/printerSettings" Target="../printerSettings/printerSettings1174.bin"/><Relationship Id="rId17" Type="http://schemas.openxmlformats.org/officeDocument/2006/relationships/printerSettings" Target="../printerSettings/printerSettings1179.bin"/><Relationship Id="rId25" Type="http://schemas.openxmlformats.org/officeDocument/2006/relationships/printerSettings" Target="../printerSettings/printerSettings1187.bin"/><Relationship Id="rId33" Type="http://schemas.openxmlformats.org/officeDocument/2006/relationships/printerSettings" Target="../printerSettings/printerSettings1195.bin"/><Relationship Id="rId38" Type="http://schemas.openxmlformats.org/officeDocument/2006/relationships/printerSettings" Target="../printerSettings/printerSettings1200.bin"/><Relationship Id="rId46" Type="http://schemas.openxmlformats.org/officeDocument/2006/relationships/printerSettings" Target="../printerSettings/printerSettings1208.bin"/><Relationship Id="rId59" Type="http://schemas.openxmlformats.org/officeDocument/2006/relationships/printerSettings" Target="../printerSettings/printerSettings1221.bin"/><Relationship Id="rId67" Type="http://schemas.openxmlformats.org/officeDocument/2006/relationships/printerSettings" Target="../printerSettings/printerSettings1229.bin"/><Relationship Id="rId20" Type="http://schemas.openxmlformats.org/officeDocument/2006/relationships/printerSettings" Target="../printerSettings/printerSettings1182.bin"/><Relationship Id="rId41" Type="http://schemas.openxmlformats.org/officeDocument/2006/relationships/printerSettings" Target="../printerSettings/printerSettings1203.bin"/><Relationship Id="rId54" Type="http://schemas.openxmlformats.org/officeDocument/2006/relationships/printerSettings" Target="../printerSettings/printerSettings1216.bin"/><Relationship Id="rId62" Type="http://schemas.openxmlformats.org/officeDocument/2006/relationships/printerSettings" Target="../printerSettings/printerSettings1224.bin"/><Relationship Id="rId70" Type="http://schemas.openxmlformats.org/officeDocument/2006/relationships/printerSettings" Target="../printerSettings/printerSettings1232.bin"/><Relationship Id="rId75" Type="http://schemas.openxmlformats.org/officeDocument/2006/relationships/printerSettings" Target="../printerSettings/printerSettings1237.bin"/><Relationship Id="rId83" Type="http://schemas.openxmlformats.org/officeDocument/2006/relationships/printerSettings" Target="../printerSettings/printerSettings1245.bin"/><Relationship Id="rId1" Type="http://schemas.openxmlformats.org/officeDocument/2006/relationships/printerSettings" Target="../printerSettings/printerSettings1163.bin"/><Relationship Id="rId6" Type="http://schemas.openxmlformats.org/officeDocument/2006/relationships/printerSettings" Target="../printerSettings/printerSettings1168.bin"/><Relationship Id="rId15" Type="http://schemas.openxmlformats.org/officeDocument/2006/relationships/printerSettings" Target="../printerSettings/printerSettings1177.bin"/><Relationship Id="rId23" Type="http://schemas.openxmlformats.org/officeDocument/2006/relationships/printerSettings" Target="../printerSettings/printerSettings1185.bin"/><Relationship Id="rId28" Type="http://schemas.openxmlformats.org/officeDocument/2006/relationships/printerSettings" Target="../printerSettings/printerSettings1190.bin"/><Relationship Id="rId36" Type="http://schemas.openxmlformats.org/officeDocument/2006/relationships/printerSettings" Target="../printerSettings/printerSettings1198.bin"/><Relationship Id="rId49" Type="http://schemas.openxmlformats.org/officeDocument/2006/relationships/printerSettings" Target="../printerSettings/printerSettings1211.bin"/><Relationship Id="rId57" Type="http://schemas.openxmlformats.org/officeDocument/2006/relationships/printerSettings" Target="../printerSettings/printerSettings1219.bin"/></Relationships>
</file>

<file path=xl/worksheets/_rels/sheet16.xml.rels><?xml version="1.0" encoding="UTF-8" standalone="yes"?>
<Relationships xmlns="http://schemas.openxmlformats.org/package/2006/relationships"><Relationship Id="rId13" Type="http://schemas.openxmlformats.org/officeDocument/2006/relationships/printerSettings" Target="../printerSettings/printerSettings1258.bin"/><Relationship Id="rId18" Type="http://schemas.openxmlformats.org/officeDocument/2006/relationships/printerSettings" Target="../printerSettings/printerSettings1263.bin"/><Relationship Id="rId26" Type="http://schemas.openxmlformats.org/officeDocument/2006/relationships/printerSettings" Target="../printerSettings/printerSettings1271.bin"/><Relationship Id="rId39" Type="http://schemas.openxmlformats.org/officeDocument/2006/relationships/printerSettings" Target="../printerSettings/printerSettings1284.bin"/><Relationship Id="rId21" Type="http://schemas.openxmlformats.org/officeDocument/2006/relationships/printerSettings" Target="../printerSettings/printerSettings1266.bin"/><Relationship Id="rId34" Type="http://schemas.openxmlformats.org/officeDocument/2006/relationships/printerSettings" Target="../printerSettings/printerSettings1279.bin"/><Relationship Id="rId42" Type="http://schemas.openxmlformats.org/officeDocument/2006/relationships/printerSettings" Target="../printerSettings/printerSettings1287.bin"/><Relationship Id="rId47" Type="http://schemas.openxmlformats.org/officeDocument/2006/relationships/printerSettings" Target="../printerSettings/printerSettings1292.bin"/><Relationship Id="rId50" Type="http://schemas.openxmlformats.org/officeDocument/2006/relationships/printerSettings" Target="../printerSettings/printerSettings1295.bin"/><Relationship Id="rId55" Type="http://schemas.openxmlformats.org/officeDocument/2006/relationships/printerSettings" Target="../printerSettings/printerSettings1300.bin"/><Relationship Id="rId63" Type="http://schemas.openxmlformats.org/officeDocument/2006/relationships/printerSettings" Target="../printerSettings/printerSettings1308.bin"/><Relationship Id="rId68" Type="http://schemas.openxmlformats.org/officeDocument/2006/relationships/printerSettings" Target="../printerSettings/printerSettings1313.bin"/><Relationship Id="rId76" Type="http://schemas.openxmlformats.org/officeDocument/2006/relationships/printerSettings" Target="../printerSettings/printerSettings1321.bin"/><Relationship Id="rId84" Type="http://schemas.openxmlformats.org/officeDocument/2006/relationships/drawing" Target="../drawings/drawing4.xml"/><Relationship Id="rId7" Type="http://schemas.openxmlformats.org/officeDocument/2006/relationships/printerSettings" Target="../printerSettings/printerSettings1252.bin"/><Relationship Id="rId71" Type="http://schemas.openxmlformats.org/officeDocument/2006/relationships/printerSettings" Target="../printerSettings/printerSettings1316.bin"/><Relationship Id="rId2" Type="http://schemas.openxmlformats.org/officeDocument/2006/relationships/printerSettings" Target="../printerSettings/printerSettings1247.bin"/><Relationship Id="rId16" Type="http://schemas.openxmlformats.org/officeDocument/2006/relationships/printerSettings" Target="../printerSettings/printerSettings1261.bin"/><Relationship Id="rId29" Type="http://schemas.openxmlformats.org/officeDocument/2006/relationships/printerSettings" Target="../printerSettings/printerSettings1274.bin"/><Relationship Id="rId11" Type="http://schemas.openxmlformats.org/officeDocument/2006/relationships/printerSettings" Target="../printerSettings/printerSettings1256.bin"/><Relationship Id="rId24" Type="http://schemas.openxmlformats.org/officeDocument/2006/relationships/printerSettings" Target="../printerSettings/printerSettings1269.bin"/><Relationship Id="rId32" Type="http://schemas.openxmlformats.org/officeDocument/2006/relationships/printerSettings" Target="../printerSettings/printerSettings1277.bin"/><Relationship Id="rId37" Type="http://schemas.openxmlformats.org/officeDocument/2006/relationships/printerSettings" Target="../printerSettings/printerSettings1282.bin"/><Relationship Id="rId40" Type="http://schemas.openxmlformats.org/officeDocument/2006/relationships/printerSettings" Target="../printerSettings/printerSettings1285.bin"/><Relationship Id="rId45" Type="http://schemas.openxmlformats.org/officeDocument/2006/relationships/printerSettings" Target="../printerSettings/printerSettings1290.bin"/><Relationship Id="rId53" Type="http://schemas.openxmlformats.org/officeDocument/2006/relationships/printerSettings" Target="../printerSettings/printerSettings1298.bin"/><Relationship Id="rId58" Type="http://schemas.openxmlformats.org/officeDocument/2006/relationships/printerSettings" Target="../printerSettings/printerSettings1303.bin"/><Relationship Id="rId66" Type="http://schemas.openxmlformats.org/officeDocument/2006/relationships/printerSettings" Target="../printerSettings/printerSettings1311.bin"/><Relationship Id="rId74" Type="http://schemas.openxmlformats.org/officeDocument/2006/relationships/printerSettings" Target="../printerSettings/printerSettings1319.bin"/><Relationship Id="rId79" Type="http://schemas.openxmlformats.org/officeDocument/2006/relationships/printerSettings" Target="../printerSettings/printerSettings1324.bin"/><Relationship Id="rId5" Type="http://schemas.openxmlformats.org/officeDocument/2006/relationships/printerSettings" Target="../printerSettings/printerSettings1250.bin"/><Relationship Id="rId61" Type="http://schemas.openxmlformats.org/officeDocument/2006/relationships/printerSettings" Target="../printerSettings/printerSettings1306.bin"/><Relationship Id="rId82" Type="http://schemas.openxmlformats.org/officeDocument/2006/relationships/printerSettings" Target="../printerSettings/printerSettings1327.bin"/><Relationship Id="rId10" Type="http://schemas.openxmlformats.org/officeDocument/2006/relationships/printerSettings" Target="../printerSettings/printerSettings1255.bin"/><Relationship Id="rId19" Type="http://schemas.openxmlformats.org/officeDocument/2006/relationships/printerSettings" Target="../printerSettings/printerSettings1264.bin"/><Relationship Id="rId31" Type="http://schemas.openxmlformats.org/officeDocument/2006/relationships/printerSettings" Target="../printerSettings/printerSettings1276.bin"/><Relationship Id="rId44" Type="http://schemas.openxmlformats.org/officeDocument/2006/relationships/printerSettings" Target="../printerSettings/printerSettings1289.bin"/><Relationship Id="rId52" Type="http://schemas.openxmlformats.org/officeDocument/2006/relationships/printerSettings" Target="../printerSettings/printerSettings1297.bin"/><Relationship Id="rId60" Type="http://schemas.openxmlformats.org/officeDocument/2006/relationships/printerSettings" Target="../printerSettings/printerSettings1305.bin"/><Relationship Id="rId65" Type="http://schemas.openxmlformats.org/officeDocument/2006/relationships/printerSettings" Target="../printerSettings/printerSettings1310.bin"/><Relationship Id="rId73" Type="http://schemas.openxmlformats.org/officeDocument/2006/relationships/printerSettings" Target="../printerSettings/printerSettings1318.bin"/><Relationship Id="rId78" Type="http://schemas.openxmlformats.org/officeDocument/2006/relationships/printerSettings" Target="../printerSettings/printerSettings1323.bin"/><Relationship Id="rId81" Type="http://schemas.openxmlformats.org/officeDocument/2006/relationships/printerSettings" Target="../printerSettings/printerSettings1326.bin"/><Relationship Id="rId4" Type="http://schemas.openxmlformats.org/officeDocument/2006/relationships/printerSettings" Target="../printerSettings/printerSettings1249.bin"/><Relationship Id="rId9" Type="http://schemas.openxmlformats.org/officeDocument/2006/relationships/printerSettings" Target="../printerSettings/printerSettings1254.bin"/><Relationship Id="rId14" Type="http://schemas.openxmlformats.org/officeDocument/2006/relationships/printerSettings" Target="../printerSettings/printerSettings1259.bin"/><Relationship Id="rId22" Type="http://schemas.openxmlformats.org/officeDocument/2006/relationships/printerSettings" Target="../printerSettings/printerSettings1267.bin"/><Relationship Id="rId27" Type="http://schemas.openxmlformats.org/officeDocument/2006/relationships/printerSettings" Target="../printerSettings/printerSettings1272.bin"/><Relationship Id="rId30" Type="http://schemas.openxmlformats.org/officeDocument/2006/relationships/printerSettings" Target="../printerSettings/printerSettings1275.bin"/><Relationship Id="rId35" Type="http://schemas.openxmlformats.org/officeDocument/2006/relationships/printerSettings" Target="../printerSettings/printerSettings1280.bin"/><Relationship Id="rId43" Type="http://schemas.openxmlformats.org/officeDocument/2006/relationships/printerSettings" Target="../printerSettings/printerSettings1288.bin"/><Relationship Id="rId48" Type="http://schemas.openxmlformats.org/officeDocument/2006/relationships/printerSettings" Target="../printerSettings/printerSettings1293.bin"/><Relationship Id="rId56" Type="http://schemas.openxmlformats.org/officeDocument/2006/relationships/printerSettings" Target="../printerSettings/printerSettings1301.bin"/><Relationship Id="rId64" Type="http://schemas.openxmlformats.org/officeDocument/2006/relationships/printerSettings" Target="../printerSettings/printerSettings1309.bin"/><Relationship Id="rId69" Type="http://schemas.openxmlformats.org/officeDocument/2006/relationships/printerSettings" Target="../printerSettings/printerSettings1314.bin"/><Relationship Id="rId77" Type="http://schemas.openxmlformats.org/officeDocument/2006/relationships/printerSettings" Target="../printerSettings/printerSettings1322.bin"/><Relationship Id="rId8" Type="http://schemas.openxmlformats.org/officeDocument/2006/relationships/printerSettings" Target="../printerSettings/printerSettings1253.bin"/><Relationship Id="rId51" Type="http://schemas.openxmlformats.org/officeDocument/2006/relationships/printerSettings" Target="../printerSettings/printerSettings1296.bin"/><Relationship Id="rId72" Type="http://schemas.openxmlformats.org/officeDocument/2006/relationships/printerSettings" Target="../printerSettings/printerSettings1317.bin"/><Relationship Id="rId80" Type="http://schemas.openxmlformats.org/officeDocument/2006/relationships/printerSettings" Target="../printerSettings/printerSettings1325.bin"/><Relationship Id="rId3" Type="http://schemas.openxmlformats.org/officeDocument/2006/relationships/printerSettings" Target="../printerSettings/printerSettings1248.bin"/><Relationship Id="rId12" Type="http://schemas.openxmlformats.org/officeDocument/2006/relationships/printerSettings" Target="../printerSettings/printerSettings1257.bin"/><Relationship Id="rId17" Type="http://schemas.openxmlformats.org/officeDocument/2006/relationships/printerSettings" Target="../printerSettings/printerSettings1262.bin"/><Relationship Id="rId25" Type="http://schemas.openxmlformats.org/officeDocument/2006/relationships/printerSettings" Target="../printerSettings/printerSettings1270.bin"/><Relationship Id="rId33" Type="http://schemas.openxmlformats.org/officeDocument/2006/relationships/printerSettings" Target="../printerSettings/printerSettings1278.bin"/><Relationship Id="rId38" Type="http://schemas.openxmlformats.org/officeDocument/2006/relationships/printerSettings" Target="../printerSettings/printerSettings1283.bin"/><Relationship Id="rId46" Type="http://schemas.openxmlformats.org/officeDocument/2006/relationships/printerSettings" Target="../printerSettings/printerSettings1291.bin"/><Relationship Id="rId59" Type="http://schemas.openxmlformats.org/officeDocument/2006/relationships/printerSettings" Target="../printerSettings/printerSettings1304.bin"/><Relationship Id="rId67" Type="http://schemas.openxmlformats.org/officeDocument/2006/relationships/printerSettings" Target="../printerSettings/printerSettings1312.bin"/><Relationship Id="rId20" Type="http://schemas.openxmlformats.org/officeDocument/2006/relationships/printerSettings" Target="../printerSettings/printerSettings1265.bin"/><Relationship Id="rId41" Type="http://schemas.openxmlformats.org/officeDocument/2006/relationships/printerSettings" Target="../printerSettings/printerSettings1286.bin"/><Relationship Id="rId54" Type="http://schemas.openxmlformats.org/officeDocument/2006/relationships/printerSettings" Target="../printerSettings/printerSettings1299.bin"/><Relationship Id="rId62" Type="http://schemas.openxmlformats.org/officeDocument/2006/relationships/printerSettings" Target="../printerSettings/printerSettings1307.bin"/><Relationship Id="rId70" Type="http://schemas.openxmlformats.org/officeDocument/2006/relationships/printerSettings" Target="../printerSettings/printerSettings1315.bin"/><Relationship Id="rId75" Type="http://schemas.openxmlformats.org/officeDocument/2006/relationships/printerSettings" Target="../printerSettings/printerSettings1320.bin"/><Relationship Id="rId83" Type="http://schemas.openxmlformats.org/officeDocument/2006/relationships/printerSettings" Target="../printerSettings/printerSettings1328.bin"/><Relationship Id="rId1" Type="http://schemas.openxmlformats.org/officeDocument/2006/relationships/printerSettings" Target="../printerSettings/printerSettings1246.bin"/><Relationship Id="rId6" Type="http://schemas.openxmlformats.org/officeDocument/2006/relationships/printerSettings" Target="../printerSettings/printerSettings1251.bin"/><Relationship Id="rId15" Type="http://schemas.openxmlformats.org/officeDocument/2006/relationships/printerSettings" Target="../printerSettings/printerSettings1260.bin"/><Relationship Id="rId23" Type="http://schemas.openxmlformats.org/officeDocument/2006/relationships/printerSettings" Target="../printerSettings/printerSettings1268.bin"/><Relationship Id="rId28" Type="http://schemas.openxmlformats.org/officeDocument/2006/relationships/printerSettings" Target="../printerSettings/printerSettings1273.bin"/><Relationship Id="rId36" Type="http://schemas.openxmlformats.org/officeDocument/2006/relationships/printerSettings" Target="../printerSettings/printerSettings1281.bin"/><Relationship Id="rId49" Type="http://schemas.openxmlformats.org/officeDocument/2006/relationships/printerSettings" Target="../printerSettings/printerSettings1294.bin"/><Relationship Id="rId57" Type="http://schemas.openxmlformats.org/officeDocument/2006/relationships/printerSettings" Target="../printerSettings/printerSettings1302.bin"/></Relationships>
</file>

<file path=xl/worksheets/_rels/sheet17.xml.rels><?xml version="1.0" encoding="UTF-8" standalone="yes"?>
<Relationships xmlns="http://schemas.openxmlformats.org/package/2006/relationships"><Relationship Id="rId13" Type="http://schemas.openxmlformats.org/officeDocument/2006/relationships/printerSettings" Target="../printerSettings/printerSettings1341.bin"/><Relationship Id="rId18" Type="http://schemas.openxmlformats.org/officeDocument/2006/relationships/printerSettings" Target="../printerSettings/printerSettings1346.bin"/><Relationship Id="rId26" Type="http://schemas.openxmlformats.org/officeDocument/2006/relationships/printerSettings" Target="../printerSettings/printerSettings1354.bin"/><Relationship Id="rId39" Type="http://schemas.openxmlformats.org/officeDocument/2006/relationships/printerSettings" Target="../printerSettings/printerSettings1367.bin"/><Relationship Id="rId21" Type="http://schemas.openxmlformats.org/officeDocument/2006/relationships/printerSettings" Target="../printerSettings/printerSettings1349.bin"/><Relationship Id="rId34" Type="http://schemas.openxmlformats.org/officeDocument/2006/relationships/printerSettings" Target="../printerSettings/printerSettings1362.bin"/><Relationship Id="rId42" Type="http://schemas.openxmlformats.org/officeDocument/2006/relationships/printerSettings" Target="../printerSettings/printerSettings1370.bin"/><Relationship Id="rId47" Type="http://schemas.openxmlformats.org/officeDocument/2006/relationships/printerSettings" Target="../printerSettings/printerSettings1375.bin"/><Relationship Id="rId50" Type="http://schemas.openxmlformats.org/officeDocument/2006/relationships/printerSettings" Target="../printerSettings/printerSettings1378.bin"/><Relationship Id="rId55" Type="http://schemas.openxmlformats.org/officeDocument/2006/relationships/printerSettings" Target="../printerSettings/printerSettings1383.bin"/><Relationship Id="rId63" Type="http://schemas.openxmlformats.org/officeDocument/2006/relationships/printerSettings" Target="../printerSettings/printerSettings1391.bin"/><Relationship Id="rId68" Type="http://schemas.openxmlformats.org/officeDocument/2006/relationships/printerSettings" Target="../printerSettings/printerSettings1396.bin"/><Relationship Id="rId76" Type="http://schemas.openxmlformats.org/officeDocument/2006/relationships/printerSettings" Target="../printerSettings/printerSettings1404.bin"/><Relationship Id="rId7" Type="http://schemas.openxmlformats.org/officeDocument/2006/relationships/printerSettings" Target="../printerSettings/printerSettings1335.bin"/><Relationship Id="rId71" Type="http://schemas.openxmlformats.org/officeDocument/2006/relationships/printerSettings" Target="../printerSettings/printerSettings1399.bin"/><Relationship Id="rId2" Type="http://schemas.openxmlformats.org/officeDocument/2006/relationships/printerSettings" Target="../printerSettings/printerSettings1330.bin"/><Relationship Id="rId16" Type="http://schemas.openxmlformats.org/officeDocument/2006/relationships/printerSettings" Target="../printerSettings/printerSettings1344.bin"/><Relationship Id="rId29" Type="http://schemas.openxmlformats.org/officeDocument/2006/relationships/printerSettings" Target="../printerSettings/printerSettings1357.bin"/><Relationship Id="rId11" Type="http://schemas.openxmlformats.org/officeDocument/2006/relationships/printerSettings" Target="../printerSettings/printerSettings1339.bin"/><Relationship Id="rId24" Type="http://schemas.openxmlformats.org/officeDocument/2006/relationships/printerSettings" Target="../printerSettings/printerSettings1352.bin"/><Relationship Id="rId32" Type="http://schemas.openxmlformats.org/officeDocument/2006/relationships/printerSettings" Target="../printerSettings/printerSettings1360.bin"/><Relationship Id="rId37" Type="http://schemas.openxmlformats.org/officeDocument/2006/relationships/printerSettings" Target="../printerSettings/printerSettings1365.bin"/><Relationship Id="rId40" Type="http://schemas.openxmlformats.org/officeDocument/2006/relationships/printerSettings" Target="../printerSettings/printerSettings1368.bin"/><Relationship Id="rId45" Type="http://schemas.openxmlformats.org/officeDocument/2006/relationships/printerSettings" Target="../printerSettings/printerSettings1373.bin"/><Relationship Id="rId53" Type="http://schemas.openxmlformats.org/officeDocument/2006/relationships/printerSettings" Target="../printerSettings/printerSettings1381.bin"/><Relationship Id="rId58" Type="http://schemas.openxmlformats.org/officeDocument/2006/relationships/printerSettings" Target="../printerSettings/printerSettings1386.bin"/><Relationship Id="rId66" Type="http://schemas.openxmlformats.org/officeDocument/2006/relationships/printerSettings" Target="../printerSettings/printerSettings1394.bin"/><Relationship Id="rId74" Type="http://schemas.openxmlformats.org/officeDocument/2006/relationships/printerSettings" Target="../printerSettings/printerSettings1402.bin"/><Relationship Id="rId79" Type="http://schemas.openxmlformats.org/officeDocument/2006/relationships/printerSettings" Target="../printerSettings/printerSettings1407.bin"/><Relationship Id="rId5" Type="http://schemas.openxmlformats.org/officeDocument/2006/relationships/printerSettings" Target="../printerSettings/printerSettings1333.bin"/><Relationship Id="rId61" Type="http://schemas.openxmlformats.org/officeDocument/2006/relationships/printerSettings" Target="../printerSettings/printerSettings1389.bin"/><Relationship Id="rId82" Type="http://schemas.openxmlformats.org/officeDocument/2006/relationships/printerSettings" Target="../printerSettings/printerSettings1410.bin"/><Relationship Id="rId10" Type="http://schemas.openxmlformats.org/officeDocument/2006/relationships/printerSettings" Target="../printerSettings/printerSettings1338.bin"/><Relationship Id="rId19" Type="http://schemas.openxmlformats.org/officeDocument/2006/relationships/printerSettings" Target="../printerSettings/printerSettings1347.bin"/><Relationship Id="rId31" Type="http://schemas.openxmlformats.org/officeDocument/2006/relationships/printerSettings" Target="../printerSettings/printerSettings1359.bin"/><Relationship Id="rId44" Type="http://schemas.openxmlformats.org/officeDocument/2006/relationships/printerSettings" Target="../printerSettings/printerSettings1372.bin"/><Relationship Id="rId52" Type="http://schemas.openxmlformats.org/officeDocument/2006/relationships/printerSettings" Target="../printerSettings/printerSettings1380.bin"/><Relationship Id="rId60" Type="http://schemas.openxmlformats.org/officeDocument/2006/relationships/printerSettings" Target="../printerSettings/printerSettings1388.bin"/><Relationship Id="rId65" Type="http://schemas.openxmlformats.org/officeDocument/2006/relationships/printerSettings" Target="../printerSettings/printerSettings1393.bin"/><Relationship Id="rId73" Type="http://schemas.openxmlformats.org/officeDocument/2006/relationships/printerSettings" Target="../printerSettings/printerSettings1401.bin"/><Relationship Id="rId78" Type="http://schemas.openxmlformats.org/officeDocument/2006/relationships/printerSettings" Target="../printerSettings/printerSettings1406.bin"/><Relationship Id="rId81" Type="http://schemas.openxmlformats.org/officeDocument/2006/relationships/printerSettings" Target="../printerSettings/printerSettings1409.bin"/><Relationship Id="rId4" Type="http://schemas.openxmlformats.org/officeDocument/2006/relationships/printerSettings" Target="../printerSettings/printerSettings1332.bin"/><Relationship Id="rId9" Type="http://schemas.openxmlformats.org/officeDocument/2006/relationships/printerSettings" Target="../printerSettings/printerSettings1337.bin"/><Relationship Id="rId14" Type="http://schemas.openxmlformats.org/officeDocument/2006/relationships/printerSettings" Target="../printerSettings/printerSettings1342.bin"/><Relationship Id="rId22" Type="http://schemas.openxmlformats.org/officeDocument/2006/relationships/printerSettings" Target="../printerSettings/printerSettings1350.bin"/><Relationship Id="rId27" Type="http://schemas.openxmlformats.org/officeDocument/2006/relationships/printerSettings" Target="../printerSettings/printerSettings1355.bin"/><Relationship Id="rId30" Type="http://schemas.openxmlformats.org/officeDocument/2006/relationships/printerSettings" Target="../printerSettings/printerSettings1358.bin"/><Relationship Id="rId35" Type="http://schemas.openxmlformats.org/officeDocument/2006/relationships/printerSettings" Target="../printerSettings/printerSettings1363.bin"/><Relationship Id="rId43" Type="http://schemas.openxmlformats.org/officeDocument/2006/relationships/printerSettings" Target="../printerSettings/printerSettings1371.bin"/><Relationship Id="rId48" Type="http://schemas.openxmlformats.org/officeDocument/2006/relationships/printerSettings" Target="../printerSettings/printerSettings1376.bin"/><Relationship Id="rId56" Type="http://schemas.openxmlformats.org/officeDocument/2006/relationships/printerSettings" Target="../printerSettings/printerSettings1384.bin"/><Relationship Id="rId64" Type="http://schemas.openxmlformats.org/officeDocument/2006/relationships/printerSettings" Target="../printerSettings/printerSettings1392.bin"/><Relationship Id="rId69" Type="http://schemas.openxmlformats.org/officeDocument/2006/relationships/printerSettings" Target="../printerSettings/printerSettings1397.bin"/><Relationship Id="rId77" Type="http://schemas.openxmlformats.org/officeDocument/2006/relationships/printerSettings" Target="../printerSettings/printerSettings1405.bin"/><Relationship Id="rId8" Type="http://schemas.openxmlformats.org/officeDocument/2006/relationships/printerSettings" Target="../printerSettings/printerSettings1336.bin"/><Relationship Id="rId51" Type="http://schemas.openxmlformats.org/officeDocument/2006/relationships/printerSettings" Target="../printerSettings/printerSettings1379.bin"/><Relationship Id="rId72" Type="http://schemas.openxmlformats.org/officeDocument/2006/relationships/printerSettings" Target="../printerSettings/printerSettings1400.bin"/><Relationship Id="rId80" Type="http://schemas.openxmlformats.org/officeDocument/2006/relationships/printerSettings" Target="../printerSettings/printerSettings1408.bin"/><Relationship Id="rId3" Type="http://schemas.openxmlformats.org/officeDocument/2006/relationships/printerSettings" Target="../printerSettings/printerSettings1331.bin"/><Relationship Id="rId12" Type="http://schemas.openxmlformats.org/officeDocument/2006/relationships/printerSettings" Target="../printerSettings/printerSettings1340.bin"/><Relationship Id="rId17" Type="http://schemas.openxmlformats.org/officeDocument/2006/relationships/printerSettings" Target="../printerSettings/printerSettings1345.bin"/><Relationship Id="rId25" Type="http://schemas.openxmlformats.org/officeDocument/2006/relationships/printerSettings" Target="../printerSettings/printerSettings1353.bin"/><Relationship Id="rId33" Type="http://schemas.openxmlformats.org/officeDocument/2006/relationships/printerSettings" Target="../printerSettings/printerSettings1361.bin"/><Relationship Id="rId38" Type="http://schemas.openxmlformats.org/officeDocument/2006/relationships/printerSettings" Target="../printerSettings/printerSettings1366.bin"/><Relationship Id="rId46" Type="http://schemas.openxmlformats.org/officeDocument/2006/relationships/printerSettings" Target="../printerSettings/printerSettings1374.bin"/><Relationship Id="rId59" Type="http://schemas.openxmlformats.org/officeDocument/2006/relationships/printerSettings" Target="../printerSettings/printerSettings1387.bin"/><Relationship Id="rId67" Type="http://schemas.openxmlformats.org/officeDocument/2006/relationships/printerSettings" Target="../printerSettings/printerSettings1395.bin"/><Relationship Id="rId20" Type="http://schemas.openxmlformats.org/officeDocument/2006/relationships/printerSettings" Target="../printerSettings/printerSettings1348.bin"/><Relationship Id="rId41" Type="http://schemas.openxmlformats.org/officeDocument/2006/relationships/printerSettings" Target="../printerSettings/printerSettings1369.bin"/><Relationship Id="rId54" Type="http://schemas.openxmlformats.org/officeDocument/2006/relationships/printerSettings" Target="../printerSettings/printerSettings1382.bin"/><Relationship Id="rId62" Type="http://schemas.openxmlformats.org/officeDocument/2006/relationships/printerSettings" Target="../printerSettings/printerSettings1390.bin"/><Relationship Id="rId70" Type="http://schemas.openxmlformats.org/officeDocument/2006/relationships/printerSettings" Target="../printerSettings/printerSettings1398.bin"/><Relationship Id="rId75" Type="http://schemas.openxmlformats.org/officeDocument/2006/relationships/printerSettings" Target="../printerSettings/printerSettings1403.bin"/><Relationship Id="rId83" Type="http://schemas.openxmlformats.org/officeDocument/2006/relationships/printerSettings" Target="../printerSettings/printerSettings1411.bin"/><Relationship Id="rId1" Type="http://schemas.openxmlformats.org/officeDocument/2006/relationships/printerSettings" Target="../printerSettings/printerSettings1329.bin"/><Relationship Id="rId6" Type="http://schemas.openxmlformats.org/officeDocument/2006/relationships/printerSettings" Target="../printerSettings/printerSettings1334.bin"/><Relationship Id="rId15" Type="http://schemas.openxmlformats.org/officeDocument/2006/relationships/printerSettings" Target="../printerSettings/printerSettings1343.bin"/><Relationship Id="rId23" Type="http://schemas.openxmlformats.org/officeDocument/2006/relationships/printerSettings" Target="../printerSettings/printerSettings1351.bin"/><Relationship Id="rId28" Type="http://schemas.openxmlformats.org/officeDocument/2006/relationships/printerSettings" Target="../printerSettings/printerSettings1356.bin"/><Relationship Id="rId36" Type="http://schemas.openxmlformats.org/officeDocument/2006/relationships/printerSettings" Target="../printerSettings/printerSettings1364.bin"/><Relationship Id="rId49" Type="http://schemas.openxmlformats.org/officeDocument/2006/relationships/printerSettings" Target="../printerSettings/printerSettings1377.bin"/><Relationship Id="rId57" Type="http://schemas.openxmlformats.org/officeDocument/2006/relationships/printerSettings" Target="../printerSettings/printerSettings1385.bin"/></Relationships>
</file>

<file path=xl/worksheets/_rels/sheet18.xml.rels><?xml version="1.0" encoding="UTF-8" standalone="yes"?>
<Relationships xmlns="http://schemas.openxmlformats.org/package/2006/relationships"><Relationship Id="rId13" Type="http://schemas.openxmlformats.org/officeDocument/2006/relationships/printerSettings" Target="../printerSettings/printerSettings1424.bin"/><Relationship Id="rId18" Type="http://schemas.openxmlformats.org/officeDocument/2006/relationships/printerSettings" Target="../printerSettings/printerSettings1429.bin"/><Relationship Id="rId26" Type="http://schemas.openxmlformats.org/officeDocument/2006/relationships/printerSettings" Target="../printerSettings/printerSettings1437.bin"/><Relationship Id="rId39" Type="http://schemas.openxmlformats.org/officeDocument/2006/relationships/printerSettings" Target="../printerSettings/printerSettings1450.bin"/><Relationship Id="rId21" Type="http://schemas.openxmlformats.org/officeDocument/2006/relationships/printerSettings" Target="../printerSettings/printerSettings1432.bin"/><Relationship Id="rId34" Type="http://schemas.openxmlformats.org/officeDocument/2006/relationships/printerSettings" Target="../printerSettings/printerSettings1445.bin"/><Relationship Id="rId42" Type="http://schemas.openxmlformats.org/officeDocument/2006/relationships/printerSettings" Target="../printerSettings/printerSettings1453.bin"/><Relationship Id="rId47" Type="http://schemas.openxmlformats.org/officeDocument/2006/relationships/printerSettings" Target="../printerSettings/printerSettings1458.bin"/><Relationship Id="rId50" Type="http://schemas.openxmlformats.org/officeDocument/2006/relationships/printerSettings" Target="../printerSettings/printerSettings1461.bin"/><Relationship Id="rId55" Type="http://schemas.openxmlformats.org/officeDocument/2006/relationships/printerSettings" Target="../printerSettings/printerSettings1466.bin"/><Relationship Id="rId63" Type="http://schemas.openxmlformats.org/officeDocument/2006/relationships/printerSettings" Target="../printerSettings/printerSettings1474.bin"/><Relationship Id="rId68" Type="http://schemas.openxmlformats.org/officeDocument/2006/relationships/printerSettings" Target="../printerSettings/printerSettings1479.bin"/><Relationship Id="rId76" Type="http://schemas.openxmlformats.org/officeDocument/2006/relationships/printerSettings" Target="../printerSettings/printerSettings1487.bin"/><Relationship Id="rId7" Type="http://schemas.openxmlformats.org/officeDocument/2006/relationships/printerSettings" Target="../printerSettings/printerSettings1418.bin"/><Relationship Id="rId71" Type="http://schemas.openxmlformats.org/officeDocument/2006/relationships/printerSettings" Target="../printerSettings/printerSettings1482.bin"/><Relationship Id="rId2" Type="http://schemas.openxmlformats.org/officeDocument/2006/relationships/printerSettings" Target="../printerSettings/printerSettings1413.bin"/><Relationship Id="rId16" Type="http://schemas.openxmlformats.org/officeDocument/2006/relationships/printerSettings" Target="../printerSettings/printerSettings1427.bin"/><Relationship Id="rId29" Type="http://schemas.openxmlformats.org/officeDocument/2006/relationships/printerSettings" Target="../printerSettings/printerSettings1440.bin"/><Relationship Id="rId11" Type="http://schemas.openxmlformats.org/officeDocument/2006/relationships/printerSettings" Target="../printerSettings/printerSettings1422.bin"/><Relationship Id="rId24" Type="http://schemas.openxmlformats.org/officeDocument/2006/relationships/printerSettings" Target="../printerSettings/printerSettings1435.bin"/><Relationship Id="rId32" Type="http://schemas.openxmlformats.org/officeDocument/2006/relationships/printerSettings" Target="../printerSettings/printerSettings1443.bin"/><Relationship Id="rId37" Type="http://schemas.openxmlformats.org/officeDocument/2006/relationships/printerSettings" Target="../printerSettings/printerSettings1448.bin"/><Relationship Id="rId40" Type="http://schemas.openxmlformats.org/officeDocument/2006/relationships/printerSettings" Target="../printerSettings/printerSettings1451.bin"/><Relationship Id="rId45" Type="http://schemas.openxmlformats.org/officeDocument/2006/relationships/printerSettings" Target="../printerSettings/printerSettings1456.bin"/><Relationship Id="rId53" Type="http://schemas.openxmlformats.org/officeDocument/2006/relationships/printerSettings" Target="../printerSettings/printerSettings1464.bin"/><Relationship Id="rId58" Type="http://schemas.openxmlformats.org/officeDocument/2006/relationships/printerSettings" Target="../printerSettings/printerSettings1469.bin"/><Relationship Id="rId66" Type="http://schemas.openxmlformats.org/officeDocument/2006/relationships/printerSettings" Target="../printerSettings/printerSettings1477.bin"/><Relationship Id="rId74" Type="http://schemas.openxmlformats.org/officeDocument/2006/relationships/printerSettings" Target="../printerSettings/printerSettings1485.bin"/><Relationship Id="rId79" Type="http://schemas.openxmlformats.org/officeDocument/2006/relationships/printerSettings" Target="../printerSettings/printerSettings1490.bin"/><Relationship Id="rId5" Type="http://schemas.openxmlformats.org/officeDocument/2006/relationships/printerSettings" Target="../printerSettings/printerSettings1416.bin"/><Relationship Id="rId61" Type="http://schemas.openxmlformats.org/officeDocument/2006/relationships/printerSettings" Target="../printerSettings/printerSettings1472.bin"/><Relationship Id="rId82" Type="http://schemas.openxmlformats.org/officeDocument/2006/relationships/printerSettings" Target="../printerSettings/printerSettings1493.bin"/><Relationship Id="rId10" Type="http://schemas.openxmlformats.org/officeDocument/2006/relationships/printerSettings" Target="../printerSettings/printerSettings1421.bin"/><Relationship Id="rId19" Type="http://schemas.openxmlformats.org/officeDocument/2006/relationships/printerSettings" Target="../printerSettings/printerSettings1430.bin"/><Relationship Id="rId31" Type="http://schemas.openxmlformats.org/officeDocument/2006/relationships/printerSettings" Target="../printerSettings/printerSettings1442.bin"/><Relationship Id="rId44" Type="http://schemas.openxmlformats.org/officeDocument/2006/relationships/printerSettings" Target="../printerSettings/printerSettings1455.bin"/><Relationship Id="rId52" Type="http://schemas.openxmlformats.org/officeDocument/2006/relationships/printerSettings" Target="../printerSettings/printerSettings1463.bin"/><Relationship Id="rId60" Type="http://schemas.openxmlformats.org/officeDocument/2006/relationships/printerSettings" Target="../printerSettings/printerSettings1471.bin"/><Relationship Id="rId65" Type="http://schemas.openxmlformats.org/officeDocument/2006/relationships/printerSettings" Target="../printerSettings/printerSettings1476.bin"/><Relationship Id="rId73" Type="http://schemas.openxmlformats.org/officeDocument/2006/relationships/printerSettings" Target="../printerSettings/printerSettings1484.bin"/><Relationship Id="rId78" Type="http://schemas.openxmlformats.org/officeDocument/2006/relationships/printerSettings" Target="../printerSettings/printerSettings1489.bin"/><Relationship Id="rId81" Type="http://schemas.openxmlformats.org/officeDocument/2006/relationships/printerSettings" Target="../printerSettings/printerSettings1492.bin"/><Relationship Id="rId4" Type="http://schemas.openxmlformats.org/officeDocument/2006/relationships/printerSettings" Target="../printerSettings/printerSettings1415.bin"/><Relationship Id="rId9" Type="http://schemas.openxmlformats.org/officeDocument/2006/relationships/printerSettings" Target="../printerSettings/printerSettings1420.bin"/><Relationship Id="rId14" Type="http://schemas.openxmlformats.org/officeDocument/2006/relationships/printerSettings" Target="../printerSettings/printerSettings1425.bin"/><Relationship Id="rId22" Type="http://schemas.openxmlformats.org/officeDocument/2006/relationships/printerSettings" Target="../printerSettings/printerSettings1433.bin"/><Relationship Id="rId27" Type="http://schemas.openxmlformats.org/officeDocument/2006/relationships/printerSettings" Target="../printerSettings/printerSettings1438.bin"/><Relationship Id="rId30" Type="http://schemas.openxmlformats.org/officeDocument/2006/relationships/printerSettings" Target="../printerSettings/printerSettings1441.bin"/><Relationship Id="rId35" Type="http://schemas.openxmlformats.org/officeDocument/2006/relationships/printerSettings" Target="../printerSettings/printerSettings1446.bin"/><Relationship Id="rId43" Type="http://schemas.openxmlformats.org/officeDocument/2006/relationships/printerSettings" Target="../printerSettings/printerSettings1454.bin"/><Relationship Id="rId48" Type="http://schemas.openxmlformats.org/officeDocument/2006/relationships/printerSettings" Target="../printerSettings/printerSettings1459.bin"/><Relationship Id="rId56" Type="http://schemas.openxmlformats.org/officeDocument/2006/relationships/printerSettings" Target="../printerSettings/printerSettings1467.bin"/><Relationship Id="rId64" Type="http://schemas.openxmlformats.org/officeDocument/2006/relationships/printerSettings" Target="../printerSettings/printerSettings1475.bin"/><Relationship Id="rId69" Type="http://schemas.openxmlformats.org/officeDocument/2006/relationships/printerSettings" Target="../printerSettings/printerSettings1480.bin"/><Relationship Id="rId77" Type="http://schemas.openxmlformats.org/officeDocument/2006/relationships/printerSettings" Target="../printerSettings/printerSettings1488.bin"/><Relationship Id="rId8" Type="http://schemas.openxmlformats.org/officeDocument/2006/relationships/printerSettings" Target="../printerSettings/printerSettings1419.bin"/><Relationship Id="rId51" Type="http://schemas.openxmlformats.org/officeDocument/2006/relationships/printerSettings" Target="../printerSettings/printerSettings1462.bin"/><Relationship Id="rId72" Type="http://schemas.openxmlformats.org/officeDocument/2006/relationships/printerSettings" Target="../printerSettings/printerSettings1483.bin"/><Relationship Id="rId80" Type="http://schemas.openxmlformats.org/officeDocument/2006/relationships/printerSettings" Target="../printerSettings/printerSettings1491.bin"/><Relationship Id="rId3" Type="http://schemas.openxmlformats.org/officeDocument/2006/relationships/printerSettings" Target="../printerSettings/printerSettings1414.bin"/><Relationship Id="rId12" Type="http://schemas.openxmlformats.org/officeDocument/2006/relationships/printerSettings" Target="../printerSettings/printerSettings1423.bin"/><Relationship Id="rId17" Type="http://schemas.openxmlformats.org/officeDocument/2006/relationships/printerSettings" Target="../printerSettings/printerSettings1428.bin"/><Relationship Id="rId25" Type="http://schemas.openxmlformats.org/officeDocument/2006/relationships/printerSettings" Target="../printerSettings/printerSettings1436.bin"/><Relationship Id="rId33" Type="http://schemas.openxmlformats.org/officeDocument/2006/relationships/printerSettings" Target="../printerSettings/printerSettings1444.bin"/><Relationship Id="rId38" Type="http://schemas.openxmlformats.org/officeDocument/2006/relationships/printerSettings" Target="../printerSettings/printerSettings1449.bin"/><Relationship Id="rId46" Type="http://schemas.openxmlformats.org/officeDocument/2006/relationships/printerSettings" Target="../printerSettings/printerSettings1457.bin"/><Relationship Id="rId59" Type="http://schemas.openxmlformats.org/officeDocument/2006/relationships/printerSettings" Target="../printerSettings/printerSettings1470.bin"/><Relationship Id="rId67" Type="http://schemas.openxmlformats.org/officeDocument/2006/relationships/printerSettings" Target="../printerSettings/printerSettings1478.bin"/><Relationship Id="rId20" Type="http://schemas.openxmlformats.org/officeDocument/2006/relationships/printerSettings" Target="../printerSettings/printerSettings1431.bin"/><Relationship Id="rId41" Type="http://schemas.openxmlformats.org/officeDocument/2006/relationships/printerSettings" Target="../printerSettings/printerSettings1452.bin"/><Relationship Id="rId54" Type="http://schemas.openxmlformats.org/officeDocument/2006/relationships/printerSettings" Target="../printerSettings/printerSettings1465.bin"/><Relationship Id="rId62" Type="http://schemas.openxmlformats.org/officeDocument/2006/relationships/printerSettings" Target="../printerSettings/printerSettings1473.bin"/><Relationship Id="rId70" Type="http://schemas.openxmlformats.org/officeDocument/2006/relationships/printerSettings" Target="../printerSettings/printerSettings1481.bin"/><Relationship Id="rId75" Type="http://schemas.openxmlformats.org/officeDocument/2006/relationships/printerSettings" Target="../printerSettings/printerSettings1486.bin"/><Relationship Id="rId83" Type="http://schemas.openxmlformats.org/officeDocument/2006/relationships/printerSettings" Target="../printerSettings/printerSettings1494.bin"/><Relationship Id="rId1" Type="http://schemas.openxmlformats.org/officeDocument/2006/relationships/printerSettings" Target="../printerSettings/printerSettings1412.bin"/><Relationship Id="rId6" Type="http://schemas.openxmlformats.org/officeDocument/2006/relationships/printerSettings" Target="../printerSettings/printerSettings1417.bin"/><Relationship Id="rId15" Type="http://schemas.openxmlformats.org/officeDocument/2006/relationships/printerSettings" Target="../printerSettings/printerSettings1426.bin"/><Relationship Id="rId23" Type="http://schemas.openxmlformats.org/officeDocument/2006/relationships/printerSettings" Target="../printerSettings/printerSettings1434.bin"/><Relationship Id="rId28" Type="http://schemas.openxmlformats.org/officeDocument/2006/relationships/printerSettings" Target="../printerSettings/printerSettings1439.bin"/><Relationship Id="rId36" Type="http://schemas.openxmlformats.org/officeDocument/2006/relationships/printerSettings" Target="../printerSettings/printerSettings1447.bin"/><Relationship Id="rId49" Type="http://schemas.openxmlformats.org/officeDocument/2006/relationships/printerSettings" Target="../printerSettings/printerSettings1460.bin"/><Relationship Id="rId57" Type="http://schemas.openxmlformats.org/officeDocument/2006/relationships/printerSettings" Target="../printerSettings/printerSettings1468.bin"/></Relationships>
</file>

<file path=xl/worksheets/_rels/sheet19.xml.rels><?xml version="1.0" encoding="UTF-8" standalone="yes"?>
<Relationships xmlns="http://schemas.openxmlformats.org/package/2006/relationships"><Relationship Id="rId13" Type="http://schemas.openxmlformats.org/officeDocument/2006/relationships/printerSettings" Target="../printerSettings/printerSettings1507.bin"/><Relationship Id="rId18" Type="http://schemas.openxmlformats.org/officeDocument/2006/relationships/printerSettings" Target="../printerSettings/printerSettings1512.bin"/><Relationship Id="rId26" Type="http://schemas.openxmlformats.org/officeDocument/2006/relationships/printerSettings" Target="../printerSettings/printerSettings1520.bin"/><Relationship Id="rId39" Type="http://schemas.openxmlformats.org/officeDocument/2006/relationships/printerSettings" Target="../printerSettings/printerSettings1533.bin"/><Relationship Id="rId21" Type="http://schemas.openxmlformats.org/officeDocument/2006/relationships/printerSettings" Target="../printerSettings/printerSettings1515.bin"/><Relationship Id="rId34" Type="http://schemas.openxmlformats.org/officeDocument/2006/relationships/printerSettings" Target="../printerSettings/printerSettings1528.bin"/><Relationship Id="rId42" Type="http://schemas.openxmlformats.org/officeDocument/2006/relationships/printerSettings" Target="../printerSettings/printerSettings1536.bin"/><Relationship Id="rId47" Type="http://schemas.openxmlformats.org/officeDocument/2006/relationships/printerSettings" Target="../printerSettings/printerSettings1541.bin"/><Relationship Id="rId50" Type="http://schemas.openxmlformats.org/officeDocument/2006/relationships/printerSettings" Target="../printerSettings/printerSettings1544.bin"/><Relationship Id="rId55" Type="http://schemas.openxmlformats.org/officeDocument/2006/relationships/printerSettings" Target="../printerSettings/printerSettings1549.bin"/><Relationship Id="rId63" Type="http://schemas.openxmlformats.org/officeDocument/2006/relationships/printerSettings" Target="../printerSettings/printerSettings1557.bin"/><Relationship Id="rId68" Type="http://schemas.openxmlformats.org/officeDocument/2006/relationships/printerSettings" Target="../printerSettings/printerSettings1562.bin"/><Relationship Id="rId76" Type="http://schemas.openxmlformats.org/officeDocument/2006/relationships/printerSettings" Target="../printerSettings/printerSettings1570.bin"/><Relationship Id="rId7" Type="http://schemas.openxmlformats.org/officeDocument/2006/relationships/printerSettings" Target="../printerSettings/printerSettings1501.bin"/><Relationship Id="rId71" Type="http://schemas.openxmlformats.org/officeDocument/2006/relationships/printerSettings" Target="../printerSettings/printerSettings1565.bin"/><Relationship Id="rId2" Type="http://schemas.openxmlformats.org/officeDocument/2006/relationships/printerSettings" Target="../printerSettings/printerSettings1496.bin"/><Relationship Id="rId16" Type="http://schemas.openxmlformats.org/officeDocument/2006/relationships/printerSettings" Target="../printerSettings/printerSettings1510.bin"/><Relationship Id="rId29" Type="http://schemas.openxmlformats.org/officeDocument/2006/relationships/printerSettings" Target="../printerSettings/printerSettings1523.bin"/><Relationship Id="rId11" Type="http://schemas.openxmlformats.org/officeDocument/2006/relationships/printerSettings" Target="../printerSettings/printerSettings1505.bin"/><Relationship Id="rId24" Type="http://schemas.openxmlformats.org/officeDocument/2006/relationships/printerSettings" Target="../printerSettings/printerSettings1518.bin"/><Relationship Id="rId32" Type="http://schemas.openxmlformats.org/officeDocument/2006/relationships/printerSettings" Target="../printerSettings/printerSettings1526.bin"/><Relationship Id="rId37" Type="http://schemas.openxmlformats.org/officeDocument/2006/relationships/printerSettings" Target="../printerSettings/printerSettings1531.bin"/><Relationship Id="rId40" Type="http://schemas.openxmlformats.org/officeDocument/2006/relationships/printerSettings" Target="../printerSettings/printerSettings1534.bin"/><Relationship Id="rId45" Type="http://schemas.openxmlformats.org/officeDocument/2006/relationships/printerSettings" Target="../printerSettings/printerSettings1539.bin"/><Relationship Id="rId53" Type="http://schemas.openxmlformats.org/officeDocument/2006/relationships/printerSettings" Target="../printerSettings/printerSettings1547.bin"/><Relationship Id="rId58" Type="http://schemas.openxmlformats.org/officeDocument/2006/relationships/printerSettings" Target="../printerSettings/printerSettings1552.bin"/><Relationship Id="rId66" Type="http://schemas.openxmlformats.org/officeDocument/2006/relationships/printerSettings" Target="../printerSettings/printerSettings1560.bin"/><Relationship Id="rId74" Type="http://schemas.openxmlformats.org/officeDocument/2006/relationships/printerSettings" Target="../printerSettings/printerSettings1568.bin"/><Relationship Id="rId79" Type="http://schemas.openxmlformats.org/officeDocument/2006/relationships/printerSettings" Target="../printerSettings/printerSettings1573.bin"/><Relationship Id="rId5" Type="http://schemas.openxmlformats.org/officeDocument/2006/relationships/printerSettings" Target="../printerSettings/printerSettings1499.bin"/><Relationship Id="rId61" Type="http://schemas.openxmlformats.org/officeDocument/2006/relationships/printerSettings" Target="../printerSettings/printerSettings1555.bin"/><Relationship Id="rId82" Type="http://schemas.openxmlformats.org/officeDocument/2006/relationships/printerSettings" Target="../printerSettings/printerSettings1576.bin"/><Relationship Id="rId10" Type="http://schemas.openxmlformats.org/officeDocument/2006/relationships/printerSettings" Target="../printerSettings/printerSettings1504.bin"/><Relationship Id="rId19" Type="http://schemas.openxmlformats.org/officeDocument/2006/relationships/printerSettings" Target="../printerSettings/printerSettings1513.bin"/><Relationship Id="rId31" Type="http://schemas.openxmlformats.org/officeDocument/2006/relationships/printerSettings" Target="../printerSettings/printerSettings1525.bin"/><Relationship Id="rId44" Type="http://schemas.openxmlformats.org/officeDocument/2006/relationships/printerSettings" Target="../printerSettings/printerSettings1538.bin"/><Relationship Id="rId52" Type="http://schemas.openxmlformats.org/officeDocument/2006/relationships/printerSettings" Target="../printerSettings/printerSettings1546.bin"/><Relationship Id="rId60" Type="http://schemas.openxmlformats.org/officeDocument/2006/relationships/printerSettings" Target="../printerSettings/printerSettings1554.bin"/><Relationship Id="rId65" Type="http://schemas.openxmlformats.org/officeDocument/2006/relationships/printerSettings" Target="../printerSettings/printerSettings1559.bin"/><Relationship Id="rId73" Type="http://schemas.openxmlformats.org/officeDocument/2006/relationships/printerSettings" Target="../printerSettings/printerSettings1567.bin"/><Relationship Id="rId78" Type="http://schemas.openxmlformats.org/officeDocument/2006/relationships/printerSettings" Target="../printerSettings/printerSettings1572.bin"/><Relationship Id="rId81" Type="http://schemas.openxmlformats.org/officeDocument/2006/relationships/printerSettings" Target="../printerSettings/printerSettings1575.bin"/><Relationship Id="rId4" Type="http://schemas.openxmlformats.org/officeDocument/2006/relationships/printerSettings" Target="../printerSettings/printerSettings1498.bin"/><Relationship Id="rId9" Type="http://schemas.openxmlformats.org/officeDocument/2006/relationships/printerSettings" Target="../printerSettings/printerSettings1503.bin"/><Relationship Id="rId14" Type="http://schemas.openxmlformats.org/officeDocument/2006/relationships/printerSettings" Target="../printerSettings/printerSettings1508.bin"/><Relationship Id="rId22" Type="http://schemas.openxmlformats.org/officeDocument/2006/relationships/printerSettings" Target="../printerSettings/printerSettings1516.bin"/><Relationship Id="rId27" Type="http://schemas.openxmlformats.org/officeDocument/2006/relationships/printerSettings" Target="../printerSettings/printerSettings1521.bin"/><Relationship Id="rId30" Type="http://schemas.openxmlformats.org/officeDocument/2006/relationships/printerSettings" Target="../printerSettings/printerSettings1524.bin"/><Relationship Id="rId35" Type="http://schemas.openxmlformats.org/officeDocument/2006/relationships/printerSettings" Target="../printerSettings/printerSettings1529.bin"/><Relationship Id="rId43" Type="http://schemas.openxmlformats.org/officeDocument/2006/relationships/printerSettings" Target="../printerSettings/printerSettings1537.bin"/><Relationship Id="rId48" Type="http://schemas.openxmlformats.org/officeDocument/2006/relationships/printerSettings" Target="../printerSettings/printerSettings1542.bin"/><Relationship Id="rId56" Type="http://schemas.openxmlformats.org/officeDocument/2006/relationships/printerSettings" Target="../printerSettings/printerSettings1550.bin"/><Relationship Id="rId64" Type="http://schemas.openxmlformats.org/officeDocument/2006/relationships/printerSettings" Target="../printerSettings/printerSettings1558.bin"/><Relationship Id="rId69" Type="http://schemas.openxmlformats.org/officeDocument/2006/relationships/printerSettings" Target="../printerSettings/printerSettings1563.bin"/><Relationship Id="rId77" Type="http://schemas.openxmlformats.org/officeDocument/2006/relationships/printerSettings" Target="../printerSettings/printerSettings1571.bin"/><Relationship Id="rId8" Type="http://schemas.openxmlformats.org/officeDocument/2006/relationships/printerSettings" Target="../printerSettings/printerSettings1502.bin"/><Relationship Id="rId51" Type="http://schemas.openxmlformats.org/officeDocument/2006/relationships/printerSettings" Target="../printerSettings/printerSettings1545.bin"/><Relationship Id="rId72" Type="http://schemas.openxmlformats.org/officeDocument/2006/relationships/printerSettings" Target="../printerSettings/printerSettings1566.bin"/><Relationship Id="rId80" Type="http://schemas.openxmlformats.org/officeDocument/2006/relationships/printerSettings" Target="../printerSettings/printerSettings1574.bin"/><Relationship Id="rId3" Type="http://schemas.openxmlformats.org/officeDocument/2006/relationships/printerSettings" Target="../printerSettings/printerSettings1497.bin"/><Relationship Id="rId12" Type="http://schemas.openxmlformats.org/officeDocument/2006/relationships/printerSettings" Target="../printerSettings/printerSettings1506.bin"/><Relationship Id="rId17" Type="http://schemas.openxmlformats.org/officeDocument/2006/relationships/printerSettings" Target="../printerSettings/printerSettings1511.bin"/><Relationship Id="rId25" Type="http://schemas.openxmlformats.org/officeDocument/2006/relationships/printerSettings" Target="../printerSettings/printerSettings1519.bin"/><Relationship Id="rId33" Type="http://schemas.openxmlformats.org/officeDocument/2006/relationships/printerSettings" Target="../printerSettings/printerSettings1527.bin"/><Relationship Id="rId38" Type="http://schemas.openxmlformats.org/officeDocument/2006/relationships/printerSettings" Target="../printerSettings/printerSettings1532.bin"/><Relationship Id="rId46" Type="http://schemas.openxmlformats.org/officeDocument/2006/relationships/printerSettings" Target="../printerSettings/printerSettings1540.bin"/><Relationship Id="rId59" Type="http://schemas.openxmlformats.org/officeDocument/2006/relationships/printerSettings" Target="../printerSettings/printerSettings1553.bin"/><Relationship Id="rId67" Type="http://schemas.openxmlformats.org/officeDocument/2006/relationships/printerSettings" Target="../printerSettings/printerSettings1561.bin"/><Relationship Id="rId20" Type="http://schemas.openxmlformats.org/officeDocument/2006/relationships/printerSettings" Target="../printerSettings/printerSettings1514.bin"/><Relationship Id="rId41" Type="http://schemas.openxmlformats.org/officeDocument/2006/relationships/printerSettings" Target="../printerSettings/printerSettings1535.bin"/><Relationship Id="rId54" Type="http://schemas.openxmlformats.org/officeDocument/2006/relationships/printerSettings" Target="../printerSettings/printerSettings1548.bin"/><Relationship Id="rId62" Type="http://schemas.openxmlformats.org/officeDocument/2006/relationships/printerSettings" Target="../printerSettings/printerSettings1556.bin"/><Relationship Id="rId70" Type="http://schemas.openxmlformats.org/officeDocument/2006/relationships/printerSettings" Target="../printerSettings/printerSettings1564.bin"/><Relationship Id="rId75" Type="http://schemas.openxmlformats.org/officeDocument/2006/relationships/printerSettings" Target="../printerSettings/printerSettings1569.bin"/><Relationship Id="rId83" Type="http://schemas.openxmlformats.org/officeDocument/2006/relationships/printerSettings" Target="../printerSettings/printerSettings1577.bin"/><Relationship Id="rId1" Type="http://schemas.openxmlformats.org/officeDocument/2006/relationships/printerSettings" Target="../printerSettings/printerSettings1495.bin"/><Relationship Id="rId6" Type="http://schemas.openxmlformats.org/officeDocument/2006/relationships/printerSettings" Target="../printerSettings/printerSettings1500.bin"/><Relationship Id="rId15" Type="http://schemas.openxmlformats.org/officeDocument/2006/relationships/printerSettings" Target="../printerSettings/printerSettings1509.bin"/><Relationship Id="rId23" Type="http://schemas.openxmlformats.org/officeDocument/2006/relationships/printerSettings" Target="../printerSettings/printerSettings1517.bin"/><Relationship Id="rId28" Type="http://schemas.openxmlformats.org/officeDocument/2006/relationships/printerSettings" Target="../printerSettings/printerSettings1522.bin"/><Relationship Id="rId36" Type="http://schemas.openxmlformats.org/officeDocument/2006/relationships/printerSettings" Target="../printerSettings/printerSettings1530.bin"/><Relationship Id="rId49" Type="http://schemas.openxmlformats.org/officeDocument/2006/relationships/printerSettings" Target="../printerSettings/printerSettings1543.bin"/><Relationship Id="rId57" Type="http://schemas.openxmlformats.org/officeDocument/2006/relationships/printerSettings" Target="../printerSettings/printerSettings1551.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96.bin"/><Relationship Id="rId18" Type="http://schemas.openxmlformats.org/officeDocument/2006/relationships/printerSettings" Target="../printerSettings/printerSettings101.bin"/><Relationship Id="rId26" Type="http://schemas.openxmlformats.org/officeDocument/2006/relationships/printerSettings" Target="../printerSettings/printerSettings109.bin"/><Relationship Id="rId39" Type="http://schemas.openxmlformats.org/officeDocument/2006/relationships/printerSettings" Target="../printerSettings/printerSettings122.bin"/><Relationship Id="rId21" Type="http://schemas.openxmlformats.org/officeDocument/2006/relationships/printerSettings" Target="../printerSettings/printerSettings104.bin"/><Relationship Id="rId34" Type="http://schemas.openxmlformats.org/officeDocument/2006/relationships/printerSettings" Target="../printerSettings/printerSettings117.bin"/><Relationship Id="rId42" Type="http://schemas.openxmlformats.org/officeDocument/2006/relationships/printerSettings" Target="../printerSettings/printerSettings125.bin"/><Relationship Id="rId47" Type="http://schemas.openxmlformats.org/officeDocument/2006/relationships/printerSettings" Target="../printerSettings/printerSettings130.bin"/><Relationship Id="rId50" Type="http://schemas.openxmlformats.org/officeDocument/2006/relationships/printerSettings" Target="../printerSettings/printerSettings133.bin"/><Relationship Id="rId55" Type="http://schemas.openxmlformats.org/officeDocument/2006/relationships/printerSettings" Target="../printerSettings/printerSettings138.bin"/><Relationship Id="rId63" Type="http://schemas.openxmlformats.org/officeDocument/2006/relationships/printerSettings" Target="../printerSettings/printerSettings146.bin"/><Relationship Id="rId68" Type="http://schemas.openxmlformats.org/officeDocument/2006/relationships/printerSettings" Target="../printerSettings/printerSettings151.bin"/><Relationship Id="rId76" Type="http://schemas.openxmlformats.org/officeDocument/2006/relationships/printerSettings" Target="../printerSettings/printerSettings159.bin"/><Relationship Id="rId7" Type="http://schemas.openxmlformats.org/officeDocument/2006/relationships/printerSettings" Target="../printerSettings/printerSettings90.bin"/><Relationship Id="rId71" Type="http://schemas.openxmlformats.org/officeDocument/2006/relationships/printerSettings" Target="../printerSettings/printerSettings154.bin"/><Relationship Id="rId2" Type="http://schemas.openxmlformats.org/officeDocument/2006/relationships/printerSettings" Target="../printerSettings/printerSettings85.bin"/><Relationship Id="rId16" Type="http://schemas.openxmlformats.org/officeDocument/2006/relationships/printerSettings" Target="../printerSettings/printerSettings99.bin"/><Relationship Id="rId29" Type="http://schemas.openxmlformats.org/officeDocument/2006/relationships/printerSettings" Target="../printerSettings/printerSettings112.bin"/><Relationship Id="rId11" Type="http://schemas.openxmlformats.org/officeDocument/2006/relationships/printerSettings" Target="../printerSettings/printerSettings94.bin"/><Relationship Id="rId24" Type="http://schemas.openxmlformats.org/officeDocument/2006/relationships/printerSettings" Target="../printerSettings/printerSettings107.bin"/><Relationship Id="rId32" Type="http://schemas.openxmlformats.org/officeDocument/2006/relationships/printerSettings" Target="../printerSettings/printerSettings115.bin"/><Relationship Id="rId37" Type="http://schemas.openxmlformats.org/officeDocument/2006/relationships/printerSettings" Target="../printerSettings/printerSettings120.bin"/><Relationship Id="rId40" Type="http://schemas.openxmlformats.org/officeDocument/2006/relationships/printerSettings" Target="../printerSettings/printerSettings123.bin"/><Relationship Id="rId45" Type="http://schemas.openxmlformats.org/officeDocument/2006/relationships/printerSettings" Target="../printerSettings/printerSettings128.bin"/><Relationship Id="rId53" Type="http://schemas.openxmlformats.org/officeDocument/2006/relationships/printerSettings" Target="../printerSettings/printerSettings136.bin"/><Relationship Id="rId58" Type="http://schemas.openxmlformats.org/officeDocument/2006/relationships/printerSettings" Target="../printerSettings/printerSettings141.bin"/><Relationship Id="rId66" Type="http://schemas.openxmlformats.org/officeDocument/2006/relationships/printerSettings" Target="../printerSettings/printerSettings149.bin"/><Relationship Id="rId74" Type="http://schemas.openxmlformats.org/officeDocument/2006/relationships/printerSettings" Target="../printerSettings/printerSettings157.bin"/><Relationship Id="rId79" Type="http://schemas.openxmlformats.org/officeDocument/2006/relationships/printerSettings" Target="../printerSettings/printerSettings162.bin"/><Relationship Id="rId5" Type="http://schemas.openxmlformats.org/officeDocument/2006/relationships/printerSettings" Target="../printerSettings/printerSettings88.bin"/><Relationship Id="rId61" Type="http://schemas.openxmlformats.org/officeDocument/2006/relationships/printerSettings" Target="../printerSettings/printerSettings144.bin"/><Relationship Id="rId82" Type="http://schemas.openxmlformats.org/officeDocument/2006/relationships/printerSettings" Target="../printerSettings/printerSettings165.bin"/><Relationship Id="rId10" Type="http://schemas.openxmlformats.org/officeDocument/2006/relationships/printerSettings" Target="../printerSettings/printerSettings93.bin"/><Relationship Id="rId19" Type="http://schemas.openxmlformats.org/officeDocument/2006/relationships/printerSettings" Target="../printerSettings/printerSettings102.bin"/><Relationship Id="rId31" Type="http://schemas.openxmlformats.org/officeDocument/2006/relationships/printerSettings" Target="../printerSettings/printerSettings114.bin"/><Relationship Id="rId44" Type="http://schemas.openxmlformats.org/officeDocument/2006/relationships/printerSettings" Target="../printerSettings/printerSettings127.bin"/><Relationship Id="rId52" Type="http://schemas.openxmlformats.org/officeDocument/2006/relationships/printerSettings" Target="../printerSettings/printerSettings135.bin"/><Relationship Id="rId60" Type="http://schemas.openxmlformats.org/officeDocument/2006/relationships/printerSettings" Target="../printerSettings/printerSettings143.bin"/><Relationship Id="rId65" Type="http://schemas.openxmlformats.org/officeDocument/2006/relationships/printerSettings" Target="../printerSettings/printerSettings148.bin"/><Relationship Id="rId73" Type="http://schemas.openxmlformats.org/officeDocument/2006/relationships/printerSettings" Target="../printerSettings/printerSettings156.bin"/><Relationship Id="rId78" Type="http://schemas.openxmlformats.org/officeDocument/2006/relationships/printerSettings" Target="../printerSettings/printerSettings161.bin"/><Relationship Id="rId81" Type="http://schemas.openxmlformats.org/officeDocument/2006/relationships/printerSettings" Target="../printerSettings/printerSettings164.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 Id="rId22" Type="http://schemas.openxmlformats.org/officeDocument/2006/relationships/printerSettings" Target="../printerSettings/printerSettings105.bin"/><Relationship Id="rId27" Type="http://schemas.openxmlformats.org/officeDocument/2006/relationships/printerSettings" Target="../printerSettings/printerSettings110.bin"/><Relationship Id="rId30" Type="http://schemas.openxmlformats.org/officeDocument/2006/relationships/printerSettings" Target="../printerSettings/printerSettings113.bin"/><Relationship Id="rId35" Type="http://schemas.openxmlformats.org/officeDocument/2006/relationships/printerSettings" Target="../printerSettings/printerSettings118.bin"/><Relationship Id="rId43" Type="http://schemas.openxmlformats.org/officeDocument/2006/relationships/printerSettings" Target="../printerSettings/printerSettings126.bin"/><Relationship Id="rId48" Type="http://schemas.openxmlformats.org/officeDocument/2006/relationships/printerSettings" Target="../printerSettings/printerSettings131.bin"/><Relationship Id="rId56" Type="http://schemas.openxmlformats.org/officeDocument/2006/relationships/printerSettings" Target="../printerSettings/printerSettings139.bin"/><Relationship Id="rId64" Type="http://schemas.openxmlformats.org/officeDocument/2006/relationships/printerSettings" Target="../printerSettings/printerSettings147.bin"/><Relationship Id="rId69" Type="http://schemas.openxmlformats.org/officeDocument/2006/relationships/printerSettings" Target="../printerSettings/printerSettings152.bin"/><Relationship Id="rId77" Type="http://schemas.openxmlformats.org/officeDocument/2006/relationships/printerSettings" Target="../printerSettings/printerSettings160.bin"/><Relationship Id="rId8" Type="http://schemas.openxmlformats.org/officeDocument/2006/relationships/printerSettings" Target="../printerSettings/printerSettings91.bin"/><Relationship Id="rId51" Type="http://schemas.openxmlformats.org/officeDocument/2006/relationships/printerSettings" Target="../printerSettings/printerSettings134.bin"/><Relationship Id="rId72" Type="http://schemas.openxmlformats.org/officeDocument/2006/relationships/printerSettings" Target="../printerSettings/printerSettings155.bin"/><Relationship Id="rId80" Type="http://schemas.openxmlformats.org/officeDocument/2006/relationships/printerSettings" Target="../printerSettings/printerSettings163.bin"/><Relationship Id="rId3" Type="http://schemas.openxmlformats.org/officeDocument/2006/relationships/printerSettings" Target="../printerSettings/printerSettings86.bin"/><Relationship Id="rId12" Type="http://schemas.openxmlformats.org/officeDocument/2006/relationships/printerSettings" Target="../printerSettings/printerSettings95.bin"/><Relationship Id="rId17" Type="http://schemas.openxmlformats.org/officeDocument/2006/relationships/printerSettings" Target="../printerSettings/printerSettings100.bin"/><Relationship Id="rId25" Type="http://schemas.openxmlformats.org/officeDocument/2006/relationships/printerSettings" Target="../printerSettings/printerSettings108.bin"/><Relationship Id="rId33" Type="http://schemas.openxmlformats.org/officeDocument/2006/relationships/printerSettings" Target="../printerSettings/printerSettings116.bin"/><Relationship Id="rId38" Type="http://schemas.openxmlformats.org/officeDocument/2006/relationships/printerSettings" Target="../printerSettings/printerSettings121.bin"/><Relationship Id="rId46" Type="http://schemas.openxmlformats.org/officeDocument/2006/relationships/printerSettings" Target="../printerSettings/printerSettings129.bin"/><Relationship Id="rId59" Type="http://schemas.openxmlformats.org/officeDocument/2006/relationships/printerSettings" Target="../printerSettings/printerSettings142.bin"/><Relationship Id="rId67" Type="http://schemas.openxmlformats.org/officeDocument/2006/relationships/printerSettings" Target="../printerSettings/printerSettings150.bin"/><Relationship Id="rId20" Type="http://schemas.openxmlformats.org/officeDocument/2006/relationships/printerSettings" Target="../printerSettings/printerSettings103.bin"/><Relationship Id="rId41" Type="http://schemas.openxmlformats.org/officeDocument/2006/relationships/printerSettings" Target="../printerSettings/printerSettings124.bin"/><Relationship Id="rId54" Type="http://schemas.openxmlformats.org/officeDocument/2006/relationships/printerSettings" Target="../printerSettings/printerSettings137.bin"/><Relationship Id="rId62" Type="http://schemas.openxmlformats.org/officeDocument/2006/relationships/printerSettings" Target="../printerSettings/printerSettings145.bin"/><Relationship Id="rId70" Type="http://schemas.openxmlformats.org/officeDocument/2006/relationships/printerSettings" Target="../printerSettings/printerSettings153.bin"/><Relationship Id="rId75" Type="http://schemas.openxmlformats.org/officeDocument/2006/relationships/printerSettings" Target="../printerSettings/printerSettings158.bin"/><Relationship Id="rId83" Type="http://schemas.openxmlformats.org/officeDocument/2006/relationships/printerSettings" Target="../printerSettings/printerSettings166.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5" Type="http://schemas.openxmlformats.org/officeDocument/2006/relationships/printerSettings" Target="../printerSettings/printerSettings98.bin"/><Relationship Id="rId23" Type="http://schemas.openxmlformats.org/officeDocument/2006/relationships/printerSettings" Target="../printerSettings/printerSettings106.bin"/><Relationship Id="rId28" Type="http://schemas.openxmlformats.org/officeDocument/2006/relationships/printerSettings" Target="../printerSettings/printerSettings111.bin"/><Relationship Id="rId36" Type="http://schemas.openxmlformats.org/officeDocument/2006/relationships/printerSettings" Target="../printerSettings/printerSettings119.bin"/><Relationship Id="rId49" Type="http://schemas.openxmlformats.org/officeDocument/2006/relationships/printerSettings" Target="../printerSettings/printerSettings132.bin"/><Relationship Id="rId57" Type="http://schemas.openxmlformats.org/officeDocument/2006/relationships/printerSettings" Target="../printerSettings/printerSettings140.bin"/></Relationships>
</file>

<file path=xl/worksheets/_rels/sheet20.xml.rels><?xml version="1.0" encoding="UTF-8" standalone="yes"?>
<Relationships xmlns="http://schemas.openxmlformats.org/package/2006/relationships"><Relationship Id="rId13" Type="http://schemas.openxmlformats.org/officeDocument/2006/relationships/printerSettings" Target="../printerSettings/printerSettings1590.bin"/><Relationship Id="rId18" Type="http://schemas.openxmlformats.org/officeDocument/2006/relationships/printerSettings" Target="../printerSettings/printerSettings1595.bin"/><Relationship Id="rId26" Type="http://schemas.openxmlformats.org/officeDocument/2006/relationships/printerSettings" Target="../printerSettings/printerSettings1603.bin"/><Relationship Id="rId39" Type="http://schemas.openxmlformats.org/officeDocument/2006/relationships/printerSettings" Target="../printerSettings/printerSettings1616.bin"/><Relationship Id="rId21" Type="http://schemas.openxmlformats.org/officeDocument/2006/relationships/printerSettings" Target="../printerSettings/printerSettings1598.bin"/><Relationship Id="rId34" Type="http://schemas.openxmlformats.org/officeDocument/2006/relationships/printerSettings" Target="../printerSettings/printerSettings1611.bin"/><Relationship Id="rId42" Type="http://schemas.openxmlformats.org/officeDocument/2006/relationships/printerSettings" Target="../printerSettings/printerSettings1619.bin"/><Relationship Id="rId47" Type="http://schemas.openxmlformats.org/officeDocument/2006/relationships/printerSettings" Target="../printerSettings/printerSettings1624.bin"/><Relationship Id="rId50" Type="http://schemas.openxmlformats.org/officeDocument/2006/relationships/printerSettings" Target="../printerSettings/printerSettings1627.bin"/><Relationship Id="rId55" Type="http://schemas.openxmlformats.org/officeDocument/2006/relationships/printerSettings" Target="../printerSettings/printerSettings1632.bin"/><Relationship Id="rId63" Type="http://schemas.openxmlformats.org/officeDocument/2006/relationships/printerSettings" Target="../printerSettings/printerSettings1640.bin"/><Relationship Id="rId68" Type="http://schemas.openxmlformats.org/officeDocument/2006/relationships/printerSettings" Target="../printerSettings/printerSettings1645.bin"/><Relationship Id="rId76" Type="http://schemas.openxmlformats.org/officeDocument/2006/relationships/printerSettings" Target="../printerSettings/printerSettings1653.bin"/><Relationship Id="rId7" Type="http://schemas.openxmlformats.org/officeDocument/2006/relationships/printerSettings" Target="../printerSettings/printerSettings1584.bin"/><Relationship Id="rId71" Type="http://schemas.openxmlformats.org/officeDocument/2006/relationships/printerSettings" Target="../printerSettings/printerSettings1648.bin"/><Relationship Id="rId2" Type="http://schemas.openxmlformats.org/officeDocument/2006/relationships/printerSettings" Target="../printerSettings/printerSettings1579.bin"/><Relationship Id="rId16" Type="http://schemas.openxmlformats.org/officeDocument/2006/relationships/printerSettings" Target="../printerSettings/printerSettings1593.bin"/><Relationship Id="rId29" Type="http://schemas.openxmlformats.org/officeDocument/2006/relationships/printerSettings" Target="../printerSettings/printerSettings1606.bin"/><Relationship Id="rId11" Type="http://schemas.openxmlformats.org/officeDocument/2006/relationships/printerSettings" Target="../printerSettings/printerSettings1588.bin"/><Relationship Id="rId24" Type="http://schemas.openxmlformats.org/officeDocument/2006/relationships/printerSettings" Target="../printerSettings/printerSettings1601.bin"/><Relationship Id="rId32" Type="http://schemas.openxmlformats.org/officeDocument/2006/relationships/printerSettings" Target="../printerSettings/printerSettings1609.bin"/><Relationship Id="rId37" Type="http://schemas.openxmlformats.org/officeDocument/2006/relationships/printerSettings" Target="../printerSettings/printerSettings1614.bin"/><Relationship Id="rId40" Type="http://schemas.openxmlformats.org/officeDocument/2006/relationships/printerSettings" Target="../printerSettings/printerSettings1617.bin"/><Relationship Id="rId45" Type="http://schemas.openxmlformats.org/officeDocument/2006/relationships/printerSettings" Target="../printerSettings/printerSettings1622.bin"/><Relationship Id="rId53" Type="http://schemas.openxmlformats.org/officeDocument/2006/relationships/printerSettings" Target="../printerSettings/printerSettings1630.bin"/><Relationship Id="rId58" Type="http://schemas.openxmlformats.org/officeDocument/2006/relationships/printerSettings" Target="../printerSettings/printerSettings1635.bin"/><Relationship Id="rId66" Type="http://schemas.openxmlformats.org/officeDocument/2006/relationships/printerSettings" Target="../printerSettings/printerSettings1643.bin"/><Relationship Id="rId74" Type="http://schemas.openxmlformats.org/officeDocument/2006/relationships/printerSettings" Target="../printerSettings/printerSettings1651.bin"/><Relationship Id="rId79" Type="http://schemas.openxmlformats.org/officeDocument/2006/relationships/printerSettings" Target="../printerSettings/printerSettings1656.bin"/><Relationship Id="rId5" Type="http://schemas.openxmlformats.org/officeDocument/2006/relationships/printerSettings" Target="../printerSettings/printerSettings1582.bin"/><Relationship Id="rId61" Type="http://schemas.openxmlformats.org/officeDocument/2006/relationships/printerSettings" Target="../printerSettings/printerSettings1638.bin"/><Relationship Id="rId82" Type="http://schemas.openxmlformats.org/officeDocument/2006/relationships/printerSettings" Target="../printerSettings/printerSettings1659.bin"/><Relationship Id="rId10" Type="http://schemas.openxmlformats.org/officeDocument/2006/relationships/printerSettings" Target="../printerSettings/printerSettings1587.bin"/><Relationship Id="rId19" Type="http://schemas.openxmlformats.org/officeDocument/2006/relationships/printerSettings" Target="../printerSettings/printerSettings1596.bin"/><Relationship Id="rId31" Type="http://schemas.openxmlformats.org/officeDocument/2006/relationships/printerSettings" Target="../printerSettings/printerSettings1608.bin"/><Relationship Id="rId44" Type="http://schemas.openxmlformats.org/officeDocument/2006/relationships/printerSettings" Target="../printerSettings/printerSettings1621.bin"/><Relationship Id="rId52" Type="http://schemas.openxmlformats.org/officeDocument/2006/relationships/printerSettings" Target="../printerSettings/printerSettings1629.bin"/><Relationship Id="rId60" Type="http://schemas.openxmlformats.org/officeDocument/2006/relationships/printerSettings" Target="../printerSettings/printerSettings1637.bin"/><Relationship Id="rId65" Type="http://schemas.openxmlformats.org/officeDocument/2006/relationships/printerSettings" Target="../printerSettings/printerSettings1642.bin"/><Relationship Id="rId73" Type="http://schemas.openxmlformats.org/officeDocument/2006/relationships/printerSettings" Target="../printerSettings/printerSettings1650.bin"/><Relationship Id="rId78" Type="http://schemas.openxmlformats.org/officeDocument/2006/relationships/printerSettings" Target="../printerSettings/printerSettings1655.bin"/><Relationship Id="rId81" Type="http://schemas.openxmlformats.org/officeDocument/2006/relationships/printerSettings" Target="../printerSettings/printerSettings1658.bin"/><Relationship Id="rId4" Type="http://schemas.openxmlformats.org/officeDocument/2006/relationships/printerSettings" Target="../printerSettings/printerSettings1581.bin"/><Relationship Id="rId9" Type="http://schemas.openxmlformats.org/officeDocument/2006/relationships/printerSettings" Target="../printerSettings/printerSettings1586.bin"/><Relationship Id="rId14" Type="http://schemas.openxmlformats.org/officeDocument/2006/relationships/printerSettings" Target="../printerSettings/printerSettings1591.bin"/><Relationship Id="rId22" Type="http://schemas.openxmlformats.org/officeDocument/2006/relationships/printerSettings" Target="../printerSettings/printerSettings1599.bin"/><Relationship Id="rId27" Type="http://schemas.openxmlformats.org/officeDocument/2006/relationships/printerSettings" Target="../printerSettings/printerSettings1604.bin"/><Relationship Id="rId30" Type="http://schemas.openxmlformats.org/officeDocument/2006/relationships/printerSettings" Target="../printerSettings/printerSettings1607.bin"/><Relationship Id="rId35" Type="http://schemas.openxmlformats.org/officeDocument/2006/relationships/printerSettings" Target="../printerSettings/printerSettings1612.bin"/><Relationship Id="rId43" Type="http://schemas.openxmlformats.org/officeDocument/2006/relationships/printerSettings" Target="../printerSettings/printerSettings1620.bin"/><Relationship Id="rId48" Type="http://schemas.openxmlformats.org/officeDocument/2006/relationships/printerSettings" Target="../printerSettings/printerSettings1625.bin"/><Relationship Id="rId56" Type="http://schemas.openxmlformats.org/officeDocument/2006/relationships/printerSettings" Target="../printerSettings/printerSettings1633.bin"/><Relationship Id="rId64" Type="http://schemas.openxmlformats.org/officeDocument/2006/relationships/printerSettings" Target="../printerSettings/printerSettings1641.bin"/><Relationship Id="rId69" Type="http://schemas.openxmlformats.org/officeDocument/2006/relationships/printerSettings" Target="../printerSettings/printerSettings1646.bin"/><Relationship Id="rId77" Type="http://schemas.openxmlformats.org/officeDocument/2006/relationships/printerSettings" Target="../printerSettings/printerSettings1654.bin"/><Relationship Id="rId8" Type="http://schemas.openxmlformats.org/officeDocument/2006/relationships/printerSettings" Target="../printerSettings/printerSettings1585.bin"/><Relationship Id="rId51" Type="http://schemas.openxmlformats.org/officeDocument/2006/relationships/printerSettings" Target="../printerSettings/printerSettings1628.bin"/><Relationship Id="rId72" Type="http://schemas.openxmlformats.org/officeDocument/2006/relationships/printerSettings" Target="../printerSettings/printerSettings1649.bin"/><Relationship Id="rId80" Type="http://schemas.openxmlformats.org/officeDocument/2006/relationships/printerSettings" Target="../printerSettings/printerSettings1657.bin"/><Relationship Id="rId3" Type="http://schemas.openxmlformats.org/officeDocument/2006/relationships/printerSettings" Target="../printerSettings/printerSettings1580.bin"/><Relationship Id="rId12" Type="http://schemas.openxmlformats.org/officeDocument/2006/relationships/printerSettings" Target="../printerSettings/printerSettings1589.bin"/><Relationship Id="rId17" Type="http://schemas.openxmlformats.org/officeDocument/2006/relationships/printerSettings" Target="../printerSettings/printerSettings1594.bin"/><Relationship Id="rId25" Type="http://schemas.openxmlformats.org/officeDocument/2006/relationships/printerSettings" Target="../printerSettings/printerSettings1602.bin"/><Relationship Id="rId33" Type="http://schemas.openxmlformats.org/officeDocument/2006/relationships/printerSettings" Target="../printerSettings/printerSettings1610.bin"/><Relationship Id="rId38" Type="http://schemas.openxmlformats.org/officeDocument/2006/relationships/printerSettings" Target="../printerSettings/printerSettings1615.bin"/><Relationship Id="rId46" Type="http://schemas.openxmlformats.org/officeDocument/2006/relationships/printerSettings" Target="../printerSettings/printerSettings1623.bin"/><Relationship Id="rId59" Type="http://schemas.openxmlformats.org/officeDocument/2006/relationships/printerSettings" Target="../printerSettings/printerSettings1636.bin"/><Relationship Id="rId67" Type="http://schemas.openxmlformats.org/officeDocument/2006/relationships/printerSettings" Target="../printerSettings/printerSettings1644.bin"/><Relationship Id="rId20" Type="http://schemas.openxmlformats.org/officeDocument/2006/relationships/printerSettings" Target="../printerSettings/printerSettings1597.bin"/><Relationship Id="rId41" Type="http://schemas.openxmlformats.org/officeDocument/2006/relationships/printerSettings" Target="../printerSettings/printerSettings1618.bin"/><Relationship Id="rId54" Type="http://schemas.openxmlformats.org/officeDocument/2006/relationships/printerSettings" Target="../printerSettings/printerSettings1631.bin"/><Relationship Id="rId62" Type="http://schemas.openxmlformats.org/officeDocument/2006/relationships/printerSettings" Target="../printerSettings/printerSettings1639.bin"/><Relationship Id="rId70" Type="http://schemas.openxmlformats.org/officeDocument/2006/relationships/printerSettings" Target="../printerSettings/printerSettings1647.bin"/><Relationship Id="rId75" Type="http://schemas.openxmlformats.org/officeDocument/2006/relationships/printerSettings" Target="../printerSettings/printerSettings1652.bin"/><Relationship Id="rId83" Type="http://schemas.openxmlformats.org/officeDocument/2006/relationships/printerSettings" Target="../printerSettings/printerSettings1660.bin"/><Relationship Id="rId1" Type="http://schemas.openxmlformats.org/officeDocument/2006/relationships/printerSettings" Target="../printerSettings/printerSettings1578.bin"/><Relationship Id="rId6" Type="http://schemas.openxmlformats.org/officeDocument/2006/relationships/printerSettings" Target="../printerSettings/printerSettings1583.bin"/><Relationship Id="rId15" Type="http://schemas.openxmlformats.org/officeDocument/2006/relationships/printerSettings" Target="../printerSettings/printerSettings1592.bin"/><Relationship Id="rId23" Type="http://schemas.openxmlformats.org/officeDocument/2006/relationships/printerSettings" Target="../printerSettings/printerSettings1600.bin"/><Relationship Id="rId28" Type="http://schemas.openxmlformats.org/officeDocument/2006/relationships/printerSettings" Target="../printerSettings/printerSettings1605.bin"/><Relationship Id="rId36" Type="http://schemas.openxmlformats.org/officeDocument/2006/relationships/printerSettings" Target="../printerSettings/printerSettings1613.bin"/><Relationship Id="rId49" Type="http://schemas.openxmlformats.org/officeDocument/2006/relationships/printerSettings" Target="../printerSettings/printerSettings1626.bin"/><Relationship Id="rId57" Type="http://schemas.openxmlformats.org/officeDocument/2006/relationships/printerSettings" Target="../printerSettings/printerSettings1634.bin"/></Relationships>
</file>

<file path=xl/worksheets/_rels/sheet21.xml.rels><?xml version="1.0" encoding="UTF-8" standalone="yes"?>
<Relationships xmlns="http://schemas.openxmlformats.org/package/2006/relationships"><Relationship Id="rId13" Type="http://schemas.openxmlformats.org/officeDocument/2006/relationships/printerSettings" Target="../printerSettings/printerSettings1673.bin"/><Relationship Id="rId18" Type="http://schemas.openxmlformats.org/officeDocument/2006/relationships/printerSettings" Target="../printerSettings/printerSettings1678.bin"/><Relationship Id="rId26" Type="http://schemas.openxmlformats.org/officeDocument/2006/relationships/printerSettings" Target="../printerSettings/printerSettings1686.bin"/><Relationship Id="rId39" Type="http://schemas.openxmlformats.org/officeDocument/2006/relationships/printerSettings" Target="../printerSettings/printerSettings1699.bin"/><Relationship Id="rId21" Type="http://schemas.openxmlformats.org/officeDocument/2006/relationships/printerSettings" Target="../printerSettings/printerSettings1681.bin"/><Relationship Id="rId34" Type="http://schemas.openxmlformats.org/officeDocument/2006/relationships/printerSettings" Target="../printerSettings/printerSettings1694.bin"/><Relationship Id="rId42" Type="http://schemas.openxmlformats.org/officeDocument/2006/relationships/printerSettings" Target="../printerSettings/printerSettings1702.bin"/><Relationship Id="rId47" Type="http://schemas.openxmlformats.org/officeDocument/2006/relationships/printerSettings" Target="../printerSettings/printerSettings1707.bin"/><Relationship Id="rId50" Type="http://schemas.openxmlformats.org/officeDocument/2006/relationships/printerSettings" Target="../printerSettings/printerSettings1710.bin"/><Relationship Id="rId55" Type="http://schemas.openxmlformats.org/officeDocument/2006/relationships/printerSettings" Target="../printerSettings/printerSettings1715.bin"/><Relationship Id="rId63" Type="http://schemas.openxmlformats.org/officeDocument/2006/relationships/printerSettings" Target="../printerSettings/printerSettings1723.bin"/><Relationship Id="rId68" Type="http://schemas.openxmlformats.org/officeDocument/2006/relationships/printerSettings" Target="../printerSettings/printerSettings1728.bin"/><Relationship Id="rId76" Type="http://schemas.openxmlformats.org/officeDocument/2006/relationships/printerSettings" Target="../printerSettings/printerSettings1736.bin"/><Relationship Id="rId7" Type="http://schemas.openxmlformats.org/officeDocument/2006/relationships/printerSettings" Target="../printerSettings/printerSettings1667.bin"/><Relationship Id="rId71" Type="http://schemas.openxmlformats.org/officeDocument/2006/relationships/printerSettings" Target="../printerSettings/printerSettings1731.bin"/><Relationship Id="rId2" Type="http://schemas.openxmlformats.org/officeDocument/2006/relationships/printerSettings" Target="../printerSettings/printerSettings1662.bin"/><Relationship Id="rId16" Type="http://schemas.openxmlformats.org/officeDocument/2006/relationships/printerSettings" Target="../printerSettings/printerSettings1676.bin"/><Relationship Id="rId29" Type="http://schemas.openxmlformats.org/officeDocument/2006/relationships/printerSettings" Target="../printerSettings/printerSettings1689.bin"/><Relationship Id="rId11" Type="http://schemas.openxmlformats.org/officeDocument/2006/relationships/printerSettings" Target="../printerSettings/printerSettings1671.bin"/><Relationship Id="rId24" Type="http://schemas.openxmlformats.org/officeDocument/2006/relationships/printerSettings" Target="../printerSettings/printerSettings1684.bin"/><Relationship Id="rId32" Type="http://schemas.openxmlformats.org/officeDocument/2006/relationships/printerSettings" Target="../printerSettings/printerSettings1692.bin"/><Relationship Id="rId37" Type="http://schemas.openxmlformats.org/officeDocument/2006/relationships/printerSettings" Target="../printerSettings/printerSettings1697.bin"/><Relationship Id="rId40" Type="http://schemas.openxmlformats.org/officeDocument/2006/relationships/printerSettings" Target="../printerSettings/printerSettings1700.bin"/><Relationship Id="rId45" Type="http://schemas.openxmlformats.org/officeDocument/2006/relationships/printerSettings" Target="../printerSettings/printerSettings1705.bin"/><Relationship Id="rId53" Type="http://schemas.openxmlformats.org/officeDocument/2006/relationships/printerSettings" Target="../printerSettings/printerSettings1713.bin"/><Relationship Id="rId58" Type="http://schemas.openxmlformats.org/officeDocument/2006/relationships/printerSettings" Target="../printerSettings/printerSettings1718.bin"/><Relationship Id="rId66" Type="http://schemas.openxmlformats.org/officeDocument/2006/relationships/printerSettings" Target="../printerSettings/printerSettings1726.bin"/><Relationship Id="rId74" Type="http://schemas.openxmlformats.org/officeDocument/2006/relationships/printerSettings" Target="../printerSettings/printerSettings1734.bin"/><Relationship Id="rId79" Type="http://schemas.openxmlformats.org/officeDocument/2006/relationships/printerSettings" Target="../printerSettings/printerSettings1739.bin"/><Relationship Id="rId5" Type="http://schemas.openxmlformats.org/officeDocument/2006/relationships/printerSettings" Target="../printerSettings/printerSettings1665.bin"/><Relationship Id="rId61" Type="http://schemas.openxmlformats.org/officeDocument/2006/relationships/printerSettings" Target="../printerSettings/printerSettings1721.bin"/><Relationship Id="rId82" Type="http://schemas.openxmlformats.org/officeDocument/2006/relationships/printerSettings" Target="../printerSettings/printerSettings1742.bin"/><Relationship Id="rId10" Type="http://schemas.openxmlformats.org/officeDocument/2006/relationships/printerSettings" Target="../printerSettings/printerSettings1670.bin"/><Relationship Id="rId19" Type="http://schemas.openxmlformats.org/officeDocument/2006/relationships/printerSettings" Target="../printerSettings/printerSettings1679.bin"/><Relationship Id="rId31" Type="http://schemas.openxmlformats.org/officeDocument/2006/relationships/printerSettings" Target="../printerSettings/printerSettings1691.bin"/><Relationship Id="rId44" Type="http://schemas.openxmlformats.org/officeDocument/2006/relationships/printerSettings" Target="../printerSettings/printerSettings1704.bin"/><Relationship Id="rId52" Type="http://schemas.openxmlformats.org/officeDocument/2006/relationships/printerSettings" Target="../printerSettings/printerSettings1712.bin"/><Relationship Id="rId60" Type="http://schemas.openxmlformats.org/officeDocument/2006/relationships/printerSettings" Target="../printerSettings/printerSettings1720.bin"/><Relationship Id="rId65" Type="http://schemas.openxmlformats.org/officeDocument/2006/relationships/printerSettings" Target="../printerSettings/printerSettings1725.bin"/><Relationship Id="rId73" Type="http://schemas.openxmlformats.org/officeDocument/2006/relationships/printerSettings" Target="../printerSettings/printerSettings1733.bin"/><Relationship Id="rId78" Type="http://schemas.openxmlformats.org/officeDocument/2006/relationships/printerSettings" Target="../printerSettings/printerSettings1738.bin"/><Relationship Id="rId81" Type="http://schemas.openxmlformats.org/officeDocument/2006/relationships/printerSettings" Target="../printerSettings/printerSettings1741.bin"/><Relationship Id="rId4" Type="http://schemas.openxmlformats.org/officeDocument/2006/relationships/printerSettings" Target="../printerSettings/printerSettings1664.bin"/><Relationship Id="rId9" Type="http://schemas.openxmlformats.org/officeDocument/2006/relationships/printerSettings" Target="../printerSettings/printerSettings1669.bin"/><Relationship Id="rId14" Type="http://schemas.openxmlformats.org/officeDocument/2006/relationships/printerSettings" Target="../printerSettings/printerSettings1674.bin"/><Relationship Id="rId22" Type="http://schemas.openxmlformats.org/officeDocument/2006/relationships/printerSettings" Target="../printerSettings/printerSettings1682.bin"/><Relationship Id="rId27" Type="http://schemas.openxmlformats.org/officeDocument/2006/relationships/printerSettings" Target="../printerSettings/printerSettings1687.bin"/><Relationship Id="rId30" Type="http://schemas.openxmlformats.org/officeDocument/2006/relationships/printerSettings" Target="../printerSettings/printerSettings1690.bin"/><Relationship Id="rId35" Type="http://schemas.openxmlformats.org/officeDocument/2006/relationships/printerSettings" Target="../printerSettings/printerSettings1695.bin"/><Relationship Id="rId43" Type="http://schemas.openxmlformats.org/officeDocument/2006/relationships/printerSettings" Target="../printerSettings/printerSettings1703.bin"/><Relationship Id="rId48" Type="http://schemas.openxmlformats.org/officeDocument/2006/relationships/printerSettings" Target="../printerSettings/printerSettings1708.bin"/><Relationship Id="rId56" Type="http://schemas.openxmlformats.org/officeDocument/2006/relationships/printerSettings" Target="../printerSettings/printerSettings1716.bin"/><Relationship Id="rId64" Type="http://schemas.openxmlformats.org/officeDocument/2006/relationships/printerSettings" Target="../printerSettings/printerSettings1724.bin"/><Relationship Id="rId69" Type="http://schemas.openxmlformats.org/officeDocument/2006/relationships/printerSettings" Target="../printerSettings/printerSettings1729.bin"/><Relationship Id="rId77" Type="http://schemas.openxmlformats.org/officeDocument/2006/relationships/printerSettings" Target="../printerSettings/printerSettings1737.bin"/><Relationship Id="rId8" Type="http://schemas.openxmlformats.org/officeDocument/2006/relationships/printerSettings" Target="../printerSettings/printerSettings1668.bin"/><Relationship Id="rId51" Type="http://schemas.openxmlformats.org/officeDocument/2006/relationships/printerSettings" Target="../printerSettings/printerSettings1711.bin"/><Relationship Id="rId72" Type="http://schemas.openxmlformats.org/officeDocument/2006/relationships/printerSettings" Target="../printerSettings/printerSettings1732.bin"/><Relationship Id="rId80" Type="http://schemas.openxmlformats.org/officeDocument/2006/relationships/printerSettings" Target="../printerSettings/printerSettings1740.bin"/><Relationship Id="rId3" Type="http://schemas.openxmlformats.org/officeDocument/2006/relationships/printerSettings" Target="../printerSettings/printerSettings1663.bin"/><Relationship Id="rId12" Type="http://schemas.openxmlformats.org/officeDocument/2006/relationships/printerSettings" Target="../printerSettings/printerSettings1672.bin"/><Relationship Id="rId17" Type="http://schemas.openxmlformats.org/officeDocument/2006/relationships/printerSettings" Target="../printerSettings/printerSettings1677.bin"/><Relationship Id="rId25" Type="http://schemas.openxmlformats.org/officeDocument/2006/relationships/printerSettings" Target="../printerSettings/printerSettings1685.bin"/><Relationship Id="rId33" Type="http://schemas.openxmlformats.org/officeDocument/2006/relationships/printerSettings" Target="../printerSettings/printerSettings1693.bin"/><Relationship Id="rId38" Type="http://schemas.openxmlformats.org/officeDocument/2006/relationships/printerSettings" Target="../printerSettings/printerSettings1698.bin"/><Relationship Id="rId46" Type="http://schemas.openxmlformats.org/officeDocument/2006/relationships/printerSettings" Target="../printerSettings/printerSettings1706.bin"/><Relationship Id="rId59" Type="http://schemas.openxmlformats.org/officeDocument/2006/relationships/printerSettings" Target="../printerSettings/printerSettings1719.bin"/><Relationship Id="rId67" Type="http://schemas.openxmlformats.org/officeDocument/2006/relationships/printerSettings" Target="../printerSettings/printerSettings1727.bin"/><Relationship Id="rId20" Type="http://schemas.openxmlformats.org/officeDocument/2006/relationships/printerSettings" Target="../printerSettings/printerSettings1680.bin"/><Relationship Id="rId41" Type="http://schemas.openxmlformats.org/officeDocument/2006/relationships/printerSettings" Target="../printerSettings/printerSettings1701.bin"/><Relationship Id="rId54" Type="http://schemas.openxmlformats.org/officeDocument/2006/relationships/printerSettings" Target="../printerSettings/printerSettings1714.bin"/><Relationship Id="rId62" Type="http://schemas.openxmlformats.org/officeDocument/2006/relationships/printerSettings" Target="../printerSettings/printerSettings1722.bin"/><Relationship Id="rId70" Type="http://schemas.openxmlformats.org/officeDocument/2006/relationships/printerSettings" Target="../printerSettings/printerSettings1730.bin"/><Relationship Id="rId75" Type="http://schemas.openxmlformats.org/officeDocument/2006/relationships/printerSettings" Target="../printerSettings/printerSettings1735.bin"/><Relationship Id="rId83" Type="http://schemas.openxmlformats.org/officeDocument/2006/relationships/printerSettings" Target="../printerSettings/printerSettings1743.bin"/><Relationship Id="rId1" Type="http://schemas.openxmlformats.org/officeDocument/2006/relationships/printerSettings" Target="../printerSettings/printerSettings1661.bin"/><Relationship Id="rId6" Type="http://schemas.openxmlformats.org/officeDocument/2006/relationships/printerSettings" Target="../printerSettings/printerSettings1666.bin"/><Relationship Id="rId15" Type="http://schemas.openxmlformats.org/officeDocument/2006/relationships/printerSettings" Target="../printerSettings/printerSettings1675.bin"/><Relationship Id="rId23" Type="http://schemas.openxmlformats.org/officeDocument/2006/relationships/printerSettings" Target="../printerSettings/printerSettings1683.bin"/><Relationship Id="rId28" Type="http://schemas.openxmlformats.org/officeDocument/2006/relationships/printerSettings" Target="../printerSettings/printerSettings1688.bin"/><Relationship Id="rId36" Type="http://schemas.openxmlformats.org/officeDocument/2006/relationships/printerSettings" Target="../printerSettings/printerSettings1696.bin"/><Relationship Id="rId49" Type="http://schemas.openxmlformats.org/officeDocument/2006/relationships/printerSettings" Target="../printerSettings/printerSettings1709.bin"/><Relationship Id="rId57" Type="http://schemas.openxmlformats.org/officeDocument/2006/relationships/printerSettings" Target="../printerSettings/printerSettings1717.bin"/></Relationships>
</file>

<file path=xl/worksheets/_rels/sheet22.xml.rels><?xml version="1.0" encoding="UTF-8" standalone="yes"?>
<Relationships xmlns="http://schemas.openxmlformats.org/package/2006/relationships"><Relationship Id="rId13" Type="http://schemas.openxmlformats.org/officeDocument/2006/relationships/printerSettings" Target="../printerSettings/printerSettings1756.bin"/><Relationship Id="rId18" Type="http://schemas.openxmlformats.org/officeDocument/2006/relationships/printerSettings" Target="../printerSettings/printerSettings1761.bin"/><Relationship Id="rId26" Type="http://schemas.openxmlformats.org/officeDocument/2006/relationships/printerSettings" Target="../printerSettings/printerSettings1769.bin"/><Relationship Id="rId39" Type="http://schemas.openxmlformats.org/officeDocument/2006/relationships/printerSettings" Target="../printerSettings/printerSettings1782.bin"/><Relationship Id="rId21" Type="http://schemas.openxmlformats.org/officeDocument/2006/relationships/printerSettings" Target="../printerSettings/printerSettings1764.bin"/><Relationship Id="rId34" Type="http://schemas.openxmlformats.org/officeDocument/2006/relationships/printerSettings" Target="../printerSettings/printerSettings1777.bin"/><Relationship Id="rId42" Type="http://schemas.openxmlformats.org/officeDocument/2006/relationships/printerSettings" Target="../printerSettings/printerSettings1785.bin"/><Relationship Id="rId47" Type="http://schemas.openxmlformats.org/officeDocument/2006/relationships/printerSettings" Target="../printerSettings/printerSettings1790.bin"/><Relationship Id="rId50" Type="http://schemas.openxmlformats.org/officeDocument/2006/relationships/printerSettings" Target="../printerSettings/printerSettings1793.bin"/><Relationship Id="rId55" Type="http://schemas.openxmlformats.org/officeDocument/2006/relationships/printerSettings" Target="../printerSettings/printerSettings1798.bin"/><Relationship Id="rId63" Type="http://schemas.openxmlformats.org/officeDocument/2006/relationships/printerSettings" Target="../printerSettings/printerSettings1806.bin"/><Relationship Id="rId68" Type="http://schemas.openxmlformats.org/officeDocument/2006/relationships/printerSettings" Target="../printerSettings/printerSettings1811.bin"/><Relationship Id="rId76" Type="http://schemas.openxmlformats.org/officeDocument/2006/relationships/printerSettings" Target="../printerSettings/printerSettings1819.bin"/><Relationship Id="rId7" Type="http://schemas.openxmlformats.org/officeDocument/2006/relationships/printerSettings" Target="../printerSettings/printerSettings1750.bin"/><Relationship Id="rId71" Type="http://schemas.openxmlformats.org/officeDocument/2006/relationships/printerSettings" Target="../printerSettings/printerSettings1814.bin"/><Relationship Id="rId2" Type="http://schemas.openxmlformats.org/officeDocument/2006/relationships/printerSettings" Target="../printerSettings/printerSettings1745.bin"/><Relationship Id="rId16" Type="http://schemas.openxmlformats.org/officeDocument/2006/relationships/printerSettings" Target="../printerSettings/printerSettings1759.bin"/><Relationship Id="rId29" Type="http://schemas.openxmlformats.org/officeDocument/2006/relationships/printerSettings" Target="../printerSettings/printerSettings1772.bin"/><Relationship Id="rId11" Type="http://schemas.openxmlformats.org/officeDocument/2006/relationships/printerSettings" Target="../printerSettings/printerSettings1754.bin"/><Relationship Id="rId24" Type="http://schemas.openxmlformats.org/officeDocument/2006/relationships/printerSettings" Target="../printerSettings/printerSettings1767.bin"/><Relationship Id="rId32" Type="http://schemas.openxmlformats.org/officeDocument/2006/relationships/printerSettings" Target="../printerSettings/printerSettings1775.bin"/><Relationship Id="rId37" Type="http://schemas.openxmlformats.org/officeDocument/2006/relationships/printerSettings" Target="../printerSettings/printerSettings1780.bin"/><Relationship Id="rId40" Type="http://schemas.openxmlformats.org/officeDocument/2006/relationships/printerSettings" Target="../printerSettings/printerSettings1783.bin"/><Relationship Id="rId45" Type="http://schemas.openxmlformats.org/officeDocument/2006/relationships/printerSettings" Target="../printerSettings/printerSettings1788.bin"/><Relationship Id="rId53" Type="http://schemas.openxmlformats.org/officeDocument/2006/relationships/printerSettings" Target="../printerSettings/printerSettings1796.bin"/><Relationship Id="rId58" Type="http://schemas.openxmlformats.org/officeDocument/2006/relationships/printerSettings" Target="../printerSettings/printerSettings1801.bin"/><Relationship Id="rId66" Type="http://schemas.openxmlformats.org/officeDocument/2006/relationships/printerSettings" Target="../printerSettings/printerSettings1809.bin"/><Relationship Id="rId74" Type="http://schemas.openxmlformats.org/officeDocument/2006/relationships/printerSettings" Target="../printerSettings/printerSettings1817.bin"/><Relationship Id="rId79" Type="http://schemas.openxmlformats.org/officeDocument/2006/relationships/printerSettings" Target="../printerSettings/printerSettings1822.bin"/><Relationship Id="rId5" Type="http://schemas.openxmlformats.org/officeDocument/2006/relationships/printerSettings" Target="../printerSettings/printerSettings1748.bin"/><Relationship Id="rId61" Type="http://schemas.openxmlformats.org/officeDocument/2006/relationships/printerSettings" Target="../printerSettings/printerSettings1804.bin"/><Relationship Id="rId82" Type="http://schemas.openxmlformats.org/officeDocument/2006/relationships/printerSettings" Target="../printerSettings/printerSettings1825.bin"/><Relationship Id="rId10" Type="http://schemas.openxmlformats.org/officeDocument/2006/relationships/printerSettings" Target="../printerSettings/printerSettings1753.bin"/><Relationship Id="rId19" Type="http://schemas.openxmlformats.org/officeDocument/2006/relationships/printerSettings" Target="../printerSettings/printerSettings1762.bin"/><Relationship Id="rId31" Type="http://schemas.openxmlformats.org/officeDocument/2006/relationships/printerSettings" Target="../printerSettings/printerSettings1774.bin"/><Relationship Id="rId44" Type="http://schemas.openxmlformats.org/officeDocument/2006/relationships/printerSettings" Target="../printerSettings/printerSettings1787.bin"/><Relationship Id="rId52" Type="http://schemas.openxmlformats.org/officeDocument/2006/relationships/printerSettings" Target="../printerSettings/printerSettings1795.bin"/><Relationship Id="rId60" Type="http://schemas.openxmlformats.org/officeDocument/2006/relationships/printerSettings" Target="../printerSettings/printerSettings1803.bin"/><Relationship Id="rId65" Type="http://schemas.openxmlformats.org/officeDocument/2006/relationships/printerSettings" Target="../printerSettings/printerSettings1808.bin"/><Relationship Id="rId73" Type="http://schemas.openxmlformats.org/officeDocument/2006/relationships/printerSettings" Target="../printerSettings/printerSettings1816.bin"/><Relationship Id="rId78" Type="http://schemas.openxmlformats.org/officeDocument/2006/relationships/printerSettings" Target="../printerSettings/printerSettings1821.bin"/><Relationship Id="rId81" Type="http://schemas.openxmlformats.org/officeDocument/2006/relationships/printerSettings" Target="../printerSettings/printerSettings1824.bin"/><Relationship Id="rId4" Type="http://schemas.openxmlformats.org/officeDocument/2006/relationships/printerSettings" Target="../printerSettings/printerSettings1747.bin"/><Relationship Id="rId9" Type="http://schemas.openxmlformats.org/officeDocument/2006/relationships/printerSettings" Target="../printerSettings/printerSettings1752.bin"/><Relationship Id="rId14" Type="http://schemas.openxmlformats.org/officeDocument/2006/relationships/printerSettings" Target="../printerSettings/printerSettings1757.bin"/><Relationship Id="rId22" Type="http://schemas.openxmlformats.org/officeDocument/2006/relationships/printerSettings" Target="../printerSettings/printerSettings1765.bin"/><Relationship Id="rId27" Type="http://schemas.openxmlformats.org/officeDocument/2006/relationships/printerSettings" Target="../printerSettings/printerSettings1770.bin"/><Relationship Id="rId30" Type="http://schemas.openxmlformats.org/officeDocument/2006/relationships/printerSettings" Target="../printerSettings/printerSettings1773.bin"/><Relationship Id="rId35" Type="http://schemas.openxmlformats.org/officeDocument/2006/relationships/printerSettings" Target="../printerSettings/printerSettings1778.bin"/><Relationship Id="rId43" Type="http://schemas.openxmlformats.org/officeDocument/2006/relationships/printerSettings" Target="../printerSettings/printerSettings1786.bin"/><Relationship Id="rId48" Type="http://schemas.openxmlformats.org/officeDocument/2006/relationships/printerSettings" Target="../printerSettings/printerSettings1791.bin"/><Relationship Id="rId56" Type="http://schemas.openxmlformats.org/officeDocument/2006/relationships/printerSettings" Target="../printerSettings/printerSettings1799.bin"/><Relationship Id="rId64" Type="http://schemas.openxmlformats.org/officeDocument/2006/relationships/printerSettings" Target="../printerSettings/printerSettings1807.bin"/><Relationship Id="rId69" Type="http://schemas.openxmlformats.org/officeDocument/2006/relationships/printerSettings" Target="../printerSettings/printerSettings1812.bin"/><Relationship Id="rId77" Type="http://schemas.openxmlformats.org/officeDocument/2006/relationships/printerSettings" Target="../printerSettings/printerSettings1820.bin"/><Relationship Id="rId8" Type="http://schemas.openxmlformats.org/officeDocument/2006/relationships/printerSettings" Target="../printerSettings/printerSettings1751.bin"/><Relationship Id="rId51" Type="http://schemas.openxmlformats.org/officeDocument/2006/relationships/printerSettings" Target="../printerSettings/printerSettings1794.bin"/><Relationship Id="rId72" Type="http://schemas.openxmlformats.org/officeDocument/2006/relationships/printerSettings" Target="../printerSettings/printerSettings1815.bin"/><Relationship Id="rId80" Type="http://schemas.openxmlformats.org/officeDocument/2006/relationships/printerSettings" Target="../printerSettings/printerSettings1823.bin"/><Relationship Id="rId3" Type="http://schemas.openxmlformats.org/officeDocument/2006/relationships/printerSettings" Target="../printerSettings/printerSettings1746.bin"/><Relationship Id="rId12" Type="http://schemas.openxmlformats.org/officeDocument/2006/relationships/printerSettings" Target="../printerSettings/printerSettings1755.bin"/><Relationship Id="rId17" Type="http://schemas.openxmlformats.org/officeDocument/2006/relationships/printerSettings" Target="../printerSettings/printerSettings1760.bin"/><Relationship Id="rId25" Type="http://schemas.openxmlformats.org/officeDocument/2006/relationships/printerSettings" Target="../printerSettings/printerSettings1768.bin"/><Relationship Id="rId33" Type="http://schemas.openxmlformats.org/officeDocument/2006/relationships/printerSettings" Target="../printerSettings/printerSettings1776.bin"/><Relationship Id="rId38" Type="http://schemas.openxmlformats.org/officeDocument/2006/relationships/printerSettings" Target="../printerSettings/printerSettings1781.bin"/><Relationship Id="rId46" Type="http://schemas.openxmlformats.org/officeDocument/2006/relationships/printerSettings" Target="../printerSettings/printerSettings1789.bin"/><Relationship Id="rId59" Type="http://schemas.openxmlformats.org/officeDocument/2006/relationships/printerSettings" Target="../printerSettings/printerSettings1802.bin"/><Relationship Id="rId67" Type="http://schemas.openxmlformats.org/officeDocument/2006/relationships/printerSettings" Target="../printerSettings/printerSettings1810.bin"/><Relationship Id="rId20" Type="http://schemas.openxmlformats.org/officeDocument/2006/relationships/printerSettings" Target="../printerSettings/printerSettings1763.bin"/><Relationship Id="rId41" Type="http://schemas.openxmlformats.org/officeDocument/2006/relationships/printerSettings" Target="../printerSettings/printerSettings1784.bin"/><Relationship Id="rId54" Type="http://schemas.openxmlformats.org/officeDocument/2006/relationships/printerSettings" Target="../printerSettings/printerSettings1797.bin"/><Relationship Id="rId62" Type="http://schemas.openxmlformats.org/officeDocument/2006/relationships/printerSettings" Target="../printerSettings/printerSettings1805.bin"/><Relationship Id="rId70" Type="http://schemas.openxmlformats.org/officeDocument/2006/relationships/printerSettings" Target="../printerSettings/printerSettings1813.bin"/><Relationship Id="rId75" Type="http://schemas.openxmlformats.org/officeDocument/2006/relationships/printerSettings" Target="../printerSettings/printerSettings1818.bin"/><Relationship Id="rId83" Type="http://schemas.openxmlformats.org/officeDocument/2006/relationships/printerSettings" Target="../printerSettings/printerSettings1826.bin"/><Relationship Id="rId1" Type="http://schemas.openxmlformats.org/officeDocument/2006/relationships/printerSettings" Target="../printerSettings/printerSettings1744.bin"/><Relationship Id="rId6" Type="http://schemas.openxmlformats.org/officeDocument/2006/relationships/printerSettings" Target="../printerSettings/printerSettings1749.bin"/><Relationship Id="rId15" Type="http://schemas.openxmlformats.org/officeDocument/2006/relationships/printerSettings" Target="../printerSettings/printerSettings1758.bin"/><Relationship Id="rId23" Type="http://schemas.openxmlformats.org/officeDocument/2006/relationships/printerSettings" Target="../printerSettings/printerSettings1766.bin"/><Relationship Id="rId28" Type="http://schemas.openxmlformats.org/officeDocument/2006/relationships/printerSettings" Target="../printerSettings/printerSettings1771.bin"/><Relationship Id="rId36" Type="http://schemas.openxmlformats.org/officeDocument/2006/relationships/printerSettings" Target="../printerSettings/printerSettings1779.bin"/><Relationship Id="rId49" Type="http://schemas.openxmlformats.org/officeDocument/2006/relationships/printerSettings" Target="../printerSettings/printerSettings1792.bin"/><Relationship Id="rId57" Type="http://schemas.openxmlformats.org/officeDocument/2006/relationships/printerSettings" Target="../printerSettings/printerSettings1800.bin"/></Relationships>
</file>

<file path=xl/worksheets/_rels/sheet23.xml.rels><?xml version="1.0" encoding="UTF-8" standalone="yes"?>
<Relationships xmlns="http://schemas.openxmlformats.org/package/2006/relationships"><Relationship Id="rId13" Type="http://schemas.openxmlformats.org/officeDocument/2006/relationships/printerSettings" Target="../printerSettings/printerSettings1839.bin"/><Relationship Id="rId18" Type="http://schemas.openxmlformats.org/officeDocument/2006/relationships/printerSettings" Target="../printerSettings/printerSettings1844.bin"/><Relationship Id="rId26" Type="http://schemas.openxmlformats.org/officeDocument/2006/relationships/printerSettings" Target="../printerSettings/printerSettings1852.bin"/><Relationship Id="rId39" Type="http://schemas.openxmlformats.org/officeDocument/2006/relationships/printerSettings" Target="../printerSettings/printerSettings1865.bin"/><Relationship Id="rId21" Type="http://schemas.openxmlformats.org/officeDocument/2006/relationships/printerSettings" Target="../printerSettings/printerSettings1847.bin"/><Relationship Id="rId34" Type="http://schemas.openxmlformats.org/officeDocument/2006/relationships/printerSettings" Target="../printerSettings/printerSettings1860.bin"/><Relationship Id="rId42" Type="http://schemas.openxmlformats.org/officeDocument/2006/relationships/printerSettings" Target="../printerSettings/printerSettings1868.bin"/><Relationship Id="rId47" Type="http://schemas.openxmlformats.org/officeDocument/2006/relationships/printerSettings" Target="../printerSettings/printerSettings1873.bin"/><Relationship Id="rId50" Type="http://schemas.openxmlformats.org/officeDocument/2006/relationships/printerSettings" Target="../printerSettings/printerSettings1876.bin"/><Relationship Id="rId55" Type="http://schemas.openxmlformats.org/officeDocument/2006/relationships/printerSettings" Target="../printerSettings/printerSettings1881.bin"/><Relationship Id="rId63" Type="http://schemas.openxmlformats.org/officeDocument/2006/relationships/printerSettings" Target="../printerSettings/printerSettings1889.bin"/><Relationship Id="rId68" Type="http://schemas.openxmlformats.org/officeDocument/2006/relationships/printerSettings" Target="../printerSettings/printerSettings1894.bin"/><Relationship Id="rId76" Type="http://schemas.openxmlformats.org/officeDocument/2006/relationships/printerSettings" Target="../printerSettings/printerSettings1902.bin"/><Relationship Id="rId7" Type="http://schemas.openxmlformats.org/officeDocument/2006/relationships/printerSettings" Target="../printerSettings/printerSettings1833.bin"/><Relationship Id="rId71" Type="http://schemas.openxmlformats.org/officeDocument/2006/relationships/printerSettings" Target="../printerSettings/printerSettings1897.bin"/><Relationship Id="rId2" Type="http://schemas.openxmlformats.org/officeDocument/2006/relationships/printerSettings" Target="../printerSettings/printerSettings1828.bin"/><Relationship Id="rId16" Type="http://schemas.openxmlformats.org/officeDocument/2006/relationships/printerSettings" Target="../printerSettings/printerSettings1842.bin"/><Relationship Id="rId29" Type="http://schemas.openxmlformats.org/officeDocument/2006/relationships/printerSettings" Target="../printerSettings/printerSettings1855.bin"/><Relationship Id="rId11" Type="http://schemas.openxmlformats.org/officeDocument/2006/relationships/printerSettings" Target="../printerSettings/printerSettings1837.bin"/><Relationship Id="rId24" Type="http://schemas.openxmlformats.org/officeDocument/2006/relationships/printerSettings" Target="../printerSettings/printerSettings1850.bin"/><Relationship Id="rId32" Type="http://schemas.openxmlformats.org/officeDocument/2006/relationships/printerSettings" Target="../printerSettings/printerSettings1858.bin"/><Relationship Id="rId37" Type="http://schemas.openxmlformats.org/officeDocument/2006/relationships/printerSettings" Target="../printerSettings/printerSettings1863.bin"/><Relationship Id="rId40" Type="http://schemas.openxmlformats.org/officeDocument/2006/relationships/printerSettings" Target="../printerSettings/printerSettings1866.bin"/><Relationship Id="rId45" Type="http://schemas.openxmlformats.org/officeDocument/2006/relationships/printerSettings" Target="../printerSettings/printerSettings1871.bin"/><Relationship Id="rId53" Type="http://schemas.openxmlformats.org/officeDocument/2006/relationships/printerSettings" Target="../printerSettings/printerSettings1879.bin"/><Relationship Id="rId58" Type="http://schemas.openxmlformats.org/officeDocument/2006/relationships/printerSettings" Target="../printerSettings/printerSettings1884.bin"/><Relationship Id="rId66" Type="http://schemas.openxmlformats.org/officeDocument/2006/relationships/printerSettings" Target="../printerSettings/printerSettings1892.bin"/><Relationship Id="rId74" Type="http://schemas.openxmlformats.org/officeDocument/2006/relationships/printerSettings" Target="../printerSettings/printerSettings1900.bin"/><Relationship Id="rId79" Type="http://schemas.openxmlformats.org/officeDocument/2006/relationships/printerSettings" Target="../printerSettings/printerSettings1905.bin"/><Relationship Id="rId5" Type="http://schemas.openxmlformats.org/officeDocument/2006/relationships/printerSettings" Target="../printerSettings/printerSettings1831.bin"/><Relationship Id="rId61" Type="http://schemas.openxmlformats.org/officeDocument/2006/relationships/printerSettings" Target="../printerSettings/printerSettings1887.bin"/><Relationship Id="rId82" Type="http://schemas.openxmlformats.org/officeDocument/2006/relationships/printerSettings" Target="../printerSettings/printerSettings1908.bin"/><Relationship Id="rId10" Type="http://schemas.openxmlformats.org/officeDocument/2006/relationships/printerSettings" Target="../printerSettings/printerSettings1836.bin"/><Relationship Id="rId19" Type="http://schemas.openxmlformats.org/officeDocument/2006/relationships/printerSettings" Target="../printerSettings/printerSettings1845.bin"/><Relationship Id="rId31" Type="http://schemas.openxmlformats.org/officeDocument/2006/relationships/printerSettings" Target="../printerSettings/printerSettings1857.bin"/><Relationship Id="rId44" Type="http://schemas.openxmlformats.org/officeDocument/2006/relationships/printerSettings" Target="../printerSettings/printerSettings1870.bin"/><Relationship Id="rId52" Type="http://schemas.openxmlformats.org/officeDocument/2006/relationships/printerSettings" Target="../printerSettings/printerSettings1878.bin"/><Relationship Id="rId60" Type="http://schemas.openxmlformats.org/officeDocument/2006/relationships/printerSettings" Target="../printerSettings/printerSettings1886.bin"/><Relationship Id="rId65" Type="http://schemas.openxmlformats.org/officeDocument/2006/relationships/printerSettings" Target="../printerSettings/printerSettings1891.bin"/><Relationship Id="rId73" Type="http://schemas.openxmlformats.org/officeDocument/2006/relationships/printerSettings" Target="../printerSettings/printerSettings1899.bin"/><Relationship Id="rId78" Type="http://schemas.openxmlformats.org/officeDocument/2006/relationships/printerSettings" Target="../printerSettings/printerSettings1904.bin"/><Relationship Id="rId81" Type="http://schemas.openxmlformats.org/officeDocument/2006/relationships/printerSettings" Target="../printerSettings/printerSettings1907.bin"/><Relationship Id="rId4" Type="http://schemas.openxmlformats.org/officeDocument/2006/relationships/printerSettings" Target="../printerSettings/printerSettings1830.bin"/><Relationship Id="rId9" Type="http://schemas.openxmlformats.org/officeDocument/2006/relationships/printerSettings" Target="../printerSettings/printerSettings1835.bin"/><Relationship Id="rId14" Type="http://schemas.openxmlformats.org/officeDocument/2006/relationships/printerSettings" Target="../printerSettings/printerSettings1840.bin"/><Relationship Id="rId22" Type="http://schemas.openxmlformats.org/officeDocument/2006/relationships/printerSettings" Target="../printerSettings/printerSettings1848.bin"/><Relationship Id="rId27" Type="http://schemas.openxmlformats.org/officeDocument/2006/relationships/printerSettings" Target="../printerSettings/printerSettings1853.bin"/><Relationship Id="rId30" Type="http://schemas.openxmlformats.org/officeDocument/2006/relationships/printerSettings" Target="../printerSettings/printerSettings1856.bin"/><Relationship Id="rId35" Type="http://schemas.openxmlformats.org/officeDocument/2006/relationships/printerSettings" Target="../printerSettings/printerSettings1861.bin"/><Relationship Id="rId43" Type="http://schemas.openxmlformats.org/officeDocument/2006/relationships/printerSettings" Target="../printerSettings/printerSettings1869.bin"/><Relationship Id="rId48" Type="http://schemas.openxmlformats.org/officeDocument/2006/relationships/printerSettings" Target="../printerSettings/printerSettings1874.bin"/><Relationship Id="rId56" Type="http://schemas.openxmlformats.org/officeDocument/2006/relationships/printerSettings" Target="../printerSettings/printerSettings1882.bin"/><Relationship Id="rId64" Type="http://schemas.openxmlformats.org/officeDocument/2006/relationships/printerSettings" Target="../printerSettings/printerSettings1890.bin"/><Relationship Id="rId69" Type="http://schemas.openxmlformats.org/officeDocument/2006/relationships/printerSettings" Target="../printerSettings/printerSettings1895.bin"/><Relationship Id="rId77" Type="http://schemas.openxmlformats.org/officeDocument/2006/relationships/printerSettings" Target="../printerSettings/printerSettings1903.bin"/><Relationship Id="rId8" Type="http://schemas.openxmlformats.org/officeDocument/2006/relationships/printerSettings" Target="../printerSettings/printerSettings1834.bin"/><Relationship Id="rId51" Type="http://schemas.openxmlformats.org/officeDocument/2006/relationships/printerSettings" Target="../printerSettings/printerSettings1877.bin"/><Relationship Id="rId72" Type="http://schemas.openxmlformats.org/officeDocument/2006/relationships/printerSettings" Target="../printerSettings/printerSettings1898.bin"/><Relationship Id="rId80" Type="http://schemas.openxmlformats.org/officeDocument/2006/relationships/printerSettings" Target="../printerSettings/printerSettings1906.bin"/><Relationship Id="rId3" Type="http://schemas.openxmlformats.org/officeDocument/2006/relationships/printerSettings" Target="../printerSettings/printerSettings1829.bin"/><Relationship Id="rId12" Type="http://schemas.openxmlformats.org/officeDocument/2006/relationships/printerSettings" Target="../printerSettings/printerSettings1838.bin"/><Relationship Id="rId17" Type="http://schemas.openxmlformats.org/officeDocument/2006/relationships/printerSettings" Target="../printerSettings/printerSettings1843.bin"/><Relationship Id="rId25" Type="http://schemas.openxmlformats.org/officeDocument/2006/relationships/printerSettings" Target="../printerSettings/printerSettings1851.bin"/><Relationship Id="rId33" Type="http://schemas.openxmlformats.org/officeDocument/2006/relationships/printerSettings" Target="../printerSettings/printerSettings1859.bin"/><Relationship Id="rId38" Type="http://schemas.openxmlformats.org/officeDocument/2006/relationships/printerSettings" Target="../printerSettings/printerSettings1864.bin"/><Relationship Id="rId46" Type="http://schemas.openxmlformats.org/officeDocument/2006/relationships/printerSettings" Target="../printerSettings/printerSettings1872.bin"/><Relationship Id="rId59" Type="http://schemas.openxmlformats.org/officeDocument/2006/relationships/printerSettings" Target="../printerSettings/printerSettings1885.bin"/><Relationship Id="rId67" Type="http://schemas.openxmlformats.org/officeDocument/2006/relationships/printerSettings" Target="../printerSettings/printerSettings1893.bin"/><Relationship Id="rId20" Type="http://schemas.openxmlformats.org/officeDocument/2006/relationships/printerSettings" Target="../printerSettings/printerSettings1846.bin"/><Relationship Id="rId41" Type="http://schemas.openxmlformats.org/officeDocument/2006/relationships/printerSettings" Target="../printerSettings/printerSettings1867.bin"/><Relationship Id="rId54" Type="http://schemas.openxmlformats.org/officeDocument/2006/relationships/printerSettings" Target="../printerSettings/printerSettings1880.bin"/><Relationship Id="rId62" Type="http://schemas.openxmlformats.org/officeDocument/2006/relationships/printerSettings" Target="../printerSettings/printerSettings1888.bin"/><Relationship Id="rId70" Type="http://schemas.openxmlformats.org/officeDocument/2006/relationships/printerSettings" Target="../printerSettings/printerSettings1896.bin"/><Relationship Id="rId75" Type="http://schemas.openxmlformats.org/officeDocument/2006/relationships/printerSettings" Target="../printerSettings/printerSettings1901.bin"/><Relationship Id="rId83" Type="http://schemas.openxmlformats.org/officeDocument/2006/relationships/printerSettings" Target="../printerSettings/printerSettings1909.bin"/><Relationship Id="rId1" Type="http://schemas.openxmlformats.org/officeDocument/2006/relationships/printerSettings" Target="../printerSettings/printerSettings1827.bin"/><Relationship Id="rId6" Type="http://schemas.openxmlformats.org/officeDocument/2006/relationships/printerSettings" Target="../printerSettings/printerSettings1832.bin"/><Relationship Id="rId15" Type="http://schemas.openxmlformats.org/officeDocument/2006/relationships/printerSettings" Target="../printerSettings/printerSettings1841.bin"/><Relationship Id="rId23" Type="http://schemas.openxmlformats.org/officeDocument/2006/relationships/printerSettings" Target="../printerSettings/printerSettings1849.bin"/><Relationship Id="rId28" Type="http://schemas.openxmlformats.org/officeDocument/2006/relationships/printerSettings" Target="../printerSettings/printerSettings1854.bin"/><Relationship Id="rId36" Type="http://schemas.openxmlformats.org/officeDocument/2006/relationships/printerSettings" Target="../printerSettings/printerSettings1862.bin"/><Relationship Id="rId49" Type="http://schemas.openxmlformats.org/officeDocument/2006/relationships/printerSettings" Target="../printerSettings/printerSettings1875.bin"/><Relationship Id="rId57" Type="http://schemas.openxmlformats.org/officeDocument/2006/relationships/printerSettings" Target="../printerSettings/printerSettings1883.bin"/></Relationships>
</file>

<file path=xl/worksheets/_rels/sheet24.xml.rels><?xml version="1.0" encoding="UTF-8" standalone="yes"?>
<Relationships xmlns="http://schemas.openxmlformats.org/package/2006/relationships"><Relationship Id="rId13" Type="http://schemas.openxmlformats.org/officeDocument/2006/relationships/printerSettings" Target="../printerSettings/printerSettings1922.bin"/><Relationship Id="rId18" Type="http://schemas.openxmlformats.org/officeDocument/2006/relationships/printerSettings" Target="../printerSettings/printerSettings1927.bin"/><Relationship Id="rId26" Type="http://schemas.openxmlformats.org/officeDocument/2006/relationships/printerSettings" Target="../printerSettings/printerSettings1935.bin"/><Relationship Id="rId39" Type="http://schemas.openxmlformats.org/officeDocument/2006/relationships/printerSettings" Target="../printerSettings/printerSettings1948.bin"/><Relationship Id="rId21" Type="http://schemas.openxmlformats.org/officeDocument/2006/relationships/printerSettings" Target="../printerSettings/printerSettings1930.bin"/><Relationship Id="rId34" Type="http://schemas.openxmlformats.org/officeDocument/2006/relationships/printerSettings" Target="../printerSettings/printerSettings1943.bin"/><Relationship Id="rId42" Type="http://schemas.openxmlformats.org/officeDocument/2006/relationships/printerSettings" Target="../printerSettings/printerSettings1951.bin"/><Relationship Id="rId47" Type="http://schemas.openxmlformats.org/officeDocument/2006/relationships/printerSettings" Target="../printerSettings/printerSettings1956.bin"/><Relationship Id="rId50" Type="http://schemas.openxmlformats.org/officeDocument/2006/relationships/printerSettings" Target="../printerSettings/printerSettings1959.bin"/><Relationship Id="rId55" Type="http://schemas.openxmlformats.org/officeDocument/2006/relationships/printerSettings" Target="../printerSettings/printerSettings1964.bin"/><Relationship Id="rId63" Type="http://schemas.openxmlformats.org/officeDocument/2006/relationships/printerSettings" Target="../printerSettings/printerSettings1972.bin"/><Relationship Id="rId68" Type="http://schemas.openxmlformats.org/officeDocument/2006/relationships/printerSettings" Target="../printerSettings/printerSettings1977.bin"/><Relationship Id="rId76" Type="http://schemas.openxmlformats.org/officeDocument/2006/relationships/printerSettings" Target="../printerSettings/printerSettings1985.bin"/><Relationship Id="rId84" Type="http://schemas.openxmlformats.org/officeDocument/2006/relationships/drawing" Target="../drawings/drawing5.xml"/><Relationship Id="rId7" Type="http://schemas.openxmlformats.org/officeDocument/2006/relationships/printerSettings" Target="../printerSettings/printerSettings1916.bin"/><Relationship Id="rId71" Type="http://schemas.openxmlformats.org/officeDocument/2006/relationships/printerSettings" Target="../printerSettings/printerSettings1980.bin"/><Relationship Id="rId2" Type="http://schemas.openxmlformats.org/officeDocument/2006/relationships/printerSettings" Target="../printerSettings/printerSettings1911.bin"/><Relationship Id="rId16" Type="http://schemas.openxmlformats.org/officeDocument/2006/relationships/printerSettings" Target="../printerSettings/printerSettings1925.bin"/><Relationship Id="rId29" Type="http://schemas.openxmlformats.org/officeDocument/2006/relationships/printerSettings" Target="../printerSettings/printerSettings1938.bin"/><Relationship Id="rId11" Type="http://schemas.openxmlformats.org/officeDocument/2006/relationships/printerSettings" Target="../printerSettings/printerSettings1920.bin"/><Relationship Id="rId24" Type="http://schemas.openxmlformats.org/officeDocument/2006/relationships/printerSettings" Target="../printerSettings/printerSettings1933.bin"/><Relationship Id="rId32" Type="http://schemas.openxmlformats.org/officeDocument/2006/relationships/printerSettings" Target="../printerSettings/printerSettings1941.bin"/><Relationship Id="rId37" Type="http://schemas.openxmlformats.org/officeDocument/2006/relationships/printerSettings" Target="../printerSettings/printerSettings1946.bin"/><Relationship Id="rId40" Type="http://schemas.openxmlformats.org/officeDocument/2006/relationships/printerSettings" Target="../printerSettings/printerSettings1949.bin"/><Relationship Id="rId45" Type="http://schemas.openxmlformats.org/officeDocument/2006/relationships/printerSettings" Target="../printerSettings/printerSettings1954.bin"/><Relationship Id="rId53" Type="http://schemas.openxmlformats.org/officeDocument/2006/relationships/printerSettings" Target="../printerSettings/printerSettings1962.bin"/><Relationship Id="rId58" Type="http://schemas.openxmlformats.org/officeDocument/2006/relationships/printerSettings" Target="../printerSettings/printerSettings1967.bin"/><Relationship Id="rId66" Type="http://schemas.openxmlformats.org/officeDocument/2006/relationships/printerSettings" Target="../printerSettings/printerSettings1975.bin"/><Relationship Id="rId74" Type="http://schemas.openxmlformats.org/officeDocument/2006/relationships/printerSettings" Target="../printerSettings/printerSettings1983.bin"/><Relationship Id="rId79" Type="http://schemas.openxmlformats.org/officeDocument/2006/relationships/printerSettings" Target="../printerSettings/printerSettings1988.bin"/><Relationship Id="rId5" Type="http://schemas.openxmlformats.org/officeDocument/2006/relationships/printerSettings" Target="../printerSettings/printerSettings1914.bin"/><Relationship Id="rId61" Type="http://schemas.openxmlformats.org/officeDocument/2006/relationships/printerSettings" Target="../printerSettings/printerSettings1970.bin"/><Relationship Id="rId82" Type="http://schemas.openxmlformats.org/officeDocument/2006/relationships/printerSettings" Target="../printerSettings/printerSettings1991.bin"/><Relationship Id="rId10" Type="http://schemas.openxmlformats.org/officeDocument/2006/relationships/printerSettings" Target="../printerSettings/printerSettings1919.bin"/><Relationship Id="rId19" Type="http://schemas.openxmlformats.org/officeDocument/2006/relationships/printerSettings" Target="../printerSettings/printerSettings1928.bin"/><Relationship Id="rId31" Type="http://schemas.openxmlformats.org/officeDocument/2006/relationships/printerSettings" Target="../printerSettings/printerSettings1940.bin"/><Relationship Id="rId44" Type="http://schemas.openxmlformats.org/officeDocument/2006/relationships/printerSettings" Target="../printerSettings/printerSettings1953.bin"/><Relationship Id="rId52" Type="http://schemas.openxmlformats.org/officeDocument/2006/relationships/printerSettings" Target="../printerSettings/printerSettings1961.bin"/><Relationship Id="rId60" Type="http://schemas.openxmlformats.org/officeDocument/2006/relationships/printerSettings" Target="../printerSettings/printerSettings1969.bin"/><Relationship Id="rId65" Type="http://schemas.openxmlformats.org/officeDocument/2006/relationships/printerSettings" Target="../printerSettings/printerSettings1974.bin"/><Relationship Id="rId73" Type="http://schemas.openxmlformats.org/officeDocument/2006/relationships/printerSettings" Target="../printerSettings/printerSettings1982.bin"/><Relationship Id="rId78" Type="http://schemas.openxmlformats.org/officeDocument/2006/relationships/printerSettings" Target="../printerSettings/printerSettings1987.bin"/><Relationship Id="rId81" Type="http://schemas.openxmlformats.org/officeDocument/2006/relationships/printerSettings" Target="../printerSettings/printerSettings1990.bin"/><Relationship Id="rId4" Type="http://schemas.openxmlformats.org/officeDocument/2006/relationships/printerSettings" Target="../printerSettings/printerSettings1913.bin"/><Relationship Id="rId9" Type="http://schemas.openxmlformats.org/officeDocument/2006/relationships/printerSettings" Target="../printerSettings/printerSettings1918.bin"/><Relationship Id="rId14" Type="http://schemas.openxmlformats.org/officeDocument/2006/relationships/printerSettings" Target="../printerSettings/printerSettings1923.bin"/><Relationship Id="rId22" Type="http://schemas.openxmlformats.org/officeDocument/2006/relationships/printerSettings" Target="../printerSettings/printerSettings1931.bin"/><Relationship Id="rId27" Type="http://schemas.openxmlformats.org/officeDocument/2006/relationships/printerSettings" Target="../printerSettings/printerSettings1936.bin"/><Relationship Id="rId30" Type="http://schemas.openxmlformats.org/officeDocument/2006/relationships/printerSettings" Target="../printerSettings/printerSettings1939.bin"/><Relationship Id="rId35" Type="http://schemas.openxmlformats.org/officeDocument/2006/relationships/printerSettings" Target="../printerSettings/printerSettings1944.bin"/><Relationship Id="rId43" Type="http://schemas.openxmlformats.org/officeDocument/2006/relationships/printerSettings" Target="../printerSettings/printerSettings1952.bin"/><Relationship Id="rId48" Type="http://schemas.openxmlformats.org/officeDocument/2006/relationships/printerSettings" Target="../printerSettings/printerSettings1957.bin"/><Relationship Id="rId56" Type="http://schemas.openxmlformats.org/officeDocument/2006/relationships/printerSettings" Target="../printerSettings/printerSettings1965.bin"/><Relationship Id="rId64" Type="http://schemas.openxmlformats.org/officeDocument/2006/relationships/printerSettings" Target="../printerSettings/printerSettings1973.bin"/><Relationship Id="rId69" Type="http://schemas.openxmlformats.org/officeDocument/2006/relationships/printerSettings" Target="../printerSettings/printerSettings1978.bin"/><Relationship Id="rId77" Type="http://schemas.openxmlformats.org/officeDocument/2006/relationships/printerSettings" Target="../printerSettings/printerSettings1986.bin"/><Relationship Id="rId8" Type="http://schemas.openxmlformats.org/officeDocument/2006/relationships/printerSettings" Target="../printerSettings/printerSettings1917.bin"/><Relationship Id="rId51" Type="http://schemas.openxmlformats.org/officeDocument/2006/relationships/printerSettings" Target="../printerSettings/printerSettings1960.bin"/><Relationship Id="rId72" Type="http://schemas.openxmlformats.org/officeDocument/2006/relationships/printerSettings" Target="../printerSettings/printerSettings1981.bin"/><Relationship Id="rId80" Type="http://schemas.openxmlformats.org/officeDocument/2006/relationships/printerSettings" Target="../printerSettings/printerSettings1989.bin"/><Relationship Id="rId3" Type="http://schemas.openxmlformats.org/officeDocument/2006/relationships/printerSettings" Target="../printerSettings/printerSettings1912.bin"/><Relationship Id="rId12" Type="http://schemas.openxmlformats.org/officeDocument/2006/relationships/printerSettings" Target="../printerSettings/printerSettings1921.bin"/><Relationship Id="rId17" Type="http://schemas.openxmlformats.org/officeDocument/2006/relationships/printerSettings" Target="../printerSettings/printerSettings1926.bin"/><Relationship Id="rId25" Type="http://schemas.openxmlformats.org/officeDocument/2006/relationships/printerSettings" Target="../printerSettings/printerSettings1934.bin"/><Relationship Id="rId33" Type="http://schemas.openxmlformats.org/officeDocument/2006/relationships/printerSettings" Target="../printerSettings/printerSettings1942.bin"/><Relationship Id="rId38" Type="http://schemas.openxmlformats.org/officeDocument/2006/relationships/printerSettings" Target="../printerSettings/printerSettings1947.bin"/><Relationship Id="rId46" Type="http://schemas.openxmlformats.org/officeDocument/2006/relationships/printerSettings" Target="../printerSettings/printerSettings1955.bin"/><Relationship Id="rId59" Type="http://schemas.openxmlformats.org/officeDocument/2006/relationships/printerSettings" Target="../printerSettings/printerSettings1968.bin"/><Relationship Id="rId67" Type="http://schemas.openxmlformats.org/officeDocument/2006/relationships/printerSettings" Target="../printerSettings/printerSettings1976.bin"/><Relationship Id="rId20" Type="http://schemas.openxmlformats.org/officeDocument/2006/relationships/printerSettings" Target="../printerSettings/printerSettings1929.bin"/><Relationship Id="rId41" Type="http://schemas.openxmlformats.org/officeDocument/2006/relationships/printerSettings" Target="../printerSettings/printerSettings1950.bin"/><Relationship Id="rId54" Type="http://schemas.openxmlformats.org/officeDocument/2006/relationships/printerSettings" Target="../printerSettings/printerSettings1963.bin"/><Relationship Id="rId62" Type="http://schemas.openxmlformats.org/officeDocument/2006/relationships/printerSettings" Target="../printerSettings/printerSettings1971.bin"/><Relationship Id="rId70" Type="http://schemas.openxmlformats.org/officeDocument/2006/relationships/printerSettings" Target="../printerSettings/printerSettings1979.bin"/><Relationship Id="rId75" Type="http://schemas.openxmlformats.org/officeDocument/2006/relationships/printerSettings" Target="../printerSettings/printerSettings1984.bin"/><Relationship Id="rId83" Type="http://schemas.openxmlformats.org/officeDocument/2006/relationships/printerSettings" Target="../printerSettings/printerSettings1992.bin"/><Relationship Id="rId1" Type="http://schemas.openxmlformats.org/officeDocument/2006/relationships/printerSettings" Target="../printerSettings/printerSettings1910.bin"/><Relationship Id="rId6" Type="http://schemas.openxmlformats.org/officeDocument/2006/relationships/printerSettings" Target="../printerSettings/printerSettings1915.bin"/><Relationship Id="rId15" Type="http://schemas.openxmlformats.org/officeDocument/2006/relationships/printerSettings" Target="../printerSettings/printerSettings1924.bin"/><Relationship Id="rId23" Type="http://schemas.openxmlformats.org/officeDocument/2006/relationships/printerSettings" Target="../printerSettings/printerSettings1932.bin"/><Relationship Id="rId28" Type="http://schemas.openxmlformats.org/officeDocument/2006/relationships/printerSettings" Target="../printerSettings/printerSettings1937.bin"/><Relationship Id="rId36" Type="http://schemas.openxmlformats.org/officeDocument/2006/relationships/printerSettings" Target="../printerSettings/printerSettings1945.bin"/><Relationship Id="rId49" Type="http://schemas.openxmlformats.org/officeDocument/2006/relationships/printerSettings" Target="../printerSettings/printerSettings1958.bin"/><Relationship Id="rId57" Type="http://schemas.openxmlformats.org/officeDocument/2006/relationships/printerSettings" Target="../printerSettings/printerSettings1966.bin"/></Relationships>
</file>

<file path=xl/worksheets/_rels/sheet25.xml.rels><?xml version="1.0" encoding="UTF-8" standalone="yes"?>
<Relationships xmlns="http://schemas.openxmlformats.org/package/2006/relationships"><Relationship Id="rId13" Type="http://schemas.openxmlformats.org/officeDocument/2006/relationships/printerSettings" Target="../printerSettings/printerSettings2005.bin"/><Relationship Id="rId18" Type="http://schemas.openxmlformats.org/officeDocument/2006/relationships/printerSettings" Target="../printerSettings/printerSettings2010.bin"/><Relationship Id="rId26" Type="http://schemas.openxmlformats.org/officeDocument/2006/relationships/printerSettings" Target="../printerSettings/printerSettings2018.bin"/><Relationship Id="rId39" Type="http://schemas.openxmlformats.org/officeDocument/2006/relationships/printerSettings" Target="../printerSettings/printerSettings2031.bin"/><Relationship Id="rId21" Type="http://schemas.openxmlformats.org/officeDocument/2006/relationships/printerSettings" Target="../printerSettings/printerSettings2013.bin"/><Relationship Id="rId34" Type="http://schemas.openxmlformats.org/officeDocument/2006/relationships/printerSettings" Target="../printerSettings/printerSettings2026.bin"/><Relationship Id="rId42" Type="http://schemas.openxmlformats.org/officeDocument/2006/relationships/printerSettings" Target="../printerSettings/printerSettings2034.bin"/><Relationship Id="rId47" Type="http://schemas.openxmlformats.org/officeDocument/2006/relationships/printerSettings" Target="../printerSettings/printerSettings2039.bin"/><Relationship Id="rId50" Type="http://schemas.openxmlformats.org/officeDocument/2006/relationships/printerSettings" Target="../printerSettings/printerSettings2042.bin"/><Relationship Id="rId55" Type="http://schemas.openxmlformats.org/officeDocument/2006/relationships/printerSettings" Target="../printerSettings/printerSettings2047.bin"/><Relationship Id="rId63" Type="http://schemas.openxmlformats.org/officeDocument/2006/relationships/printerSettings" Target="../printerSettings/printerSettings2055.bin"/><Relationship Id="rId68" Type="http://schemas.openxmlformats.org/officeDocument/2006/relationships/printerSettings" Target="../printerSettings/printerSettings2060.bin"/><Relationship Id="rId76" Type="http://schemas.openxmlformats.org/officeDocument/2006/relationships/printerSettings" Target="../printerSettings/printerSettings2068.bin"/><Relationship Id="rId7" Type="http://schemas.openxmlformats.org/officeDocument/2006/relationships/printerSettings" Target="../printerSettings/printerSettings1999.bin"/><Relationship Id="rId71" Type="http://schemas.openxmlformats.org/officeDocument/2006/relationships/printerSettings" Target="../printerSettings/printerSettings2063.bin"/><Relationship Id="rId2" Type="http://schemas.openxmlformats.org/officeDocument/2006/relationships/printerSettings" Target="../printerSettings/printerSettings1994.bin"/><Relationship Id="rId16" Type="http://schemas.openxmlformats.org/officeDocument/2006/relationships/printerSettings" Target="../printerSettings/printerSettings2008.bin"/><Relationship Id="rId29" Type="http://schemas.openxmlformats.org/officeDocument/2006/relationships/printerSettings" Target="../printerSettings/printerSettings2021.bin"/><Relationship Id="rId11" Type="http://schemas.openxmlformats.org/officeDocument/2006/relationships/printerSettings" Target="../printerSettings/printerSettings2003.bin"/><Relationship Id="rId24" Type="http://schemas.openxmlformats.org/officeDocument/2006/relationships/printerSettings" Target="../printerSettings/printerSettings2016.bin"/><Relationship Id="rId32" Type="http://schemas.openxmlformats.org/officeDocument/2006/relationships/printerSettings" Target="../printerSettings/printerSettings2024.bin"/><Relationship Id="rId37" Type="http://schemas.openxmlformats.org/officeDocument/2006/relationships/printerSettings" Target="../printerSettings/printerSettings2029.bin"/><Relationship Id="rId40" Type="http://schemas.openxmlformats.org/officeDocument/2006/relationships/printerSettings" Target="../printerSettings/printerSettings2032.bin"/><Relationship Id="rId45" Type="http://schemas.openxmlformats.org/officeDocument/2006/relationships/printerSettings" Target="../printerSettings/printerSettings2037.bin"/><Relationship Id="rId53" Type="http://schemas.openxmlformats.org/officeDocument/2006/relationships/printerSettings" Target="../printerSettings/printerSettings2045.bin"/><Relationship Id="rId58" Type="http://schemas.openxmlformats.org/officeDocument/2006/relationships/printerSettings" Target="../printerSettings/printerSettings2050.bin"/><Relationship Id="rId66" Type="http://schemas.openxmlformats.org/officeDocument/2006/relationships/printerSettings" Target="../printerSettings/printerSettings2058.bin"/><Relationship Id="rId74" Type="http://schemas.openxmlformats.org/officeDocument/2006/relationships/printerSettings" Target="../printerSettings/printerSettings2066.bin"/><Relationship Id="rId79" Type="http://schemas.openxmlformats.org/officeDocument/2006/relationships/printerSettings" Target="../printerSettings/printerSettings2071.bin"/><Relationship Id="rId5" Type="http://schemas.openxmlformats.org/officeDocument/2006/relationships/printerSettings" Target="../printerSettings/printerSettings1997.bin"/><Relationship Id="rId61" Type="http://schemas.openxmlformats.org/officeDocument/2006/relationships/printerSettings" Target="../printerSettings/printerSettings2053.bin"/><Relationship Id="rId82" Type="http://schemas.openxmlformats.org/officeDocument/2006/relationships/printerSettings" Target="../printerSettings/printerSettings2074.bin"/><Relationship Id="rId10" Type="http://schemas.openxmlformats.org/officeDocument/2006/relationships/printerSettings" Target="../printerSettings/printerSettings2002.bin"/><Relationship Id="rId19" Type="http://schemas.openxmlformats.org/officeDocument/2006/relationships/printerSettings" Target="../printerSettings/printerSettings2011.bin"/><Relationship Id="rId31" Type="http://schemas.openxmlformats.org/officeDocument/2006/relationships/printerSettings" Target="../printerSettings/printerSettings2023.bin"/><Relationship Id="rId44" Type="http://schemas.openxmlformats.org/officeDocument/2006/relationships/printerSettings" Target="../printerSettings/printerSettings2036.bin"/><Relationship Id="rId52" Type="http://schemas.openxmlformats.org/officeDocument/2006/relationships/printerSettings" Target="../printerSettings/printerSettings2044.bin"/><Relationship Id="rId60" Type="http://schemas.openxmlformats.org/officeDocument/2006/relationships/printerSettings" Target="../printerSettings/printerSettings2052.bin"/><Relationship Id="rId65" Type="http://schemas.openxmlformats.org/officeDocument/2006/relationships/printerSettings" Target="../printerSettings/printerSettings2057.bin"/><Relationship Id="rId73" Type="http://schemas.openxmlformats.org/officeDocument/2006/relationships/printerSettings" Target="../printerSettings/printerSettings2065.bin"/><Relationship Id="rId78" Type="http://schemas.openxmlformats.org/officeDocument/2006/relationships/printerSettings" Target="../printerSettings/printerSettings2070.bin"/><Relationship Id="rId81" Type="http://schemas.openxmlformats.org/officeDocument/2006/relationships/printerSettings" Target="../printerSettings/printerSettings2073.bin"/><Relationship Id="rId4" Type="http://schemas.openxmlformats.org/officeDocument/2006/relationships/printerSettings" Target="../printerSettings/printerSettings1996.bin"/><Relationship Id="rId9" Type="http://schemas.openxmlformats.org/officeDocument/2006/relationships/printerSettings" Target="../printerSettings/printerSettings2001.bin"/><Relationship Id="rId14" Type="http://schemas.openxmlformats.org/officeDocument/2006/relationships/printerSettings" Target="../printerSettings/printerSettings2006.bin"/><Relationship Id="rId22" Type="http://schemas.openxmlformats.org/officeDocument/2006/relationships/printerSettings" Target="../printerSettings/printerSettings2014.bin"/><Relationship Id="rId27" Type="http://schemas.openxmlformats.org/officeDocument/2006/relationships/printerSettings" Target="../printerSettings/printerSettings2019.bin"/><Relationship Id="rId30" Type="http://schemas.openxmlformats.org/officeDocument/2006/relationships/printerSettings" Target="../printerSettings/printerSettings2022.bin"/><Relationship Id="rId35" Type="http://schemas.openxmlformats.org/officeDocument/2006/relationships/printerSettings" Target="../printerSettings/printerSettings2027.bin"/><Relationship Id="rId43" Type="http://schemas.openxmlformats.org/officeDocument/2006/relationships/printerSettings" Target="../printerSettings/printerSettings2035.bin"/><Relationship Id="rId48" Type="http://schemas.openxmlformats.org/officeDocument/2006/relationships/printerSettings" Target="../printerSettings/printerSettings2040.bin"/><Relationship Id="rId56" Type="http://schemas.openxmlformats.org/officeDocument/2006/relationships/printerSettings" Target="../printerSettings/printerSettings2048.bin"/><Relationship Id="rId64" Type="http://schemas.openxmlformats.org/officeDocument/2006/relationships/printerSettings" Target="../printerSettings/printerSettings2056.bin"/><Relationship Id="rId69" Type="http://schemas.openxmlformats.org/officeDocument/2006/relationships/printerSettings" Target="../printerSettings/printerSettings2061.bin"/><Relationship Id="rId77" Type="http://schemas.openxmlformats.org/officeDocument/2006/relationships/printerSettings" Target="../printerSettings/printerSettings2069.bin"/><Relationship Id="rId8" Type="http://schemas.openxmlformats.org/officeDocument/2006/relationships/printerSettings" Target="../printerSettings/printerSettings2000.bin"/><Relationship Id="rId51" Type="http://schemas.openxmlformats.org/officeDocument/2006/relationships/printerSettings" Target="../printerSettings/printerSettings2043.bin"/><Relationship Id="rId72" Type="http://schemas.openxmlformats.org/officeDocument/2006/relationships/printerSettings" Target="../printerSettings/printerSettings2064.bin"/><Relationship Id="rId80" Type="http://schemas.openxmlformats.org/officeDocument/2006/relationships/printerSettings" Target="../printerSettings/printerSettings2072.bin"/><Relationship Id="rId3" Type="http://schemas.openxmlformats.org/officeDocument/2006/relationships/printerSettings" Target="../printerSettings/printerSettings1995.bin"/><Relationship Id="rId12" Type="http://schemas.openxmlformats.org/officeDocument/2006/relationships/printerSettings" Target="../printerSettings/printerSettings2004.bin"/><Relationship Id="rId17" Type="http://schemas.openxmlformats.org/officeDocument/2006/relationships/printerSettings" Target="../printerSettings/printerSettings2009.bin"/><Relationship Id="rId25" Type="http://schemas.openxmlformats.org/officeDocument/2006/relationships/printerSettings" Target="../printerSettings/printerSettings2017.bin"/><Relationship Id="rId33" Type="http://schemas.openxmlformats.org/officeDocument/2006/relationships/printerSettings" Target="../printerSettings/printerSettings2025.bin"/><Relationship Id="rId38" Type="http://schemas.openxmlformats.org/officeDocument/2006/relationships/printerSettings" Target="../printerSettings/printerSettings2030.bin"/><Relationship Id="rId46" Type="http://schemas.openxmlformats.org/officeDocument/2006/relationships/printerSettings" Target="../printerSettings/printerSettings2038.bin"/><Relationship Id="rId59" Type="http://schemas.openxmlformats.org/officeDocument/2006/relationships/printerSettings" Target="../printerSettings/printerSettings2051.bin"/><Relationship Id="rId67" Type="http://schemas.openxmlformats.org/officeDocument/2006/relationships/printerSettings" Target="../printerSettings/printerSettings2059.bin"/><Relationship Id="rId20" Type="http://schemas.openxmlformats.org/officeDocument/2006/relationships/printerSettings" Target="../printerSettings/printerSettings2012.bin"/><Relationship Id="rId41" Type="http://schemas.openxmlformats.org/officeDocument/2006/relationships/printerSettings" Target="../printerSettings/printerSettings2033.bin"/><Relationship Id="rId54" Type="http://schemas.openxmlformats.org/officeDocument/2006/relationships/printerSettings" Target="../printerSettings/printerSettings2046.bin"/><Relationship Id="rId62" Type="http://schemas.openxmlformats.org/officeDocument/2006/relationships/printerSettings" Target="../printerSettings/printerSettings2054.bin"/><Relationship Id="rId70" Type="http://schemas.openxmlformats.org/officeDocument/2006/relationships/printerSettings" Target="../printerSettings/printerSettings2062.bin"/><Relationship Id="rId75" Type="http://schemas.openxmlformats.org/officeDocument/2006/relationships/printerSettings" Target="../printerSettings/printerSettings2067.bin"/><Relationship Id="rId83" Type="http://schemas.openxmlformats.org/officeDocument/2006/relationships/printerSettings" Target="../printerSettings/printerSettings2075.bin"/><Relationship Id="rId1" Type="http://schemas.openxmlformats.org/officeDocument/2006/relationships/printerSettings" Target="../printerSettings/printerSettings1993.bin"/><Relationship Id="rId6" Type="http://schemas.openxmlformats.org/officeDocument/2006/relationships/printerSettings" Target="../printerSettings/printerSettings1998.bin"/><Relationship Id="rId15" Type="http://schemas.openxmlformats.org/officeDocument/2006/relationships/printerSettings" Target="../printerSettings/printerSettings2007.bin"/><Relationship Id="rId23" Type="http://schemas.openxmlformats.org/officeDocument/2006/relationships/printerSettings" Target="../printerSettings/printerSettings2015.bin"/><Relationship Id="rId28" Type="http://schemas.openxmlformats.org/officeDocument/2006/relationships/printerSettings" Target="../printerSettings/printerSettings2020.bin"/><Relationship Id="rId36" Type="http://schemas.openxmlformats.org/officeDocument/2006/relationships/printerSettings" Target="../printerSettings/printerSettings2028.bin"/><Relationship Id="rId49" Type="http://schemas.openxmlformats.org/officeDocument/2006/relationships/printerSettings" Target="../printerSettings/printerSettings2041.bin"/><Relationship Id="rId57" Type="http://schemas.openxmlformats.org/officeDocument/2006/relationships/printerSettings" Target="../printerSettings/printerSettings2049.bin"/></Relationships>
</file>

<file path=xl/worksheets/_rels/sheet26.xml.rels><?xml version="1.0" encoding="UTF-8" standalone="yes"?>
<Relationships xmlns="http://schemas.openxmlformats.org/package/2006/relationships"><Relationship Id="rId13" Type="http://schemas.openxmlformats.org/officeDocument/2006/relationships/printerSettings" Target="../printerSettings/printerSettings2088.bin"/><Relationship Id="rId18" Type="http://schemas.openxmlformats.org/officeDocument/2006/relationships/printerSettings" Target="../printerSettings/printerSettings2093.bin"/><Relationship Id="rId26" Type="http://schemas.openxmlformats.org/officeDocument/2006/relationships/printerSettings" Target="../printerSettings/printerSettings2101.bin"/><Relationship Id="rId39" Type="http://schemas.openxmlformats.org/officeDocument/2006/relationships/printerSettings" Target="../printerSettings/printerSettings2114.bin"/><Relationship Id="rId21" Type="http://schemas.openxmlformats.org/officeDocument/2006/relationships/printerSettings" Target="../printerSettings/printerSettings2096.bin"/><Relationship Id="rId34" Type="http://schemas.openxmlformats.org/officeDocument/2006/relationships/printerSettings" Target="../printerSettings/printerSettings2109.bin"/><Relationship Id="rId42" Type="http://schemas.openxmlformats.org/officeDocument/2006/relationships/printerSettings" Target="../printerSettings/printerSettings2117.bin"/><Relationship Id="rId47" Type="http://schemas.openxmlformats.org/officeDocument/2006/relationships/printerSettings" Target="../printerSettings/printerSettings2122.bin"/><Relationship Id="rId50" Type="http://schemas.openxmlformats.org/officeDocument/2006/relationships/printerSettings" Target="../printerSettings/printerSettings2125.bin"/><Relationship Id="rId55" Type="http://schemas.openxmlformats.org/officeDocument/2006/relationships/printerSettings" Target="../printerSettings/printerSettings2130.bin"/><Relationship Id="rId63" Type="http://schemas.openxmlformats.org/officeDocument/2006/relationships/printerSettings" Target="../printerSettings/printerSettings2138.bin"/><Relationship Id="rId68" Type="http://schemas.openxmlformats.org/officeDocument/2006/relationships/printerSettings" Target="../printerSettings/printerSettings2143.bin"/><Relationship Id="rId76" Type="http://schemas.openxmlformats.org/officeDocument/2006/relationships/printerSettings" Target="../printerSettings/printerSettings2151.bin"/><Relationship Id="rId7" Type="http://schemas.openxmlformats.org/officeDocument/2006/relationships/printerSettings" Target="../printerSettings/printerSettings2082.bin"/><Relationship Id="rId71" Type="http://schemas.openxmlformats.org/officeDocument/2006/relationships/printerSettings" Target="../printerSettings/printerSettings2146.bin"/><Relationship Id="rId2" Type="http://schemas.openxmlformats.org/officeDocument/2006/relationships/printerSettings" Target="../printerSettings/printerSettings2077.bin"/><Relationship Id="rId16" Type="http://schemas.openxmlformats.org/officeDocument/2006/relationships/printerSettings" Target="../printerSettings/printerSettings2091.bin"/><Relationship Id="rId29" Type="http://schemas.openxmlformats.org/officeDocument/2006/relationships/printerSettings" Target="../printerSettings/printerSettings2104.bin"/><Relationship Id="rId11" Type="http://schemas.openxmlformats.org/officeDocument/2006/relationships/printerSettings" Target="../printerSettings/printerSettings2086.bin"/><Relationship Id="rId24" Type="http://schemas.openxmlformats.org/officeDocument/2006/relationships/printerSettings" Target="../printerSettings/printerSettings2099.bin"/><Relationship Id="rId32" Type="http://schemas.openxmlformats.org/officeDocument/2006/relationships/printerSettings" Target="../printerSettings/printerSettings2107.bin"/><Relationship Id="rId37" Type="http://schemas.openxmlformats.org/officeDocument/2006/relationships/printerSettings" Target="../printerSettings/printerSettings2112.bin"/><Relationship Id="rId40" Type="http://schemas.openxmlformats.org/officeDocument/2006/relationships/printerSettings" Target="../printerSettings/printerSettings2115.bin"/><Relationship Id="rId45" Type="http://schemas.openxmlformats.org/officeDocument/2006/relationships/printerSettings" Target="../printerSettings/printerSettings2120.bin"/><Relationship Id="rId53" Type="http://schemas.openxmlformats.org/officeDocument/2006/relationships/printerSettings" Target="../printerSettings/printerSettings2128.bin"/><Relationship Id="rId58" Type="http://schemas.openxmlformats.org/officeDocument/2006/relationships/printerSettings" Target="../printerSettings/printerSettings2133.bin"/><Relationship Id="rId66" Type="http://schemas.openxmlformats.org/officeDocument/2006/relationships/printerSettings" Target="../printerSettings/printerSettings2141.bin"/><Relationship Id="rId74" Type="http://schemas.openxmlformats.org/officeDocument/2006/relationships/printerSettings" Target="../printerSettings/printerSettings2149.bin"/><Relationship Id="rId79" Type="http://schemas.openxmlformats.org/officeDocument/2006/relationships/printerSettings" Target="../printerSettings/printerSettings2154.bin"/><Relationship Id="rId5" Type="http://schemas.openxmlformats.org/officeDocument/2006/relationships/printerSettings" Target="../printerSettings/printerSettings2080.bin"/><Relationship Id="rId61" Type="http://schemas.openxmlformats.org/officeDocument/2006/relationships/printerSettings" Target="../printerSettings/printerSettings2136.bin"/><Relationship Id="rId82" Type="http://schemas.openxmlformats.org/officeDocument/2006/relationships/printerSettings" Target="../printerSettings/printerSettings2157.bin"/><Relationship Id="rId10" Type="http://schemas.openxmlformats.org/officeDocument/2006/relationships/printerSettings" Target="../printerSettings/printerSettings2085.bin"/><Relationship Id="rId19" Type="http://schemas.openxmlformats.org/officeDocument/2006/relationships/printerSettings" Target="../printerSettings/printerSettings2094.bin"/><Relationship Id="rId31" Type="http://schemas.openxmlformats.org/officeDocument/2006/relationships/printerSettings" Target="../printerSettings/printerSettings2106.bin"/><Relationship Id="rId44" Type="http://schemas.openxmlformats.org/officeDocument/2006/relationships/printerSettings" Target="../printerSettings/printerSettings2119.bin"/><Relationship Id="rId52" Type="http://schemas.openxmlformats.org/officeDocument/2006/relationships/printerSettings" Target="../printerSettings/printerSettings2127.bin"/><Relationship Id="rId60" Type="http://schemas.openxmlformats.org/officeDocument/2006/relationships/printerSettings" Target="../printerSettings/printerSettings2135.bin"/><Relationship Id="rId65" Type="http://schemas.openxmlformats.org/officeDocument/2006/relationships/printerSettings" Target="../printerSettings/printerSettings2140.bin"/><Relationship Id="rId73" Type="http://schemas.openxmlformats.org/officeDocument/2006/relationships/printerSettings" Target="../printerSettings/printerSettings2148.bin"/><Relationship Id="rId78" Type="http://schemas.openxmlformats.org/officeDocument/2006/relationships/printerSettings" Target="../printerSettings/printerSettings2153.bin"/><Relationship Id="rId81" Type="http://schemas.openxmlformats.org/officeDocument/2006/relationships/printerSettings" Target="../printerSettings/printerSettings2156.bin"/><Relationship Id="rId4" Type="http://schemas.openxmlformats.org/officeDocument/2006/relationships/printerSettings" Target="../printerSettings/printerSettings2079.bin"/><Relationship Id="rId9" Type="http://schemas.openxmlformats.org/officeDocument/2006/relationships/printerSettings" Target="../printerSettings/printerSettings2084.bin"/><Relationship Id="rId14" Type="http://schemas.openxmlformats.org/officeDocument/2006/relationships/printerSettings" Target="../printerSettings/printerSettings2089.bin"/><Relationship Id="rId22" Type="http://schemas.openxmlformats.org/officeDocument/2006/relationships/printerSettings" Target="../printerSettings/printerSettings2097.bin"/><Relationship Id="rId27" Type="http://schemas.openxmlformats.org/officeDocument/2006/relationships/printerSettings" Target="../printerSettings/printerSettings2102.bin"/><Relationship Id="rId30" Type="http://schemas.openxmlformats.org/officeDocument/2006/relationships/printerSettings" Target="../printerSettings/printerSettings2105.bin"/><Relationship Id="rId35" Type="http://schemas.openxmlformats.org/officeDocument/2006/relationships/printerSettings" Target="../printerSettings/printerSettings2110.bin"/><Relationship Id="rId43" Type="http://schemas.openxmlformats.org/officeDocument/2006/relationships/printerSettings" Target="../printerSettings/printerSettings2118.bin"/><Relationship Id="rId48" Type="http://schemas.openxmlformats.org/officeDocument/2006/relationships/printerSettings" Target="../printerSettings/printerSettings2123.bin"/><Relationship Id="rId56" Type="http://schemas.openxmlformats.org/officeDocument/2006/relationships/printerSettings" Target="../printerSettings/printerSettings2131.bin"/><Relationship Id="rId64" Type="http://schemas.openxmlformats.org/officeDocument/2006/relationships/printerSettings" Target="../printerSettings/printerSettings2139.bin"/><Relationship Id="rId69" Type="http://schemas.openxmlformats.org/officeDocument/2006/relationships/printerSettings" Target="../printerSettings/printerSettings2144.bin"/><Relationship Id="rId77" Type="http://schemas.openxmlformats.org/officeDocument/2006/relationships/printerSettings" Target="../printerSettings/printerSettings2152.bin"/><Relationship Id="rId8" Type="http://schemas.openxmlformats.org/officeDocument/2006/relationships/printerSettings" Target="../printerSettings/printerSettings2083.bin"/><Relationship Id="rId51" Type="http://schemas.openxmlformats.org/officeDocument/2006/relationships/printerSettings" Target="../printerSettings/printerSettings2126.bin"/><Relationship Id="rId72" Type="http://schemas.openxmlformats.org/officeDocument/2006/relationships/printerSettings" Target="../printerSettings/printerSettings2147.bin"/><Relationship Id="rId80" Type="http://schemas.openxmlformats.org/officeDocument/2006/relationships/printerSettings" Target="../printerSettings/printerSettings2155.bin"/><Relationship Id="rId3" Type="http://schemas.openxmlformats.org/officeDocument/2006/relationships/printerSettings" Target="../printerSettings/printerSettings2078.bin"/><Relationship Id="rId12" Type="http://schemas.openxmlformats.org/officeDocument/2006/relationships/printerSettings" Target="../printerSettings/printerSettings2087.bin"/><Relationship Id="rId17" Type="http://schemas.openxmlformats.org/officeDocument/2006/relationships/printerSettings" Target="../printerSettings/printerSettings2092.bin"/><Relationship Id="rId25" Type="http://schemas.openxmlformats.org/officeDocument/2006/relationships/printerSettings" Target="../printerSettings/printerSettings2100.bin"/><Relationship Id="rId33" Type="http://schemas.openxmlformats.org/officeDocument/2006/relationships/printerSettings" Target="../printerSettings/printerSettings2108.bin"/><Relationship Id="rId38" Type="http://schemas.openxmlformats.org/officeDocument/2006/relationships/printerSettings" Target="../printerSettings/printerSettings2113.bin"/><Relationship Id="rId46" Type="http://schemas.openxmlformats.org/officeDocument/2006/relationships/printerSettings" Target="../printerSettings/printerSettings2121.bin"/><Relationship Id="rId59" Type="http://schemas.openxmlformats.org/officeDocument/2006/relationships/printerSettings" Target="../printerSettings/printerSettings2134.bin"/><Relationship Id="rId67" Type="http://schemas.openxmlformats.org/officeDocument/2006/relationships/printerSettings" Target="../printerSettings/printerSettings2142.bin"/><Relationship Id="rId20" Type="http://schemas.openxmlformats.org/officeDocument/2006/relationships/printerSettings" Target="../printerSettings/printerSettings2095.bin"/><Relationship Id="rId41" Type="http://schemas.openxmlformats.org/officeDocument/2006/relationships/printerSettings" Target="../printerSettings/printerSettings2116.bin"/><Relationship Id="rId54" Type="http://schemas.openxmlformats.org/officeDocument/2006/relationships/printerSettings" Target="../printerSettings/printerSettings2129.bin"/><Relationship Id="rId62" Type="http://schemas.openxmlformats.org/officeDocument/2006/relationships/printerSettings" Target="../printerSettings/printerSettings2137.bin"/><Relationship Id="rId70" Type="http://schemas.openxmlformats.org/officeDocument/2006/relationships/printerSettings" Target="../printerSettings/printerSettings2145.bin"/><Relationship Id="rId75" Type="http://schemas.openxmlformats.org/officeDocument/2006/relationships/printerSettings" Target="../printerSettings/printerSettings2150.bin"/><Relationship Id="rId83" Type="http://schemas.openxmlformats.org/officeDocument/2006/relationships/printerSettings" Target="../printerSettings/printerSettings2158.bin"/><Relationship Id="rId1" Type="http://schemas.openxmlformats.org/officeDocument/2006/relationships/printerSettings" Target="../printerSettings/printerSettings2076.bin"/><Relationship Id="rId6" Type="http://schemas.openxmlformats.org/officeDocument/2006/relationships/printerSettings" Target="../printerSettings/printerSettings2081.bin"/><Relationship Id="rId15" Type="http://schemas.openxmlformats.org/officeDocument/2006/relationships/printerSettings" Target="../printerSettings/printerSettings2090.bin"/><Relationship Id="rId23" Type="http://schemas.openxmlformats.org/officeDocument/2006/relationships/printerSettings" Target="../printerSettings/printerSettings2098.bin"/><Relationship Id="rId28" Type="http://schemas.openxmlformats.org/officeDocument/2006/relationships/printerSettings" Target="../printerSettings/printerSettings2103.bin"/><Relationship Id="rId36" Type="http://schemas.openxmlformats.org/officeDocument/2006/relationships/printerSettings" Target="../printerSettings/printerSettings2111.bin"/><Relationship Id="rId49" Type="http://schemas.openxmlformats.org/officeDocument/2006/relationships/printerSettings" Target="../printerSettings/printerSettings2124.bin"/><Relationship Id="rId57" Type="http://schemas.openxmlformats.org/officeDocument/2006/relationships/printerSettings" Target="../printerSettings/printerSettings2132.bin"/></Relationships>
</file>

<file path=xl/worksheets/_rels/sheet27.xml.rels><?xml version="1.0" encoding="UTF-8" standalone="yes"?>
<Relationships xmlns="http://schemas.openxmlformats.org/package/2006/relationships"><Relationship Id="rId13" Type="http://schemas.openxmlformats.org/officeDocument/2006/relationships/printerSettings" Target="../printerSettings/printerSettings2171.bin"/><Relationship Id="rId18" Type="http://schemas.openxmlformats.org/officeDocument/2006/relationships/printerSettings" Target="../printerSettings/printerSettings2176.bin"/><Relationship Id="rId26" Type="http://schemas.openxmlformats.org/officeDocument/2006/relationships/printerSettings" Target="../printerSettings/printerSettings2184.bin"/><Relationship Id="rId39" Type="http://schemas.openxmlformats.org/officeDocument/2006/relationships/printerSettings" Target="../printerSettings/printerSettings2197.bin"/><Relationship Id="rId21" Type="http://schemas.openxmlformats.org/officeDocument/2006/relationships/printerSettings" Target="../printerSettings/printerSettings2179.bin"/><Relationship Id="rId34" Type="http://schemas.openxmlformats.org/officeDocument/2006/relationships/printerSettings" Target="../printerSettings/printerSettings2192.bin"/><Relationship Id="rId42" Type="http://schemas.openxmlformats.org/officeDocument/2006/relationships/printerSettings" Target="../printerSettings/printerSettings2200.bin"/><Relationship Id="rId47" Type="http://schemas.openxmlformats.org/officeDocument/2006/relationships/printerSettings" Target="../printerSettings/printerSettings2205.bin"/><Relationship Id="rId50" Type="http://schemas.openxmlformats.org/officeDocument/2006/relationships/printerSettings" Target="../printerSettings/printerSettings2208.bin"/><Relationship Id="rId55" Type="http://schemas.openxmlformats.org/officeDocument/2006/relationships/printerSettings" Target="../printerSettings/printerSettings2213.bin"/><Relationship Id="rId63" Type="http://schemas.openxmlformats.org/officeDocument/2006/relationships/printerSettings" Target="../printerSettings/printerSettings2221.bin"/><Relationship Id="rId68" Type="http://schemas.openxmlformats.org/officeDocument/2006/relationships/printerSettings" Target="../printerSettings/printerSettings2226.bin"/><Relationship Id="rId76" Type="http://schemas.openxmlformats.org/officeDocument/2006/relationships/printerSettings" Target="../printerSettings/printerSettings2234.bin"/><Relationship Id="rId7" Type="http://schemas.openxmlformats.org/officeDocument/2006/relationships/printerSettings" Target="../printerSettings/printerSettings2165.bin"/><Relationship Id="rId71" Type="http://schemas.openxmlformats.org/officeDocument/2006/relationships/printerSettings" Target="../printerSettings/printerSettings2229.bin"/><Relationship Id="rId2" Type="http://schemas.openxmlformats.org/officeDocument/2006/relationships/printerSettings" Target="../printerSettings/printerSettings2160.bin"/><Relationship Id="rId16" Type="http://schemas.openxmlformats.org/officeDocument/2006/relationships/printerSettings" Target="../printerSettings/printerSettings2174.bin"/><Relationship Id="rId29" Type="http://schemas.openxmlformats.org/officeDocument/2006/relationships/printerSettings" Target="../printerSettings/printerSettings2187.bin"/><Relationship Id="rId11" Type="http://schemas.openxmlformats.org/officeDocument/2006/relationships/printerSettings" Target="../printerSettings/printerSettings2169.bin"/><Relationship Id="rId24" Type="http://schemas.openxmlformats.org/officeDocument/2006/relationships/printerSettings" Target="../printerSettings/printerSettings2182.bin"/><Relationship Id="rId32" Type="http://schemas.openxmlformats.org/officeDocument/2006/relationships/printerSettings" Target="../printerSettings/printerSettings2190.bin"/><Relationship Id="rId37" Type="http://schemas.openxmlformats.org/officeDocument/2006/relationships/printerSettings" Target="../printerSettings/printerSettings2195.bin"/><Relationship Id="rId40" Type="http://schemas.openxmlformats.org/officeDocument/2006/relationships/printerSettings" Target="../printerSettings/printerSettings2198.bin"/><Relationship Id="rId45" Type="http://schemas.openxmlformats.org/officeDocument/2006/relationships/printerSettings" Target="../printerSettings/printerSettings2203.bin"/><Relationship Id="rId53" Type="http://schemas.openxmlformats.org/officeDocument/2006/relationships/printerSettings" Target="../printerSettings/printerSettings2211.bin"/><Relationship Id="rId58" Type="http://schemas.openxmlformats.org/officeDocument/2006/relationships/printerSettings" Target="../printerSettings/printerSettings2216.bin"/><Relationship Id="rId66" Type="http://schemas.openxmlformats.org/officeDocument/2006/relationships/printerSettings" Target="../printerSettings/printerSettings2224.bin"/><Relationship Id="rId74" Type="http://schemas.openxmlformats.org/officeDocument/2006/relationships/printerSettings" Target="../printerSettings/printerSettings2232.bin"/><Relationship Id="rId79" Type="http://schemas.openxmlformats.org/officeDocument/2006/relationships/printerSettings" Target="../printerSettings/printerSettings2237.bin"/><Relationship Id="rId5" Type="http://schemas.openxmlformats.org/officeDocument/2006/relationships/printerSettings" Target="../printerSettings/printerSettings2163.bin"/><Relationship Id="rId61" Type="http://schemas.openxmlformats.org/officeDocument/2006/relationships/printerSettings" Target="../printerSettings/printerSettings2219.bin"/><Relationship Id="rId82" Type="http://schemas.openxmlformats.org/officeDocument/2006/relationships/printerSettings" Target="../printerSettings/printerSettings2240.bin"/><Relationship Id="rId10" Type="http://schemas.openxmlformats.org/officeDocument/2006/relationships/printerSettings" Target="../printerSettings/printerSettings2168.bin"/><Relationship Id="rId19" Type="http://schemas.openxmlformats.org/officeDocument/2006/relationships/printerSettings" Target="../printerSettings/printerSettings2177.bin"/><Relationship Id="rId31" Type="http://schemas.openxmlformats.org/officeDocument/2006/relationships/printerSettings" Target="../printerSettings/printerSettings2189.bin"/><Relationship Id="rId44" Type="http://schemas.openxmlformats.org/officeDocument/2006/relationships/printerSettings" Target="../printerSettings/printerSettings2202.bin"/><Relationship Id="rId52" Type="http://schemas.openxmlformats.org/officeDocument/2006/relationships/printerSettings" Target="../printerSettings/printerSettings2210.bin"/><Relationship Id="rId60" Type="http://schemas.openxmlformats.org/officeDocument/2006/relationships/printerSettings" Target="../printerSettings/printerSettings2218.bin"/><Relationship Id="rId65" Type="http://schemas.openxmlformats.org/officeDocument/2006/relationships/printerSettings" Target="../printerSettings/printerSettings2223.bin"/><Relationship Id="rId73" Type="http://schemas.openxmlformats.org/officeDocument/2006/relationships/printerSettings" Target="../printerSettings/printerSettings2231.bin"/><Relationship Id="rId78" Type="http://schemas.openxmlformats.org/officeDocument/2006/relationships/printerSettings" Target="../printerSettings/printerSettings2236.bin"/><Relationship Id="rId81" Type="http://schemas.openxmlformats.org/officeDocument/2006/relationships/printerSettings" Target="../printerSettings/printerSettings2239.bin"/><Relationship Id="rId4" Type="http://schemas.openxmlformats.org/officeDocument/2006/relationships/printerSettings" Target="../printerSettings/printerSettings2162.bin"/><Relationship Id="rId9" Type="http://schemas.openxmlformats.org/officeDocument/2006/relationships/printerSettings" Target="../printerSettings/printerSettings2167.bin"/><Relationship Id="rId14" Type="http://schemas.openxmlformats.org/officeDocument/2006/relationships/printerSettings" Target="../printerSettings/printerSettings2172.bin"/><Relationship Id="rId22" Type="http://schemas.openxmlformats.org/officeDocument/2006/relationships/printerSettings" Target="../printerSettings/printerSettings2180.bin"/><Relationship Id="rId27" Type="http://schemas.openxmlformats.org/officeDocument/2006/relationships/printerSettings" Target="../printerSettings/printerSettings2185.bin"/><Relationship Id="rId30" Type="http://schemas.openxmlformats.org/officeDocument/2006/relationships/printerSettings" Target="../printerSettings/printerSettings2188.bin"/><Relationship Id="rId35" Type="http://schemas.openxmlformats.org/officeDocument/2006/relationships/printerSettings" Target="../printerSettings/printerSettings2193.bin"/><Relationship Id="rId43" Type="http://schemas.openxmlformats.org/officeDocument/2006/relationships/printerSettings" Target="../printerSettings/printerSettings2201.bin"/><Relationship Id="rId48" Type="http://schemas.openxmlformats.org/officeDocument/2006/relationships/printerSettings" Target="../printerSettings/printerSettings2206.bin"/><Relationship Id="rId56" Type="http://schemas.openxmlformats.org/officeDocument/2006/relationships/printerSettings" Target="../printerSettings/printerSettings2214.bin"/><Relationship Id="rId64" Type="http://schemas.openxmlformats.org/officeDocument/2006/relationships/printerSettings" Target="../printerSettings/printerSettings2222.bin"/><Relationship Id="rId69" Type="http://schemas.openxmlformats.org/officeDocument/2006/relationships/printerSettings" Target="../printerSettings/printerSettings2227.bin"/><Relationship Id="rId77" Type="http://schemas.openxmlformats.org/officeDocument/2006/relationships/printerSettings" Target="../printerSettings/printerSettings2235.bin"/><Relationship Id="rId8" Type="http://schemas.openxmlformats.org/officeDocument/2006/relationships/printerSettings" Target="../printerSettings/printerSettings2166.bin"/><Relationship Id="rId51" Type="http://schemas.openxmlformats.org/officeDocument/2006/relationships/printerSettings" Target="../printerSettings/printerSettings2209.bin"/><Relationship Id="rId72" Type="http://schemas.openxmlformats.org/officeDocument/2006/relationships/printerSettings" Target="../printerSettings/printerSettings2230.bin"/><Relationship Id="rId80" Type="http://schemas.openxmlformats.org/officeDocument/2006/relationships/printerSettings" Target="../printerSettings/printerSettings2238.bin"/><Relationship Id="rId3" Type="http://schemas.openxmlformats.org/officeDocument/2006/relationships/printerSettings" Target="../printerSettings/printerSettings2161.bin"/><Relationship Id="rId12" Type="http://schemas.openxmlformats.org/officeDocument/2006/relationships/printerSettings" Target="../printerSettings/printerSettings2170.bin"/><Relationship Id="rId17" Type="http://schemas.openxmlformats.org/officeDocument/2006/relationships/printerSettings" Target="../printerSettings/printerSettings2175.bin"/><Relationship Id="rId25" Type="http://schemas.openxmlformats.org/officeDocument/2006/relationships/printerSettings" Target="../printerSettings/printerSettings2183.bin"/><Relationship Id="rId33" Type="http://schemas.openxmlformats.org/officeDocument/2006/relationships/printerSettings" Target="../printerSettings/printerSettings2191.bin"/><Relationship Id="rId38" Type="http://schemas.openxmlformats.org/officeDocument/2006/relationships/printerSettings" Target="../printerSettings/printerSettings2196.bin"/><Relationship Id="rId46" Type="http://schemas.openxmlformats.org/officeDocument/2006/relationships/printerSettings" Target="../printerSettings/printerSettings2204.bin"/><Relationship Id="rId59" Type="http://schemas.openxmlformats.org/officeDocument/2006/relationships/printerSettings" Target="../printerSettings/printerSettings2217.bin"/><Relationship Id="rId67" Type="http://schemas.openxmlformats.org/officeDocument/2006/relationships/printerSettings" Target="../printerSettings/printerSettings2225.bin"/><Relationship Id="rId20" Type="http://schemas.openxmlformats.org/officeDocument/2006/relationships/printerSettings" Target="../printerSettings/printerSettings2178.bin"/><Relationship Id="rId41" Type="http://schemas.openxmlformats.org/officeDocument/2006/relationships/printerSettings" Target="../printerSettings/printerSettings2199.bin"/><Relationship Id="rId54" Type="http://schemas.openxmlformats.org/officeDocument/2006/relationships/printerSettings" Target="../printerSettings/printerSettings2212.bin"/><Relationship Id="rId62" Type="http://schemas.openxmlformats.org/officeDocument/2006/relationships/printerSettings" Target="../printerSettings/printerSettings2220.bin"/><Relationship Id="rId70" Type="http://schemas.openxmlformats.org/officeDocument/2006/relationships/printerSettings" Target="../printerSettings/printerSettings2228.bin"/><Relationship Id="rId75" Type="http://schemas.openxmlformats.org/officeDocument/2006/relationships/printerSettings" Target="../printerSettings/printerSettings2233.bin"/><Relationship Id="rId83" Type="http://schemas.openxmlformats.org/officeDocument/2006/relationships/printerSettings" Target="../printerSettings/printerSettings2241.bin"/><Relationship Id="rId1" Type="http://schemas.openxmlformats.org/officeDocument/2006/relationships/printerSettings" Target="../printerSettings/printerSettings2159.bin"/><Relationship Id="rId6" Type="http://schemas.openxmlformats.org/officeDocument/2006/relationships/printerSettings" Target="../printerSettings/printerSettings2164.bin"/><Relationship Id="rId15" Type="http://schemas.openxmlformats.org/officeDocument/2006/relationships/printerSettings" Target="../printerSettings/printerSettings2173.bin"/><Relationship Id="rId23" Type="http://schemas.openxmlformats.org/officeDocument/2006/relationships/printerSettings" Target="../printerSettings/printerSettings2181.bin"/><Relationship Id="rId28" Type="http://schemas.openxmlformats.org/officeDocument/2006/relationships/printerSettings" Target="../printerSettings/printerSettings2186.bin"/><Relationship Id="rId36" Type="http://schemas.openxmlformats.org/officeDocument/2006/relationships/printerSettings" Target="../printerSettings/printerSettings2194.bin"/><Relationship Id="rId49" Type="http://schemas.openxmlformats.org/officeDocument/2006/relationships/printerSettings" Target="../printerSettings/printerSettings2207.bin"/><Relationship Id="rId57" Type="http://schemas.openxmlformats.org/officeDocument/2006/relationships/printerSettings" Target="../printerSettings/printerSettings2215.bin"/></Relationships>
</file>

<file path=xl/worksheets/_rels/sheet28.xml.rels><?xml version="1.0" encoding="UTF-8" standalone="yes"?>
<Relationships xmlns="http://schemas.openxmlformats.org/package/2006/relationships"><Relationship Id="rId13" Type="http://schemas.openxmlformats.org/officeDocument/2006/relationships/printerSettings" Target="../printerSettings/printerSettings2254.bin"/><Relationship Id="rId18" Type="http://schemas.openxmlformats.org/officeDocument/2006/relationships/printerSettings" Target="../printerSettings/printerSettings2259.bin"/><Relationship Id="rId26" Type="http://schemas.openxmlformats.org/officeDocument/2006/relationships/printerSettings" Target="../printerSettings/printerSettings2267.bin"/><Relationship Id="rId39" Type="http://schemas.openxmlformats.org/officeDocument/2006/relationships/printerSettings" Target="../printerSettings/printerSettings2280.bin"/><Relationship Id="rId21" Type="http://schemas.openxmlformats.org/officeDocument/2006/relationships/printerSettings" Target="../printerSettings/printerSettings2262.bin"/><Relationship Id="rId34" Type="http://schemas.openxmlformats.org/officeDocument/2006/relationships/printerSettings" Target="../printerSettings/printerSettings2275.bin"/><Relationship Id="rId42" Type="http://schemas.openxmlformats.org/officeDocument/2006/relationships/printerSettings" Target="../printerSettings/printerSettings2283.bin"/><Relationship Id="rId47" Type="http://schemas.openxmlformats.org/officeDocument/2006/relationships/printerSettings" Target="../printerSettings/printerSettings2288.bin"/><Relationship Id="rId50" Type="http://schemas.openxmlformats.org/officeDocument/2006/relationships/printerSettings" Target="../printerSettings/printerSettings2291.bin"/><Relationship Id="rId55" Type="http://schemas.openxmlformats.org/officeDocument/2006/relationships/printerSettings" Target="../printerSettings/printerSettings2296.bin"/><Relationship Id="rId63" Type="http://schemas.openxmlformats.org/officeDocument/2006/relationships/printerSettings" Target="../printerSettings/printerSettings2304.bin"/><Relationship Id="rId68" Type="http://schemas.openxmlformats.org/officeDocument/2006/relationships/printerSettings" Target="../printerSettings/printerSettings2309.bin"/><Relationship Id="rId76" Type="http://schemas.openxmlformats.org/officeDocument/2006/relationships/printerSettings" Target="../printerSettings/printerSettings2317.bin"/><Relationship Id="rId7" Type="http://schemas.openxmlformats.org/officeDocument/2006/relationships/printerSettings" Target="../printerSettings/printerSettings2248.bin"/><Relationship Id="rId71" Type="http://schemas.openxmlformats.org/officeDocument/2006/relationships/printerSettings" Target="../printerSettings/printerSettings2312.bin"/><Relationship Id="rId2" Type="http://schemas.openxmlformats.org/officeDocument/2006/relationships/printerSettings" Target="../printerSettings/printerSettings2243.bin"/><Relationship Id="rId16" Type="http://schemas.openxmlformats.org/officeDocument/2006/relationships/printerSettings" Target="../printerSettings/printerSettings2257.bin"/><Relationship Id="rId29" Type="http://schemas.openxmlformats.org/officeDocument/2006/relationships/printerSettings" Target="../printerSettings/printerSettings2270.bin"/><Relationship Id="rId11" Type="http://schemas.openxmlformats.org/officeDocument/2006/relationships/printerSettings" Target="../printerSettings/printerSettings2252.bin"/><Relationship Id="rId24" Type="http://schemas.openxmlformats.org/officeDocument/2006/relationships/printerSettings" Target="../printerSettings/printerSettings2265.bin"/><Relationship Id="rId32" Type="http://schemas.openxmlformats.org/officeDocument/2006/relationships/printerSettings" Target="../printerSettings/printerSettings2273.bin"/><Relationship Id="rId37" Type="http://schemas.openxmlformats.org/officeDocument/2006/relationships/printerSettings" Target="../printerSettings/printerSettings2278.bin"/><Relationship Id="rId40" Type="http://schemas.openxmlformats.org/officeDocument/2006/relationships/printerSettings" Target="../printerSettings/printerSettings2281.bin"/><Relationship Id="rId45" Type="http://schemas.openxmlformats.org/officeDocument/2006/relationships/printerSettings" Target="../printerSettings/printerSettings2286.bin"/><Relationship Id="rId53" Type="http://schemas.openxmlformats.org/officeDocument/2006/relationships/printerSettings" Target="../printerSettings/printerSettings2294.bin"/><Relationship Id="rId58" Type="http://schemas.openxmlformats.org/officeDocument/2006/relationships/printerSettings" Target="../printerSettings/printerSettings2299.bin"/><Relationship Id="rId66" Type="http://schemas.openxmlformats.org/officeDocument/2006/relationships/printerSettings" Target="../printerSettings/printerSettings2307.bin"/><Relationship Id="rId74" Type="http://schemas.openxmlformats.org/officeDocument/2006/relationships/printerSettings" Target="../printerSettings/printerSettings2315.bin"/><Relationship Id="rId79" Type="http://schemas.openxmlformats.org/officeDocument/2006/relationships/printerSettings" Target="../printerSettings/printerSettings2320.bin"/><Relationship Id="rId5" Type="http://schemas.openxmlformats.org/officeDocument/2006/relationships/printerSettings" Target="../printerSettings/printerSettings2246.bin"/><Relationship Id="rId61" Type="http://schemas.openxmlformats.org/officeDocument/2006/relationships/printerSettings" Target="../printerSettings/printerSettings2302.bin"/><Relationship Id="rId82" Type="http://schemas.openxmlformats.org/officeDocument/2006/relationships/printerSettings" Target="../printerSettings/printerSettings2323.bin"/><Relationship Id="rId10" Type="http://schemas.openxmlformats.org/officeDocument/2006/relationships/printerSettings" Target="../printerSettings/printerSettings2251.bin"/><Relationship Id="rId19" Type="http://schemas.openxmlformats.org/officeDocument/2006/relationships/printerSettings" Target="../printerSettings/printerSettings2260.bin"/><Relationship Id="rId31" Type="http://schemas.openxmlformats.org/officeDocument/2006/relationships/printerSettings" Target="../printerSettings/printerSettings2272.bin"/><Relationship Id="rId44" Type="http://schemas.openxmlformats.org/officeDocument/2006/relationships/printerSettings" Target="../printerSettings/printerSettings2285.bin"/><Relationship Id="rId52" Type="http://schemas.openxmlformats.org/officeDocument/2006/relationships/printerSettings" Target="../printerSettings/printerSettings2293.bin"/><Relationship Id="rId60" Type="http://schemas.openxmlformats.org/officeDocument/2006/relationships/printerSettings" Target="../printerSettings/printerSettings2301.bin"/><Relationship Id="rId65" Type="http://schemas.openxmlformats.org/officeDocument/2006/relationships/printerSettings" Target="../printerSettings/printerSettings2306.bin"/><Relationship Id="rId73" Type="http://schemas.openxmlformats.org/officeDocument/2006/relationships/printerSettings" Target="../printerSettings/printerSettings2314.bin"/><Relationship Id="rId78" Type="http://schemas.openxmlformats.org/officeDocument/2006/relationships/printerSettings" Target="../printerSettings/printerSettings2319.bin"/><Relationship Id="rId81" Type="http://schemas.openxmlformats.org/officeDocument/2006/relationships/printerSettings" Target="../printerSettings/printerSettings2322.bin"/><Relationship Id="rId4" Type="http://schemas.openxmlformats.org/officeDocument/2006/relationships/printerSettings" Target="../printerSettings/printerSettings2245.bin"/><Relationship Id="rId9" Type="http://schemas.openxmlformats.org/officeDocument/2006/relationships/printerSettings" Target="../printerSettings/printerSettings2250.bin"/><Relationship Id="rId14" Type="http://schemas.openxmlformats.org/officeDocument/2006/relationships/printerSettings" Target="../printerSettings/printerSettings2255.bin"/><Relationship Id="rId22" Type="http://schemas.openxmlformats.org/officeDocument/2006/relationships/printerSettings" Target="../printerSettings/printerSettings2263.bin"/><Relationship Id="rId27" Type="http://schemas.openxmlformats.org/officeDocument/2006/relationships/printerSettings" Target="../printerSettings/printerSettings2268.bin"/><Relationship Id="rId30" Type="http://schemas.openxmlformats.org/officeDocument/2006/relationships/printerSettings" Target="../printerSettings/printerSettings2271.bin"/><Relationship Id="rId35" Type="http://schemas.openxmlformats.org/officeDocument/2006/relationships/printerSettings" Target="../printerSettings/printerSettings2276.bin"/><Relationship Id="rId43" Type="http://schemas.openxmlformats.org/officeDocument/2006/relationships/printerSettings" Target="../printerSettings/printerSettings2284.bin"/><Relationship Id="rId48" Type="http://schemas.openxmlformats.org/officeDocument/2006/relationships/printerSettings" Target="../printerSettings/printerSettings2289.bin"/><Relationship Id="rId56" Type="http://schemas.openxmlformats.org/officeDocument/2006/relationships/printerSettings" Target="../printerSettings/printerSettings2297.bin"/><Relationship Id="rId64" Type="http://schemas.openxmlformats.org/officeDocument/2006/relationships/printerSettings" Target="../printerSettings/printerSettings2305.bin"/><Relationship Id="rId69" Type="http://schemas.openxmlformats.org/officeDocument/2006/relationships/printerSettings" Target="../printerSettings/printerSettings2310.bin"/><Relationship Id="rId77" Type="http://schemas.openxmlformats.org/officeDocument/2006/relationships/printerSettings" Target="../printerSettings/printerSettings2318.bin"/><Relationship Id="rId8" Type="http://schemas.openxmlformats.org/officeDocument/2006/relationships/printerSettings" Target="../printerSettings/printerSettings2249.bin"/><Relationship Id="rId51" Type="http://schemas.openxmlformats.org/officeDocument/2006/relationships/printerSettings" Target="../printerSettings/printerSettings2292.bin"/><Relationship Id="rId72" Type="http://schemas.openxmlformats.org/officeDocument/2006/relationships/printerSettings" Target="../printerSettings/printerSettings2313.bin"/><Relationship Id="rId80" Type="http://schemas.openxmlformats.org/officeDocument/2006/relationships/printerSettings" Target="../printerSettings/printerSettings2321.bin"/><Relationship Id="rId3" Type="http://schemas.openxmlformats.org/officeDocument/2006/relationships/printerSettings" Target="../printerSettings/printerSettings2244.bin"/><Relationship Id="rId12" Type="http://schemas.openxmlformats.org/officeDocument/2006/relationships/printerSettings" Target="../printerSettings/printerSettings2253.bin"/><Relationship Id="rId17" Type="http://schemas.openxmlformats.org/officeDocument/2006/relationships/printerSettings" Target="../printerSettings/printerSettings2258.bin"/><Relationship Id="rId25" Type="http://schemas.openxmlformats.org/officeDocument/2006/relationships/printerSettings" Target="../printerSettings/printerSettings2266.bin"/><Relationship Id="rId33" Type="http://schemas.openxmlformats.org/officeDocument/2006/relationships/printerSettings" Target="../printerSettings/printerSettings2274.bin"/><Relationship Id="rId38" Type="http://schemas.openxmlformats.org/officeDocument/2006/relationships/printerSettings" Target="../printerSettings/printerSettings2279.bin"/><Relationship Id="rId46" Type="http://schemas.openxmlformats.org/officeDocument/2006/relationships/printerSettings" Target="../printerSettings/printerSettings2287.bin"/><Relationship Id="rId59" Type="http://schemas.openxmlformats.org/officeDocument/2006/relationships/printerSettings" Target="../printerSettings/printerSettings2300.bin"/><Relationship Id="rId67" Type="http://schemas.openxmlformats.org/officeDocument/2006/relationships/printerSettings" Target="../printerSettings/printerSettings2308.bin"/><Relationship Id="rId20" Type="http://schemas.openxmlformats.org/officeDocument/2006/relationships/printerSettings" Target="../printerSettings/printerSettings2261.bin"/><Relationship Id="rId41" Type="http://schemas.openxmlformats.org/officeDocument/2006/relationships/printerSettings" Target="../printerSettings/printerSettings2282.bin"/><Relationship Id="rId54" Type="http://schemas.openxmlformats.org/officeDocument/2006/relationships/printerSettings" Target="../printerSettings/printerSettings2295.bin"/><Relationship Id="rId62" Type="http://schemas.openxmlformats.org/officeDocument/2006/relationships/printerSettings" Target="../printerSettings/printerSettings2303.bin"/><Relationship Id="rId70" Type="http://schemas.openxmlformats.org/officeDocument/2006/relationships/printerSettings" Target="../printerSettings/printerSettings2311.bin"/><Relationship Id="rId75" Type="http://schemas.openxmlformats.org/officeDocument/2006/relationships/printerSettings" Target="../printerSettings/printerSettings2316.bin"/><Relationship Id="rId83" Type="http://schemas.openxmlformats.org/officeDocument/2006/relationships/printerSettings" Target="../printerSettings/printerSettings2324.bin"/><Relationship Id="rId1" Type="http://schemas.openxmlformats.org/officeDocument/2006/relationships/printerSettings" Target="../printerSettings/printerSettings2242.bin"/><Relationship Id="rId6" Type="http://schemas.openxmlformats.org/officeDocument/2006/relationships/printerSettings" Target="../printerSettings/printerSettings2247.bin"/><Relationship Id="rId15" Type="http://schemas.openxmlformats.org/officeDocument/2006/relationships/printerSettings" Target="../printerSettings/printerSettings2256.bin"/><Relationship Id="rId23" Type="http://schemas.openxmlformats.org/officeDocument/2006/relationships/printerSettings" Target="../printerSettings/printerSettings2264.bin"/><Relationship Id="rId28" Type="http://schemas.openxmlformats.org/officeDocument/2006/relationships/printerSettings" Target="../printerSettings/printerSettings2269.bin"/><Relationship Id="rId36" Type="http://schemas.openxmlformats.org/officeDocument/2006/relationships/printerSettings" Target="../printerSettings/printerSettings2277.bin"/><Relationship Id="rId49" Type="http://schemas.openxmlformats.org/officeDocument/2006/relationships/printerSettings" Target="../printerSettings/printerSettings2290.bin"/><Relationship Id="rId57" Type="http://schemas.openxmlformats.org/officeDocument/2006/relationships/printerSettings" Target="../printerSettings/printerSettings2298.bin"/></Relationships>
</file>

<file path=xl/worksheets/_rels/sheet29.xml.rels><?xml version="1.0" encoding="UTF-8" standalone="yes"?>
<Relationships xmlns="http://schemas.openxmlformats.org/package/2006/relationships"><Relationship Id="rId13" Type="http://schemas.openxmlformats.org/officeDocument/2006/relationships/printerSettings" Target="../printerSettings/printerSettings2337.bin"/><Relationship Id="rId18" Type="http://schemas.openxmlformats.org/officeDocument/2006/relationships/printerSettings" Target="../printerSettings/printerSettings2342.bin"/><Relationship Id="rId26" Type="http://schemas.openxmlformats.org/officeDocument/2006/relationships/printerSettings" Target="../printerSettings/printerSettings2350.bin"/><Relationship Id="rId39" Type="http://schemas.openxmlformats.org/officeDocument/2006/relationships/printerSettings" Target="../printerSettings/printerSettings2363.bin"/><Relationship Id="rId21" Type="http://schemas.openxmlformats.org/officeDocument/2006/relationships/printerSettings" Target="../printerSettings/printerSettings2345.bin"/><Relationship Id="rId34" Type="http://schemas.openxmlformats.org/officeDocument/2006/relationships/printerSettings" Target="../printerSettings/printerSettings2358.bin"/><Relationship Id="rId42" Type="http://schemas.openxmlformats.org/officeDocument/2006/relationships/printerSettings" Target="../printerSettings/printerSettings2366.bin"/><Relationship Id="rId47" Type="http://schemas.openxmlformats.org/officeDocument/2006/relationships/printerSettings" Target="../printerSettings/printerSettings2371.bin"/><Relationship Id="rId50" Type="http://schemas.openxmlformats.org/officeDocument/2006/relationships/printerSettings" Target="../printerSettings/printerSettings2374.bin"/><Relationship Id="rId55" Type="http://schemas.openxmlformats.org/officeDocument/2006/relationships/printerSettings" Target="../printerSettings/printerSettings2379.bin"/><Relationship Id="rId63" Type="http://schemas.openxmlformats.org/officeDocument/2006/relationships/printerSettings" Target="../printerSettings/printerSettings2387.bin"/><Relationship Id="rId68" Type="http://schemas.openxmlformats.org/officeDocument/2006/relationships/printerSettings" Target="../printerSettings/printerSettings2392.bin"/><Relationship Id="rId76" Type="http://schemas.openxmlformats.org/officeDocument/2006/relationships/printerSettings" Target="../printerSettings/printerSettings2400.bin"/><Relationship Id="rId7" Type="http://schemas.openxmlformats.org/officeDocument/2006/relationships/printerSettings" Target="../printerSettings/printerSettings2331.bin"/><Relationship Id="rId71" Type="http://schemas.openxmlformats.org/officeDocument/2006/relationships/printerSettings" Target="../printerSettings/printerSettings2395.bin"/><Relationship Id="rId2" Type="http://schemas.openxmlformats.org/officeDocument/2006/relationships/printerSettings" Target="../printerSettings/printerSettings2326.bin"/><Relationship Id="rId16" Type="http://schemas.openxmlformats.org/officeDocument/2006/relationships/printerSettings" Target="../printerSettings/printerSettings2340.bin"/><Relationship Id="rId29" Type="http://schemas.openxmlformats.org/officeDocument/2006/relationships/printerSettings" Target="../printerSettings/printerSettings2353.bin"/><Relationship Id="rId11" Type="http://schemas.openxmlformats.org/officeDocument/2006/relationships/printerSettings" Target="../printerSettings/printerSettings2335.bin"/><Relationship Id="rId24" Type="http://schemas.openxmlformats.org/officeDocument/2006/relationships/printerSettings" Target="../printerSettings/printerSettings2348.bin"/><Relationship Id="rId32" Type="http://schemas.openxmlformats.org/officeDocument/2006/relationships/printerSettings" Target="../printerSettings/printerSettings2356.bin"/><Relationship Id="rId37" Type="http://schemas.openxmlformats.org/officeDocument/2006/relationships/printerSettings" Target="../printerSettings/printerSettings2361.bin"/><Relationship Id="rId40" Type="http://schemas.openxmlformats.org/officeDocument/2006/relationships/printerSettings" Target="../printerSettings/printerSettings2364.bin"/><Relationship Id="rId45" Type="http://schemas.openxmlformats.org/officeDocument/2006/relationships/printerSettings" Target="../printerSettings/printerSettings2369.bin"/><Relationship Id="rId53" Type="http://schemas.openxmlformats.org/officeDocument/2006/relationships/printerSettings" Target="../printerSettings/printerSettings2377.bin"/><Relationship Id="rId58" Type="http://schemas.openxmlformats.org/officeDocument/2006/relationships/printerSettings" Target="../printerSettings/printerSettings2382.bin"/><Relationship Id="rId66" Type="http://schemas.openxmlformats.org/officeDocument/2006/relationships/printerSettings" Target="../printerSettings/printerSettings2390.bin"/><Relationship Id="rId74" Type="http://schemas.openxmlformats.org/officeDocument/2006/relationships/printerSettings" Target="../printerSettings/printerSettings2398.bin"/><Relationship Id="rId79" Type="http://schemas.openxmlformats.org/officeDocument/2006/relationships/printerSettings" Target="../printerSettings/printerSettings2403.bin"/><Relationship Id="rId5" Type="http://schemas.openxmlformats.org/officeDocument/2006/relationships/printerSettings" Target="../printerSettings/printerSettings2329.bin"/><Relationship Id="rId61" Type="http://schemas.openxmlformats.org/officeDocument/2006/relationships/printerSettings" Target="../printerSettings/printerSettings2385.bin"/><Relationship Id="rId82" Type="http://schemas.openxmlformats.org/officeDocument/2006/relationships/printerSettings" Target="../printerSettings/printerSettings2406.bin"/><Relationship Id="rId10" Type="http://schemas.openxmlformats.org/officeDocument/2006/relationships/printerSettings" Target="../printerSettings/printerSettings2334.bin"/><Relationship Id="rId19" Type="http://schemas.openxmlformats.org/officeDocument/2006/relationships/printerSettings" Target="../printerSettings/printerSettings2343.bin"/><Relationship Id="rId31" Type="http://schemas.openxmlformats.org/officeDocument/2006/relationships/printerSettings" Target="../printerSettings/printerSettings2355.bin"/><Relationship Id="rId44" Type="http://schemas.openxmlformats.org/officeDocument/2006/relationships/printerSettings" Target="../printerSettings/printerSettings2368.bin"/><Relationship Id="rId52" Type="http://schemas.openxmlformats.org/officeDocument/2006/relationships/printerSettings" Target="../printerSettings/printerSettings2376.bin"/><Relationship Id="rId60" Type="http://schemas.openxmlformats.org/officeDocument/2006/relationships/printerSettings" Target="../printerSettings/printerSettings2384.bin"/><Relationship Id="rId65" Type="http://schemas.openxmlformats.org/officeDocument/2006/relationships/printerSettings" Target="../printerSettings/printerSettings2389.bin"/><Relationship Id="rId73" Type="http://schemas.openxmlformats.org/officeDocument/2006/relationships/printerSettings" Target="../printerSettings/printerSettings2397.bin"/><Relationship Id="rId78" Type="http://schemas.openxmlformats.org/officeDocument/2006/relationships/printerSettings" Target="../printerSettings/printerSettings2402.bin"/><Relationship Id="rId81" Type="http://schemas.openxmlformats.org/officeDocument/2006/relationships/printerSettings" Target="../printerSettings/printerSettings2405.bin"/><Relationship Id="rId4" Type="http://schemas.openxmlformats.org/officeDocument/2006/relationships/printerSettings" Target="../printerSettings/printerSettings2328.bin"/><Relationship Id="rId9" Type="http://schemas.openxmlformats.org/officeDocument/2006/relationships/printerSettings" Target="../printerSettings/printerSettings2333.bin"/><Relationship Id="rId14" Type="http://schemas.openxmlformats.org/officeDocument/2006/relationships/printerSettings" Target="../printerSettings/printerSettings2338.bin"/><Relationship Id="rId22" Type="http://schemas.openxmlformats.org/officeDocument/2006/relationships/printerSettings" Target="../printerSettings/printerSettings2346.bin"/><Relationship Id="rId27" Type="http://schemas.openxmlformats.org/officeDocument/2006/relationships/printerSettings" Target="../printerSettings/printerSettings2351.bin"/><Relationship Id="rId30" Type="http://schemas.openxmlformats.org/officeDocument/2006/relationships/printerSettings" Target="../printerSettings/printerSettings2354.bin"/><Relationship Id="rId35" Type="http://schemas.openxmlformats.org/officeDocument/2006/relationships/printerSettings" Target="../printerSettings/printerSettings2359.bin"/><Relationship Id="rId43" Type="http://schemas.openxmlformats.org/officeDocument/2006/relationships/printerSettings" Target="../printerSettings/printerSettings2367.bin"/><Relationship Id="rId48" Type="http://schemas.openxmlformats.org/officeDocument/2006/relationships/printerSettings" Target="../printerSettings/printerSettings2372.bin"/><Relationship Id="rId56" Type="http://schemas.openxmlformats.org/officeDocument/2006/relationships/printerSettings" Target="../printerSettings/printerSettings2380.bin"/><Relationship Id="rId64" Type="http://schemas.openxmlformats.org/officeDocument/2006/relationships/printerSettings" Target="../printerSettings/printerSettings2388.bin"/><Relationship Id="rId69" Type="http://schemas.openxmlformats.org/officeDocument/2006/relationships/printerSettings" Target="../printerSettings/printerSettings2393.bin"/><Relationship Id="rId77" Type="http://schemas.openxmlformats.org/officeDocument/2006/relationships/printerSettings" Target="../printerSettings/printerSettings2401.bin"/><Relationship Id="rId8" Type="http://schemas.openxmlformats.org/officeDocument/2006/relationships/printerSettings" Target="../printerSettings/printerSettings2332.bin"/><Relationship Id="rId51" Type="http://schemas.openxmlformats.org/officeDocument/2006/relationships/printerSettings" Target="../printerSettings/printerSettings2375.bin"/><Relationship Id="rId72" Type="http://schemas.openxmlformats.org/officeDocument/2006/relationships/printerSettings" Target="../printerSettings/printerSettings2396.bin"/><Relationship Id="rId80" Type="http://schemas.openxmlformats.org/officeDocument/2006/relationships/printerSettings" Target="../printerSettings/printerSettings2404.bin"/><Relationship Id="rId3" Type="http://schemas.openxmlformats.org/officeDocument/2006/relationships/printerSettings" Target="../printerSettings/printerSettings2327.bin"/><Relationship Id="rId12" Type="http://schemas.openxmlformats.org/officeDocument/2006/relationships/printerSettings" Target="../printerSettings/printerSettings2336.bin"/><Relationship Id="rId17" Type="http://schemas.openxmlformats.org/officeDocument/2006/relationships/printerSettings" Target="../printerSettings/printerSettings2341.bin"/><Relationship Id="rId25" Type="http://schemas.openxmlformats.org/officeDocument/2006/relationships/printerSettings" Target="../printerSettings/printerSettings2349.bin"/><Relationship Id="rId33" Type="http://schemas.openxmlformats.org/officeDocument/2006/relationships/printerSettings" Target="../printerSettings/printerSettings2357.bin"/><Relationship Id="rId38" Type="http://schemas.openxmlformats.org/officeDocument/2006/relationships/printerSettings" Target="../printerSettings/printerSettings2362.bin"/><Relationship Id="rId46" Type="http://schemas.openxmlformats.org/officeDocument/2006/relationships/printerSettings" Target="../printerSettings/printerSettings2370.bin"/><Relationship Id="rId59" Type="http://schemas.openxmlformats.org/officeDocument/2006/relationships/printerSettings" Target="../printerSettings/printerSettings2383.bin"/><Relationship Id="rId67" Type="http://schemas.openxmlformats.org/officeDocument/2006/relationships/printerSettings" Target="../printerSettings/printerSettings2391.bin"/><Relationship Id="rId20" Type="http://schemas.openxmlformats.org/officeDocument/2006/relationships/printerSettings" Target="../printerSettings/printerSettings2344.bin"/><Relationship Id="rId41" Type="http://schemas.openxmlformats.org/officeDocument/2006/relationships/printerSettings" Target="../printerSettings/printerSettings2365.bin"/><Relationship Id="rId54" Type="http://schemas.openxmlformats.org/officeDocument/2006/relationships/printerSettings" Target="../printerSettings/printerSettings2378.bin"/><Relationship Id="rId62" Type="http://schemas.openxmlformats.org/officeDocument/2006/relationships/printerSettings" Target="../printerSettings/printerSettings2386.bin"/><Relationship Id="rId70" Type="http://schemas.openxmlformats.org/officeDocument/2006/relationships/printerSettings" Target="../printerSettings/printerSettings2394.bin"/><Relationship Id="rId75" Type="http://schemas.openxmlformats.org/officeDocument/2006/relationships/printerSettings" Target="../printerSettings/printerSettings2399.bin"/><Relationship Id="rId83" Type="http://schemas.openxmlformats.org/officeDocument/2006/relationships/printerSettings" Target="../printerSettings/printerSettings2407.bin"/><Relationship Id="rId1" Type="http://schemas.openxmlformats.org/officeDocument/2006/relationships/printerSettings" Target="../printerSettings/printerSettings2325.bin"/><Relationship Id="rId6" Type="http://schemas.openxmlformats.org/officeDocument/2006/relationships/printerSettings" Target="../printerSettings/printerSettings2330.bin"/><Relationship Id="rId15" Type="http://schemas.openxmlformats.org/officeDocument/2006/relationships/printerSettings" Target="../printerSettings/printerSettings2339.bin"/><Relationship Id="rId23" Type="http://schemas.openxmlformats.org/officeDocument/2006/relationships/printerSettings" Target="../printerSettings/printerSettings2347.bin"/><Relationship Id="rId28" Type="http://schemas.openxmlformats.org/officeDocument/2006/relationships/printerSettings" Target="../printerSettings/printerSettings2352.bin"/><Relationship Id="rId36" Type="http://schemas.openxmlformats.org/officeDocument/2006/relationships/printerSettings" Target="../printerSettings/printerSettings2360.bin"/><Relationship Id="rId49" Type="http://schemas.openxmlformats.org/officeDocument/2006/relationships/printerSettings" Target="../printerSettings/printerSettings2373.bin"/><Relationship Id="rId57" Type="http://schemas.openxmlformats.org/officeDocument/2006/relationships/printerSettings" Target="../printerSettings/printerSettings2381.bin"/></Relationships>
</file>

<file path=xl/worksheets/_rels/sheet3.xml.rels><?xml version="1.0" encoding="UTF-8" standalone="yes"?>
<Relationships xmlns="http://schemas.openxmlformats.org/package/2006/relationships"><Relationship Id="rId13" Type="http://schemas.openxmlformats.org/officeDocument/2006/relationships/printerSettings" Target="../printerSettings/printerSettings179.bin"/><Relationship Id="rId18" Type="http://schemas.openxmlformats.org/officeDocument/2006/relationships/printerSettings" Target="../printerSettings/printerSettings184.bin"/><Relationship Id="rId26" Type="http://schemas.openxmlformats.org/officeDocument/2006/relationships/printerSettings" Target="../printerSettings/printerSettings192.bin"/><Relationship Id="rId39" Type="http://schemas.openxmlformats.org/officeDocument/2006/relationships/printerSettings" Target="../printerSettings/printerSettings205.bin"/><Relationship Id="rId21" Type="http://schemas.openxmlformats.org/officeDocument/2006/relationships/printerSettings" Target="../printerSettings/printerSettings187.bin"/><Relationship Id="rId34" Type="http://schemas.openxmlformats.org/officeDocument/2006/relationships/printerSettings" Target="../printerSettings/printerSettings200.bin"/><Relationship Id="rId42" Type="http://schemas.openxmlformats.org/officeDocument/2006/relationships/printerSettings" Target="../printerSettings/printerSettings208.bin"/><Relationship Id="rId47" Type="http://schemas.openxmlformats.org/officeDocument/2006/relationships/printerSettings" Target="../printerSettings/printerSettings213.bin"/><Relationship Id="rId50" Type="http://schemas.openxmlformats.org/officeDocument/2006/relationships/printerSettings" Target="../printerSettings/printerSettings216.bin"/><Relationship Id="rId55" Type="http://schemas.openxmlformats.org/officeDocument/2006/relationships/printerSettings" Target="../printerSettings/printerSettings221.bin"/><Relationship Id="rId63" Type="http://schemas.openxmlformats.org/officeDocument/2006/relationships/printerSettings" Target="../printerSettings/printerSettings229.bin"/><Relationship Id="rId68" Type="http://schemas.openxmlformats.org/officeDocument/2006/relationships/printerSettings" Target="../printerSettings/printerSettings234.bin"/><Relationship Id="rId76" Type="http://schemas.openxmlformats.org/officeDocument/2006/relationships/printerSettings" Target="../printerSettings/printerSettings242.bin"/><Relationship Id="rId84" Type="http://schemas.openxmlformats.org/officeDocument/2006/relationships/drawing" Target="../drawings/drawing1.xml"/><Relationship Id="rId7" Type="http://schemas.openxmlformats.org/officeDocument/2006/relationships/printerSettings" Target="../printerSettings/printerSettings173.bin"/><Relationship Id="rId71" Type="http://schemas.openxmlformats.org/officeDocument/2006/relationships/printerSettings" Target="../printerSettings/printerSettings237.bin"/><Relationship Id="rId2" Type="http://schemas.openxmlformats.org/officeDocument/2006/relationships/printerSettings" Target="../printerSettings/printerSettings168.bin"/><Relationship Id="rId16" Type="http://schemas.openxmlformats.org/officeDocument/2006/relationships/printerSettings" Target="../printerSettings/printerSettings182.bin"/><Relationship Id="rId29" Type="http://schemas.openxmlformats.org/officeDocument/2006/relationships/printerSettings" Target="../printerSettings/printerSettings195.bin"/><Relationship Id="rId11" Type="http://schemas.openxmlformats.org/officeDocument/2006/relationships/printerSettings" Target="../printerSettings/printerSettings177.bin"/><Relationship Id="rId24" Type="http://schemas.openxmlformats.org/officeDocument/2006/relationships/printerSettings" Target="../printerSettings/printerSettings190.bin"/><Relationship Id="rId32" Type="http://schemas.openxmlformats.org/officeDocument/2006/relationships/printerSettings" Target="../printerSettings/printerSettings198.bin"/><Relationship Id="rId37" Type="http://schemas.openxmlformats.org/officeDocument/2006/relationships/printerSettings" Target="../printerSettings/printerSettings203.bin"/><Relationship Id="rId40" Type="http://schemas.openxmlformats.org/officeDocument/2006/relationships/printerSettings" Target="../printerSettings/printerSettings206.bin"/><Relationship Id="rId45" Type="http://schemas.openxmlformats.org/officeDocument/2006/relationships/printerSettings" Target="../printerSettings/printerSettings211.bin"/><Relationship Id="rId53" Type="http://schemas.openxmlformats.org/officeDocument/2006/relationships/printerSettings" Target="../printerSettings/printerSettings219.bin"/><Relationship Id="rId58" Type="http://schemas.openxmlformats.org/officeDocument/2006/relationships/printerSettings" Target="../printerSettings/printerSettings224.bin"/><Relationship Id="rId66" Type="http://schemas.openxmlformats.org/officeDocument/2006/relationships/printerSettings" Target="../printerSettings/printerSettings232.bin"/><Relationship Id="rId74" Type="http://schemas.openxmlformats.org/officeDocument/2006/relationships/printerSettings" Target="../printerSettings/printerSettings240.bin"/><Relationship Id="rId79" Type="http://schemas.openxmlformats.org/officeDocument/2006/relationships/printerSettings" Target="../printerSettings/printerSettings245.bin"/><Relationship Id="rId5" Type="http://schemas.openxmlformats.org/officeDocument/2006/relationships/printerSettings" Target="../printerSettings/printerSettings171.bin"/><Relationship Id="rId61" Type="http://schemas.openxmlformats.org/officeDocument/2006/relationships/printerSettings" Target="../printerSettings/printerSettings227.bin"/><Relationship Id="rId82" Type="http://schemas.openxmlformats.org/officeDocument/2006/relationships/printerSettings" Target="../printerSettings/printerSettings248.bin"/><Relationship Id="rId10" Type="http://schemas.openxmlformats.org/officeDocument/2006/relationships/printerSettings" Target="../printerSettings/printerSettings176.bin"/><Relationship Id="rId19" Type="http://schemas.openxmlformats.org/officeDocument/2006/relationships/printerSettings" Target="../printerSettings/printerSettings185.bin"/><Relationship Id="rId31" Type="http://schemas.openxmlformats.org/officeDocument/2006/relationships/printerSettings" Target="../printerSettings/printerSettings197.bin"/><Relationship Id="rId44" Type="http://schemas.openxmlformats.org/officeDocument/2006/relationships/printerSettings" Target="../printerSettings/printerSettings210.bin"/><Relationship Id="rId52" Type="http://schemas.openxmlformats.org/officeDocument/2006/relationships/printerSettings" Target="../printerSettings/printerSettings218.bin"/><Relationship Id="rId60" Type="http://schemas.openxmlformats.org/officeDocument/2006/relationships/printerSettings" Target="../printerSettings/printerSettings226.bin"/><Relationship Id="rId65" Type="http://schemas.openxmlformats.org/officeDocument/2006/relationships/printerSettings" Target="../printerSettings/printerSettings231.bin"/><Relationship Id="rId73" Type="http://schemas.openxmlformats.org/officeDocument/2006/relationships/printerSettings" Target="../printerSettings/printerSettings239.bin"/><Relationship Id="rId78" Type="http://schemas.openxmlformats.org/officeDocument/2006/relationships/printerSettings" Target="../printerSettings/printerSettings244.bin"/><Relationship Id="rId81" Type="http://schemas.openxmlformats.org/officeDocument/2006/relationships/printerSettings" Target="../printerSettings/printerSettings247.bin"/><Relationship Id="rId4" Type="http://schemas.openxmlformats.org/officeDocument/2006/relationships/printerSettings" Target="../printerSettings/printerSettings170.bin"/><Relationship Id="rId9" Type="http://schemas.openxmlformats.org/officeDocument/2006/relationships/printerSettings" Target="../printerSettings/printerSettings175.bin"/><Relationship Id="rId14" Type="http://schemas.openxmlformats.org/officeDocument/2006/relationships/printerSettings" Target="../printerSettings/printerSettings180.bin"/><Relationship Id="rId22" Type="http://schemas.openxmlformats.org/officeDocument/2006/relationships/printerSettings" Target="../printerSettings/printerSettings188.bin"/><Relationship Id="rId27" Type="http://schemas.openxmlformats.org/officeDocument/2006/relationships/printerSettings" Target="../printerSettings/printerSettings193.bin"/><Relationship Id="rId30" Type="http://schemas.openxmlformats.org/officeDocument/2006/relationships/printerSettings" Target="../printerSettings/printerSettings196.bin"/><Relationship Id="rId35" Type="http://schemas.openxmlformats.org/officeDocument/2006/relationships/printerSettings" Target="../printerSettings/printerSettings201.bin"/><Relationship Id="rId43" Type="http://schemas.openxmlformats.org/officeDocument/2006/relationships/printerSettings" Target="../printerSettings/printerSettings209.bin"/><Relationship Id="rId48" Type="http://schemas.openxmlformats.org/officeDocument/2006/relationships/printerSettings" Target="../printerSettings/printerSettings214.bin"/><Relationship Id="rId56" Type="http://schemas.openxmlformats.org/officeDocument/2006/relationships/printerSettings" Target="../printerSettings/printerSettings222.bin"/><Relationship Id="rId64" Type="http://schemas.openxmlformats.org/officeDocument/2006/relationships/printerSettings" Target="../printerSettings/printerSettings230.bin"/><Relationship Id="rId69" Type="http://schemas.openxmlformats.org/officeDocument/2006/relationships/printerSettings" Target="../printerSettings/printerSettings235.bin"/><Relationship Id="rId77" Type="http://schemas.openxmlformats.org/officeDocument/2006/relationships/printerSettings" Target="../printerSettings/printerSettings243.bin"/><Relationship Id="rId8" Type="http://schemas.openxmlformats.org/officeDocument/2006/relationships/printerSettings" Target="../printerSettings/printerSettings174.bin"/><Relationship Id="rId51" Type="http://schemas.openxmlformats.org/officeDocument/2006/relationships/printerSettings" Target="../printerSettings/printerSettings217.bin"/><Relationship Id="rId72" Type="http://schemas.openxmlformats.org/officeDocument/2006/relationships/printerSettings" Target="../printerSettings/printerSettings238.bin"/><Relationship Id="rId80" Type="http://schemas.openxmlformats.org/officeDocument/2006/relationships/printerSettings" Target="../printerSettings/printerSettings246.bin"/><Relationship Id="rId3" Type="http://schemas.openxmlformats.org/officeDocument/2006/relationships/printerSettings" Target="../printerSettings/printerSettings169.bin"/><Relationship Id="rId12" Type="http://schemas.openxmlformats.org/officeDocument/2006/relationships/printerSettings" Target="../printerSettings/printerSettings178.bin"/><Relationship Id="rId17" Type="http://schemas.openxmlformats.org/officeDocument/2006/relationships/printerSettings" Target="../printerSettings/printerSettings183.bin"/><Relationship Id="rId25" Type="http://schemas.openxmlformats.org/officeDocument/2006/relationships/printerSettings" Target="../printerSettings/printerSettings191.bin"/><Relationship Id="rId33" Type="http://schemas.openxmlformats.org/officeDocument/2006/relationships/printerSettings" Target="../printerSettings/printerSettings199.bin"/><Relationship Id="rId38" Type="http://schemas.openxmlformats.org/officeDocument/2006/relationships/printerSettings" Target="../printerSettings/printerSettings204.bin"/><Relationship Id="rId46" Type="http://schemas.openxmlformats.org/officeDocument/2006/relationships/printerSettings" Target="../printerSettings/printerSettings212.bin"/><Relationship Id="rId59" Type="http://schemas.openxmlformats.org/officeDocument/2006/relationships/printerSettings" Target="../printerSettings/printerSettings225.bin"/><Relationship Id="rId67" Type="http://schemas.openxmlformats.org/officeDocument/2006/relationships/printerSettings" Target="../printerSettings/printerSettings233.bin"/><Relationship Id="rId20" Type="http://schemas.openxmlformats.org/officeDocument/2006/relationships/printerSettings" Target="../printerSettings/printerSettings186.bin"/><Relationship Id="rId41" Type="http://schemas.openxmlformats.org/officeDocument/2006/relationships/printerSettings" Target="../printerSettings/printerSettings207.bin"/><Relationship Id="rId54" Type="http://schemas.openxmlformats.org/officeDocument/2006/relationships/printerSettings" Target="../printerSettings/printerSettings220.bin"/><Relationship Id="rId62" Type="http://schemas.openxmlformats.org/officeDocument/2006/relationships/printerSettings" Target="../printerSettings/printerSettings228.bin"/><Relationship Id="rId70" Type="http://schemas.openxmlformats.org/officeDocument/2006/relationships/printerSettings" Target="../printerSettings/printerSettings236.bin"/><Relationship Id="rId75" Type="http://schemas.openxmlformats.org/officeDocument/2006/relationships/printerSettings" Target="../printerSettings/printerSettings241.bin"/><Relationship Id="rId83" Type="http://schemas.openxmlformats.org/officeDocument/2006/relationships/printerSettings" Target="../printerSettings/printerSettings249.bin"/><Relationship Id="rId1" Type="http://schemas.openxmlformats.org/officeDocument/2006/relationships/printerSettings" Target="../printerSettings/printerSettings167.bin"/><Relationship Id="rId6" Type="http://schemas.openxmlformats.org/officeDocument/2006/relationships/printerSettings" Target="../printerSettings/printerSettings172.bin"/><Relationship Id="rId15" Type="http://schemas.openxmlformats.org/officeDocument/2006/relationships/printerSettings" Target="../printerSettings/printerSettings181.bin"/><Relationship Id="rId23" Type="http://schemas.openxmlformats.org/officeDocument/2006/relationships/printerSettings" Target="../printerSettings/printerSettings189.bin"/><Relationship Id="rId28" Type="http://schemas.openxmlformats.org/officeDocument/2006/relationships/printerSettings" Target="../printerSettings/printerSettings194.bin"/><Relationship Id="rId36" Type="http://schemas.openxmlformats.org/officeDocument/2006/relationships/printerSettings" Target="../printerSettings/printerSettings202.bin"/><Relationship Id="rId49" Type="http://schemas.openxmlformats.org/officeDocument/2006/relationships/printerSettings" Target="../printerSettings/printerSettings215.bin"/><Relationship Id="rId57" Type="http://schemas.openxmlformats.org/officeDocument/2006/relationships/printerSettings" Target="../printerSettings/printerSettings223.bin"/></Relationships>
</file>

<file path=xl/worksheets/_rels/sheet30.xml.rels><?xml version="1.0" encoding="UTF-8" standalone="yes"?>
<Relationships xmlns="http://schemas.openxmlformats.org/package/2006/relationships"><Relationship Id="rId13" Type="http://schemas.openxmlformats.org/officeDocument/2006/relationships/printerSettings" Target="../printerSettings/printerSettings2420.bin"/><Relationship Id="rId18" Type="http://schemas.openxmlformats.org/officeDocument/2006/relationships/printerSettings" Target="../printerSettings/printerSettings2425.bin"/><Relationship Id="rId26" Type="http://schemas.openxmlformats.org/officeDocument/2006/relationships/printerSettings" Target="../printerSettings/printerSettings2433.bin"/><Relationship Id="rId39" Type="http://schemas.openxmlformats.org/officeDocument/2006/relationships/printerSettings" Target="../printerSettings/printerSettings2446.bin"/><Relationship Id="rId21" Type="http://schemas.openxmlformats.org/officeDocument/2006/relationships/printerSettings" Target="../printerSettings/printerSettings2428.bin"/><Relationship Id="rId34" Type="http://schemas.openxmlformats.org/officeDocument/2006/relationships/printerSettings" Target="../printerSettings/printerSettings2441.bin"/><Relationship Id="rId42" Type="http://schemas.openxmlformats.org/officeDocument/2006/relationships/printerSettings" Target="../printerSettings/printerSettings2449.bin"/><Relationship Id="rId47" Type="http://schemas.openxmlformats.org/officeDocument/2006/relationships/printerSettings" Target="../printerSettings/printerSettings2454.bin"/><Relationship Id="rId50" Type="http://schemas.openxmlformats.org/officeDocument/2006/relationships/printerSettings" Target="../printerSettings/printerSettings2457.bin"/><Relationship Id="rId55" Type="http://schemas.openxmlformats.org/officeDocument/2006/relationships/printerSettings" Target="../printerSettings/printerSettings2462.bin"/><Relationship Id="rId63" Type="http://schemas.openxmlformats.org/officeDocument/2006/relationships/printerSettings" Target="../printerSettings/printerSettings2470.bin"/><Relationship Id="rId68" Type="http://schemas.openxmlformats.org/officeDocument/2006/relationships/printerSettings" Target="../printerSettings/printerSettings2475.bin"/><Relationship Id="rId76" Type="http://schemas.openxmlformats.org/officeDocument/2006/relationships/printerSettings" Target="../printerSettings/printerSettings2483.bin"/><Relationship Id="rId7" Type="http://schemas.openxmlformats.org/officeDocument/2006/relationships/printerSettings" Target="../printerSettings/printerSettings2414.bin"/><Relationship Id="rId71" Type="http://schemas.openxmlformats.org/officeDocument/2006/relationships/printerSettings" Target="../printerSettings/printerSettings2478.bin"/><Relationship Id="rId2" Type="http://schemas.openxmlformats.org/officeDocument/2006/relationships/printerSettings" Target="../printerSettings/printerSettings2409.bin"/><Relationship Id="rId16" Type="http://schemas.openxmlformats.org/officeDocument/2006/relationships/printerSettings" Target="../printerSettings/printerSettings2423.bin"/><Relationship Id="rId29" Type="http://schemas.openxmlformats.org/officeDocument/2006/relationships/printerSettings" Target="../printerSettings/printerSettings2436.bin"/><Relationship Id="rId11" Type="http://schemas.openxmlformats.org/officeDocument/2006/relationships/printerSettings" Target="../printerSettings/printerSettings2418.bin"/><Relationship Id="rId24" Type="http://schemas.openxmlformats.org/officeDocument/2006/relationships/printerSettings" Target="../printerSettings/printerSettings2431.bin"/><Relationship Id="rId32" Type="http://schemas.openxmlformats.org/officeDocument/2006/relationships/printerSettings" Target="../printerSettings/printerSettings2439.bin"/><Relationship Id="rId37" Type="http://schemas.openxmlformats.org/officeDocument/2006/relationships/printerSettings" Target="../printerSettings/printerSettings2444.bin"/><Relationship Id="rId40" Type="http://schemas.openxmlformats.org/officeDocument/2006/relationships/printerSettings" Target="../printerSettings/printerSettings2447.bin"/><Relationship Id="rId45" Type="http://schemas.openxmlformats.org/officeDocument/2006/relationships/printerSettings" Target="../printerSettings/printerSettings2452.bin"/><Relationship Id="rId53" Type="http://schemas.openxmlformats.org/officeDocument/2006/relationships/printerSettings" Target="../printerSettings/printerSettings2460.bin"/><Relationship Id="rId58" Type="http://schemas.openxmlformats.org/officeDocument/2006/relationships/printerSettings" Target="../printerSettings/printerSettings2465.bin"/><Relationship Id="rId66" Type="http://schemas.openxmlformats.org/officeDocument/2006/relationships/printerSettings" Target="../printerSettings/printerSettings2473.bin"/><Relationship Id="rId74" Type="http://schemas.openxmlformats.org/officeDocument/2006/relationships/printerSettings" Target="../printerSettings/printerSettings2481.bin"/><Relationship Id="rId79" Type="http://schemas.openxmlformats.org/officeDocument/2006/relationships/printerSettings" Target="../printerSettings/printerSettings2486.bin"/><Relationship Id="rId5" Type="http://schemas.openxmlformats.org/officeDocument/2006/relationships/printerSettings" Target="../printerSettings/printerSettings2412.bin"/><Relationship Id="rId61" Type="http://schemas.openxmlformats.org/officeDocument/2006/relationships/printerSettings" Target="../printerSettings/printerSettings2468.bin"/><Relationship Id="rId82" Type="http://schemas.openxmlformats.org/officeDocument/2006/relationships/printerSettings" Target="../printerSettings/printerSettings2489.bin"/><Relationship Id="rId10" Type="http://schemas.openxmlformats.org/officeDocument/2006/relationships/printerSettings" Target="../printerSettings/printerSettings2417.bin"/><Relationship Id="rId19" Type="http://schemas.openxmlformats.org/officeDocument/2006/relationships/printerSettings" Target="../printerSettings/printerSettings2426.bin"/><Relationship Id="rId31" Type="http://schemas.openxmlformats.org/officeDocument/2006/relationships/printerSettings" Target="../printerSettings/printerSettings2438.bin"/><Relationship Id="rId44" Type="http://schemas.openxmlformats.org/officeDocument/2006/relationships/printerSettings" Target="../printerSettings/printerSettings2451.bin"/><Relationship Id="rId52" Type="http://schemas.openxmlformats.org/officeDocument/2006/relationships/printerSettings" Target="../printerSettings/printerSettings2459.bin"/><Relationship Id="rId60" Type="http://schemas.openxmlformats.org/officeDocument/2006/relationships/printerSettings" Target="../printerSettings/printerSettings2467.bin"/><Relationship Id="rId65" Type="http://schemas.openxmlformats.org/officeDocument/2006/relationships/printerSettings" Target="../printerSettings/printerSettings2472.bin"/><Relationship Id="rId73" Type="http://schemas.openxmlformats.org/officeDocument/2006/relationships/printerSettings" Target="../printerSettings/printerSettings2480.bin"/><Relationship Id="rId78" Type="http://schemas.openxmlformats.org/officeDocument/2006/relationships/printerSettings" Target="../printerSettings/printerSettings2485.bin"/><Relationship Id="rId81" Type="http://schemas.openxmlformats.org/officeDocument/2006/relationships/printerSettings" Target="../printerSettings/printerSettings2488.bin"/><Relationship Id="rId4" Type="http://schemas.openxmlformats.org/officeDocument/2006/relationships/printerSettings" Target="../printerSettings/printerSettings2411.bin"/><Relationship Id="rId9" Type="http://schemas.openxmlformats.org/officeDocument/2006/relationships/printerSettings" Target="../printerSettings/printerSettings2416.bin"/><Relationship Id="rId14" Type="http://schemas.openxmlformats.org/officeDocument/2006/relationships/printerSettings" Target="../printerSettings/printerSettings2421.bin"/><Relationship Id="rId22" Type="http://schemas.openxmlformats.org/officeDocument/2006/relationships/printerSettings" Target="../printerSettings/printerSettings2429.bin"/><Relationship Id="rId27" Type="http://schemas.openxmlformats.org/officeDocument/2006/relationships/printerSettings" Target="../printerSettings/printerSettings2434.bin"/><Relationship Id="rId30" Type="http://schemas.openxmlformats.org/officeDocument/2006/relationships/printerSettings" Target="../printerSettings/printerSettings2437.bin"/><Relationship Id="rId35" Type="http://schemas.openxmlformats.org/officeDocument/2006/relationships/printerSettings" Target="../printerSettings/printerSettings2442.bin"/><Relationship Id="rId43" Type="http://schemas.openxmlformats.org/officeDocument/2006/relationships/printerSettings" Target="../printerSettings/printerSettings2450.bin"/><Relationship Id="rId48" Type="http://schemas.openxmlformats.org/officeDocument/2006/relationships/printerSettings" Target="../printerSettings/printerSettings2455.bin"/><Relationship Id="rId56" Type="http://schemas.openxmlformats.org/officeDocument/2006/relationships/printerSettings" Target="../printerSettings/printerSettings2463.bin"/><Relationship Id="rId64" Type="http://schemas.openxmlformats.org/officeDocument/2006/relationships/printerSettings" Target="../printerSettings/printerSettings2471.bin"/><Relationship Id="rId69" Type="http://schemas.openxmlformats.org/officeDocument/2006/relationships/printerSettings" Target="../printerSettings/printerSettings2476.bin"/><Relationship Id="rId77" Type="http://schemas.openxmlformats.org/officeDocument/2006/relationships/printerSettings" Target="../printerSettings/printerSettings2484.bin"/><Relationship Id="rId8" Type="http://schemas.openxmlformats.org/officeDocument/2006/relationships/printerSettings" Target="../printerSettings/printerSettings2415.bin"/><Relationship Id="rId51" Type="http://schemas.openxmlformats.org/officeDocument/2006/relationships/printerSettings" Target="../printerSettings/printerSettings2458.bin"/><Relationship Id="rId72" Type="http://schemas.openxmlformats.org/officeDocument/2006/relationships/printerSettings" Target="../printerSettings/printerSettings2479.bin"/><Relationship Id="rId80" Type="http://schemas.openxmlformats.org/officeDocument/2006/relationships/printerSettings" Target="../printerSettings/printerSettings2487.bin"/><Relationship Id="rId3" Type="http://schemas.openxmlformats.org/officeDocument/2006/relationships/printerSettings" Target="../printerSettings/printerSettings2410.bin"/><Relationship Id="rId12" Type="http://schemas.openxmlformats.org/officeDocument/2006/relationships/printerSettings" Target="../printerSettings/printerSettings2419.bin"/><Relationship Id="rId17" Type="http://schemas.openxmlformats.org/officeDocument/2006/relationships/printerSettings" Target="../printerSettings/printerSettings2424.bin"/><Relationship Id="rId25" Type="http://schemas.openxmlformats.org/officeDocument/2006/relationships/printerSettings" Target="../printerSettings/printerSettings2432.bin"/><Relationship Id="rId33" Type="http://schemas.openxmlformats.org/officeDocument/2006/relationships/printerSettings" Target="../printerSettings/printerSettings2440.bin"/><Relationship Id="rId38" Type="http://schemas.openxmlformats.org/officeDocument/2006/relationships/printerSettings" Target="../printerSettings/printerSettings2445.bin"/><Relationship Id="rId46" Type="http://schemas.openxmlformats.org/officeDocument/2006/relationships/printerSettings" Target="../printerSettings/printerSettings2453.bin"/><Relationship Id="rId59" Type="http://schemas.openxmlformats.org/officeDocument/2006/relationships/printerSettings" Target="../printerSettings/printerSettings2466.bin"/><Relationship Id="rId67" Type="http://schemas.openxmlformats.org/officeDocument/2006/relationships/printerSettings" Target="../printerSettings/printerSettings2474.bin"/><Relationship Id="rId20" Type="http://schemas.openxmlformats.org/officeDocument/2006/relationships/printerSettings" Target="../printerSettings/printerSettings2427.bin"/><Relationship Id="rId41" Type="http://schemas.openxmlformats.org/officeDocument/2006/relationships/printerSettings" Target="../printerSettings/printerSettings2448.bin"/><Relationship Id="rId54" Type="http://schemas.openxmlformats.org/officeDocument/2006/relationships/printerSettings" Target="../printerSettings/printerSettings2461.bin"/><Relationship Id="rId62" Type="http://schemas.openxmlformats.org/officeDocument/2006/relationships/printerSettings" Target="../printerSettings/printerSettings2469.bin"/><Relationship Id="rId70" Type="http://schemas.openxmlformats.org/officeDocument/2006/relationships/printerSettings" Target="../printerSettings/printerSettings2477.bin"/><Relationship Id="rId75" Type="http://schemas.openxmlformats.org/officeDocument/2006/relationships/printerSettings" Target="../printerSettings/printerSettings2482.bin"/><Relationship Id="rId83" Type="http://schemas.openxmlformats.org/officeDocument/2006/relationships/printerSettings" Target="../printerSettings/printerSettings2490.bin"/><Relationship Id="rId1" Type="http://schemas.openxmlformats.org/officeDocument/2006/relationships/printerSettings" Target="../printerSettings/printerSettings2408.bin"/><Relationship Id="rId6" Type="http://schemas.openxmlformats.org/officeDocument/2006/relationships/printerSettings" Target="../printerSettings/printerSettings2413.bin"/><Relationship Id="rId15" Type="http://schemas.openxmlformats.org/officeDocument/2006/relationships/printerSettings" Target="../printerSettings/printerSettings2422.bin"/><Relationship Id="rId23" Type="http://schemas.openxmlformats.org/officeDocument/2006/relationships/printerSettings" Target="../printerSettings/printerSettings2430.bin"/><Relationship Id="rId28" Type="http://schemas.openxmlformats.org/officeDocument/2006/relationships/printerSettings" Target="../printerSettings/printerSettings2435.bin"/><Relationship Id="rId36" Type="http://schemas.openxmlformats.org/officeDocument/2006/relationships/printerSettings" Target="../printerSettings/printerSettings2443.bin"/><Relationship Id="rId49" Type="http://schemas.openxmlformats.org/officeDocument/2006/relationships/printerSettings" Target="../printerSettings/printerSettings2456.bin"/><Relationship Id="rId57" Type="http://schemas.openxmlformats.org/officeDocument/2006/relationships/printerSettings" Target="../printerSettings/printerSettings2464.bin"/></Relationships>
</file>

<file path=xl/worksheets/_rels/sheet31.xml.rels><?xml version="1.0" encoding="UTF-8" standalone="yes"?>
<Relationships xmlns="http://schemas.openxmlformats.org/package/2006/relationships"><Relationship Id="rId13" Type="http://schemas.openxmlformats.org/officeDocument/2006/relationships/printerSettings" Target="../printerSettings/printerSettings2503.bin"/><Relationship Id="rId18" Type="http://schemas.openxmlformats.org/officeDocument/2006/relationships/printerSettings" Target="../printerSettings/printerSettings2508.bin"/><Relationship Id="rId26" Type="http://schemas.openxmlformats.org/officeDocument/2006/relationships/printerSettings" Target="../printerSettings/printerSettings2516.bin"/><Relationship Id="rId39" Type="http://schemas.openxmlformats.org/officeDocument/2006/relationships/printerSettings" Target="../printerSettings/printerSettings2529.bin"/><Relationship Id="rId21" Type="http://schemas.openxmlformats.org/officeDocument/2006/relationships/printerSettings" Target="../printerSettings/printerSettings2511.bin"/><Relationship Id="rId34" Type="http://schemas.openxmlformats.org/officeDocument/2006/relationships/printerSettings" Target="../printerSettings/printerSettings2524.bin"/><Relationship Id="rId42" Type="http://schemas.openxmlformats.org/officeDocument/2006/relationships/printerSettings" Target="../printerSettings/printerSettings2532.bin"/><Relationship Id="rId47" Type="http://schemas.openxmlformats.org/officeDocument/2006/relationships/printerSettings" Target="../printerSettings/printerSettings2537.bin"/><Relationship Id="rId50" Type="http://schemas.openxmlformats.org/officeDocument/2006/relationships/printerSettings" Target="../printerSettings/printerSettings2540.bin"/><Relationship Id="rId55" Type="http://schemas.openxmlformats.org/officeDocument/2006/relationships/printerSettings" Target="../printerSettings/printerSettings2545.bin"/><Relationship Id="rId63" Type="http://schemas.openxmlformats.org/officeDocument/2006/relationships/printerSettings" Target="../printerSettings/printerSettings2553.bin"/><Relationship Id="rId68" Type="http://schemas.openxmlformats.org/officeDocument/2006/relationships/printerSettings" Target="../printerSettings/printerSettings2558.bin"/><Relationship Id="rId76" Type="http://schemas.openxmlformats.org/officeDocument/2006/relationships/printerSettings" Target="../printerSettings/printerSettings2566.bin"/><Relationship Id="rId7" Type="http://schemas.openxmlformats.org/officeDocument/2006/relationships/printerSettings" Target="../printerSettings/printerSettings2497.bin"/><Relationship Id="rId71" Type="http://schemas.openxmlformats.org/officeDocument/2006/relationships/printerSettings" Target="../printerSettings/printerSettings2561.bin"/><Relationship Id="rId2" Type="http://schemas.openxmlformats.org/officeDocument/2006/relationships/printerSettings" Target="../printerSettings/printerSettings2492.bin"/><Relationship Id="rId16" Type="http://schemas.openxmlformats.org/officeDocument/2006/relationships/printerSettings" Target="../printerSettings/printerSettings2506.bin"/><Relationship Id="rId29" Type="http://schemas.openxmlformats.org/officeDocument/2006/relationships/printerSettings" Target="../printerSettings/printerSettings2519.bin"/><Relationship Id="rId11" Type="http://schemas.openxmlformats.org/officeDocument/2006/relationships/printerSettings" Target="../printerSettings/printerSettings2501.bin"/><Relationship Id="rId24" Type="http://schemas.openxmlformats.org/officeDocument/2006/relationships/printerSettings" Target="../printerSettings/printerSettings2514.bin"/><Relationship Id="rId32" Type="http://schemas.openxmlformats.org/officeDocument/2006/relationships/printerSettings" Target="../printerSettings/printerSettings2522.bin"/><Relationship Id="rId37" Type="http://schemas.openxmlformats.org/officeDocument/2006/relationships/printerSettings" Target="../printerSettings/printerSettings2527.bin"/><Relationship Id="rId40" Type="http://schemas.openxmlformats.org/officeDocument/2006/relationships/printerSettings" Target="../printerSettings/printerSettings2530.bin"/><Relationship Id="rId45" Type="http://schemas.openxmlformats.org/officeDocument/2006/relationships/printerSettings" Target="../printerSettings/printerSettings2535.bin"/><Relationship Id="rId53" Type="http://schemas.openxmlformats.org/officeDocument/2006/relationships/printerSettings" Target="../printerSettings/printerSettings2543.bin"/><Relationship Id="rId58" Type="http://schemas.openxmlformats.org/officeDocument/2006/relationships/printerSettings" Target="../printerSettings/printerSettings2548.bin"/><Relationship Id="rId66" Type="http://schemas.openxmlformats.org/officeDocument/2006/relationships/printerSettings" Target="../printerSettings/printerSettings2556.bin"/><Relationship Id="rId74" Type="http://schemas.openxmlformats.org/officeDocument/2006/relationships/printerSettings" Target="../printerSettings/printerSettings2564.bin"/><Relationship Id="rId79" Type="http://schemas.openxmlformats.org/officeDocument/2006/relationships/printerSettings" Target="../printerSettings/printerSettings2569.bin"/><Relationship Id="rId5" Type="http://schemas.openxmlformats.org/officeDocument/2006/relationships/printerSettings" Target="../printerSettings/printerSettings2495.bin"/><Relationship Id="rId61" Type="http://schemas.openxmlformats.org/officeDocument/2006/relationships/printerSettings" Target="../printerSettings/printerSettings2551.bin"/><Relationship Id="rId82" Type="http://schemas.openxmlformats.org/officeDocument/2006/relationships/printerSettings" Target="../printerSettings/printerSettings2572.bin"/><Relationship Id="rId10" Type="http://schemas.openxmlformats.org/officeDocument/2006/relationships/printerSettings" Target="../printerSettings/printerSettings2500.bin"/><Relationship Id="rId19" Type="http://schemas.openxmlformats.org/officeDocument/2006/relationships/printerSettings" Target="../printerSettings/printerSettings2509.bin"/><Relationship Id="rId31" Type="http://schemas.openxmlformats.org/officeDocument/2006/relationships/printerSettings" Target="../printerSettings/printerSettings2521.bin"/><Relationship Id="rId44" Type="http://schemas.openxmlformats.org/officeDocument/2006/relationships/printerSettings" Target="../printerSettings/printerSettings2534.bin"/><Relationship Id="rId52" Type="http://schemas.openxmlformats.org/officeDocument/2006/relationships/printerSettings" Target="../printerSettings/printerSettings2542.bin"/><Relationship Id="rId60" Type="http://schemas.openxmlformats.org/officeDocument/2006/relationships/printerSettings" Target="../printerSettings/printerSettings2550.bin"/><Relationship Id="rId65" Type="http://schemas.openxmlformats.org/officeDocument/2006/relationships/printerSettings" Target="../printerSettings/printerSettings2555.bin"/><Relationship Id="rId73" Type="http://schemas.openxmlformats.org/officeDocument/2006/relationships/printerSettings" Target="../printerSettings/printerSettings2563.bin"/><Relationship Id="rId78" Type="http://schemas.openxmlformats.org/officeDocument/2006/relationships/printerSettings" Target="../printerSettings/printerSettings2568.bin"/><Relationship Id="rId81" Type="http://schemas.openxmlformats.org/officeDocument/2006/relationships/printerSettings" Target="../printerSettings/printerSettings2571.bin"/><Relationship Id="rId4" Type="http://schemas.openxmlformats.org/officeDocument/2006/relationships/printerSettings" Target="../printerSettings/printerSettings2494.bin"/><Relationship Id="rId9" Type="http://schemas.openxmlformats.org/officeDocument/2006/relationships/printerSettings" Target="../printerSettings/printerSettings2499.bin"/><Relationship Id="rId14" Type="http://schemas.openxmlformats.org/officeDocument/2006/relationships/printerSettings" Target="../printerSettings/printerSettings2504.bin"/><Relationship Id="rId22" Type="http://schemas.openxmlformats.org/officeDocument/2006/relationships/printerSettings" Target="../printerSettings/printerSettings2512.bin"/><Relationship Id="rId27" Type="http://schemas.openxmlformats.org/officeDocument/2006/relationships/printerSettings" Target="../printerSettings/printerSettings2517.bin"/><Relationship Id="rId30" Type="http://schemas.openxmlformats.org/officeDocument/2006/relationships/printerSettings" Target="../printerSettings/printerSettings2520.bin"/><Relationship Id="rId35" Type="http://schemas.openxmlformats.org/officeDocument/2006/relationships/printerSettings" Target="../printerSettings/printerSettings2525.bin"/><Relationship Id="rId43" Type="http://schemas.openxmlformats.org/officeDocument/2006/relationships/printerSettings" Target="../printerSettings/printerSettings2533.bin"/><Relationship Id="rId48" Type="http://schemas.openxmlformats.org/officeDocument/2006/relationships/printerSettings" Target="../printerSettings/printerSettings2538.bin"/><Relationship Id="rId56" Type="http://schemas.openxmlformats.org/officeDocument/2006/relationships/printerSettings" Target="../printerSettings/printerSettings2546.bin"/><Relationship Id="rId64" Type="http://schemas.openxmlformats.org/officeDocument/2006/relationships/printerSettings" Target="../printerSettings/printerSettings2554.bin"/><Relationship Id="rId69" Type="http://schemas.openxmlformats.org/officeDocument/2006/relationships/printerSettings" Target="../printerSettings/printerSettings2559.bin"/><Relationship Id="rId77" Type="http://schemas.openxmlformats.org/officeDocument/2006/relationships/printerSettings" Target="../printerSettings/printerSettings2567.bin"/><Relationship Id="rId8" Type="http://schemas.openxmlformats.org/officeDocument/2006/relationships/printerSettings" Target="../printerSettings/printerSettings2498.bin"/><Relationship Id="rId51" Type="http://schemas.openxmlformats.org/officeDocument/2006/relationships/printerSettings" Target="../printerSettings/printerSettings2541.bin"/><Relationship Id="rId72" Type="http://schemas.openxmlformats.org/officeDocument/2006/relationships/printerSettings" Target="../printerSettings/printerSettings2562.bin"/><Relationship Id="rId80" Type="http://schemas.openxmlformats.org/officeDocument/2006/relationships/printerSettings" Target="../printerSettings/printerSettings2570.bin"/><Relationship Id="rId3" Type="http://schemas.openxmlformats.org/officeDocument/2006/relationships/printerSettings" Target="../printerSettings/printerSettings2493.bin"/><Relationship Id="rId12" Type="http://schemas.openxmlformats.org/officeDocument/2006/relationships/printerSettings" Target="../printerSettings/printerSettings2502.bin"/><Relationship Id="rId17" Type="http://schemas.openxmlformats.org/officeDocument/2006/relationships/printerSettings" Target="../printerSettings/printerSettings2507.bin"/><Relationship Id="rId25" Type="http://schemas.openxmlformats.org/officeDocument/2006/relationships/printerSettings" Target="../printerSettings/printerSettings2515.bin"/><Relationship Id="rId33" Type="http://schemas.openxmlformats.org/officeDocument/2006/relationships/printerSettings" Target="../printerSettings/printerSettings2523.bin"/><Relationship Id="rId38" Type="http://schemas.openxmlformats.org/officeDocument/2006/relationships/printerSettings" Target="../printerSettings/printerSettings2528.bin"/><Relationship Id="rId46" Type="http://schemas.openxmlformats.org/officeDocument/2006/relationships/printerSettings" Target="../printerSettings/printerSettings2536.bin"/><Relationship Id="rId59" Type="http://schemas.openxmlformats.org/officeDocument/2006/relationships/printerSettings" Target="../printerSettings/printerSettings2549.bin"/><Relationship Id="rId67" Type="http://schemas.openxmlformats.org/officeDocument/2006/relationships/printerSettings" Target="../printerSettings/printerSettings2557.bin"/><Relationship Id="rId20" Type="http://schemas.openxmlformats.org/officeDocument/2006/relationships/printerSettings" Target="../printerSettings/printerSettings2510.bin"/><Relationship Id="rId41" Type="http://schemas.openxmlformats.org/officeDocument/2006/relationships/printerSettings" Target="../printerSettings/printerSettings2531.bin"/><Relationship Id="rId54" Type="http://schemas.openxmlformats.org/officeDocument/2006/relationships/printerSettings" Target="../printerSettings/printerSettings2544.bin"/><Relationship Id="rId62" Type="http://schemas.openxmlformats.org/officeDocument/2006/relationships/printerSettings" Target="../printerSettings/printerSettings2552.bin"/><Relationship Id="rId70" Type="http://schemas.openxmlformats.org/officeDocument/2006/relationships/printerSettings" Target="../printerSettings/printerSettings2560.bin"/><Relationship Id="rId75" Type="http://schemas.openxmlformats.org/officeDocument/2006/relationships/printerSettings" Target="../printerSettings/printerSettings2565.bin"/><Relationship Id="rId83" Type="http://schemas.openxmlformats.org/officeDocument/2006/relationships/printerSettings" Target="../printerSettings/printerSettings2573.bin"/><Relationship Id="rId1" Type="http://schemas.openxmlformats.org/officeDocument/2006/relationships/printerSettings" Target="../printerSettings/printerSettings2491.bin"/><Relationship Id="rId6" Type="http://schemas.openxmlformats.org/officeDocument/2006/relationships/printerSettings" Target="../printerSettings/printerSettings2496.bin"/><Relationship Id="rId15" Type="http://schemas.openxmlformats.org/officeDocument/2006/relationships/printerSettings" Target="../printerSettings/printerSettings2505.bin"/><Relationship Id="rId23" Type="http://schemas.openxmlformats.org/officeDocument/2006/relationships/printerSettings" Target="../printerSettings/printerSettings2513.bin"/><Relationship Id="rId28" Type="http://schemas.openxmlformats.org/officeDocument/2006/relationships/printerSettings" Target="../printerSettings/printerSettings2518.bin"/><Relationship Id="rId36" Type="http://schemas.openxmlformats.org/officeDocument/2006/relationships/printerSettings" Target="../printerSettings/printerSettings2526.bin"/><Relationship Id="rId49" Type="http://schemas.openxmlformats.org/officeDocument/2006/relationships/printerSettings" Target="../printerSettings/printerSettings2539.bin"/><Relationship Id="rId57" Type="http://schemas.openxmlformats.org/officeDocument/2006/relationships/printerSettings" Target="../printerSettings/printerSettings2547.bin"/></Relationships>
</file>

<file path=xl/worksheets/_rels/sheet32.xml.rels><?xml version="1.0" encoding="UTF-8" standalone="yes"?>
<Relationships xmlns="http://schemas.openxmlformats.org/package/2006/relationships"><Relationship Id="rId13" Type="http://schemas.openxmlformats.org/officeDocument/2006/relationships/printerSettings" Target="../printerSettings/printerSettings2586.bin"/><Relationship Id="rId18" Type="http://schemas.openxmlformats.org/officeDocument/2006/relationships/printerSettings" Target="../printerSettings/printerSettings2591.bin"/><Relationship Id="rId26" Type="http://schemas.openxmlformats.org/officeDocument/2006/relationships/printerSettings" Target="../printerSettings/printerSettings2599.bin"/><Relationship Id="rId39" Type="http://schemas.openxmlformats.org/officeDocument/2006/relationships/printerSettings" Target="../printerSettings/printerSettings2612.bin"/><Relationship Id="rId21" Type="http://schemas.openxmlformats.org/officeDocument/2006/relationships/printerSettings" Target="../printerSettings/printerSettings2594.bin"/><Relationship Id="rId34" Type="http://schemas.openxmlformats.org/officeDocument/2006/relationships/printerSettings" Target="../printerSettings/printerSettings2607.bin"/><Relationship Id="rId42" Type="http://schemas.openxmlformats.org/officeDocument/2006/relationships/printerSettings" Target="../printerSettings/printerSettings2615.bin"/><Relationship Id="rId47" Type="http://schemas.openxmlformats.org/officeDocument/2006/relationships/printerSettings" Target="../printerSettings/printerSettings2620.bin"/><Relationship Id="rId50" Type="http://schemas.openxmlformats.org/officeDocument/2006/relationships/printerSettings" Target="../printerSettings/printerSettings2623.bin"/><Relationship Id="rId55" Type="http://schemas.openxmlformats.org/officeDocument/2006/relationships/printerSettings" Target="../printerSettings/printerSettings2628.bin"/><Relationship Id="rId63" Type="http://schemas.openxmlformats.org/officeDocument/2006/relationships/printerSettings" Target="../printerSettings/printerSettings2636.bin"/><Relationship Id="rId68" Type="http://schemas.openxmlformats.org/officeDocument/2006/relationships/printerSettings" Target="../printerSettings/printerSettings2641.bin"/><Relationship Id="rId76" Type="http://schemas.openxmlformats.org/officeDocument/2006/relationships/printerSettings" Target="../printerSettings/printerSettings2649.bin"/><Relationship Id="rId7" Type="http://schemas.openxmlformats.org/officeDocument/2006/relationships/printerSettings" Target="../printerSettings/printerSettings2580.bin"/><Relationship Id="rId71" Type="http://schemas.openxmlformats.org/officeDocument/2006/relationships/printerSettings" Target="../printerSettings/printerSettings2644.bin"/><Relationship Id="rId2" Type="http://schemas.openxmlformats.org/officeDocument/2006/relationships/printerSettings" Target="../printerSettings/printerSettings2575.bin"/><Relationship Id="rId16" Type="http://schemas.openxmlformats.org/officeDocument/2006/relationships/printerSettings" Target="../printerSettings/printerSettings2589.bin"/><Relationship Id="rId29" Type="http://schemas.openxmlformats.org/officeDocument/2006/relationships/printerSettings" Target="../printerSettings/printerSettings2602.bin"/><Relationship Id="rId11" Type="http://schemas.openxmlformats.org/officeDocument/2006/relationships/printerSettings" Target="../printerSettings/printerSettings2584.bin"/><Relationship Id="rId24" Type="http://schemas.openxmlformats.org/officeDocument/2006/relationships/printerSettings" Target="../printerSettings/printerSettings2597.bin"/><Relationship Id="rId32" Type="http://schemas.openxmlformats.org/officeDocument/2006/relationships/printerSettings" Target="../printerSettings/printerSettings2605.bin"/><Relationship Id="rId37" Type="http://schemas.openxmlformats.org/officeDocument/2006/relationships/printerSettings" Target="../printerSettings/printerSettings2610.bin"/><Relationship Id="rId40" Type="http://schemas.openxmlformats.org/officeDocument/2006/relationships/printerSettings" Target="../printerSettings/printerSettings2613.bin"/><Relationship Id="rId45" Type="http://schemas.openxmlformats.org/officeDocument/2006/relationships/printerSettings" Target="../printerSettings/printerSettings2618.bin"/><Relationship Id="rId53" Type="http://schemas.openxmlformats.org/officeDocument/2006/relationships/printerSettings" Target="../printerSettings/printerSettings2626.bin"/><Relationship Id="rId58" Type="http://schemas.openxmlformats.org/officeDocument/2006/relationships/printerSettings" Target="../printerSettings/printerSettings2631.bin"/><Relationship Id="rId66" Type="http://schemas.openxmlformats.org/officeDocument/2006/relationships/printerSettings" Target="../printerSettings/printerSettings2639.bin"/><Relationship Id="rId74" Type="http://schemas.openxmlformats.org/officeDocument/2006/relationships/printerSettings" Target="../printerSettings/printerSettings2647.bin"/><Relationship Id="rId79" Type="http://schemas.openxmlformats.org/officeDocument/2006/relationships/printerSettings" Target="../printerSettings/printerSettings2652.bin"/><Relationship Id="rId5" Type="http://schemas.openxmlformats.org/officeDocument/2006/relationships/printerSettings" Target="../printerSettings/printerSettings2578.bin"/><Relationship Id="rId61" Type="http://schemas.openxmlformats.org/officeDocument/2006/relationships/printerSettings" Target="../printerSettings/printerSettings2634.bin"/><Relationship Id="rId82" Type="http://schemas.openxmlformats.org/officeDocument/2006/relationships/printerSettings" Target="../printerSettings/printerSettings2655.bin"/><Relationship Id="rId10" Type="http://schemas.openxmlformats.org/officeDocument/2006/relationships/printerSettings" Target="../printerSettings/printerSettings2583.bin"/><Relationship Id="rId19" Type="http://schemas.openxmlformats.org/officeDocument/2006/relationships/printerSettings" Target="../printerSettings/printerSettings2592.bin"/><Relationship Id="rId31" Type="http://schemas.openxmlformats.org/officeDocument/2006/relationships/printerSettings" Target="../printerSettings/printerSettings2604.bin"/><Relationship Id="rId44" Type="http://schemas.openxmlformats.org/officeDocument/2006/relationships/printerSettings" Target="../printerSettings/printerSettings2617.bin"/><Relationship Id="rId52" Type="http://schemas.openxmlformats.org/officeDocument/2006/relationships/printerSettings" Target="../printerSettings/printerSettings2625.bin"/><Relationship Id="rId60" Type="http://schemas.openxmlformats.org/officeDocument/2006/relationships/printerSettings" Target="../printerSettings/printerSettings2633.bin"/><Relationship Id="rId65" Type="http://schemas.openxmlformats.org/officeDocument/2006/relationships/printerSettings" Target="../printerSettings/printerSettings2638.bin"/><Relationship Id="rId73" Type="http://schemas.openxmlformats.org/officeDocument/2006/relationships/printerSettings" Target="../printerSettings/printerSettings2646.bin"/><Relationship Id="rId78" Type="http://schemas.openxmlformats.org/officeDocument/2006/relationships/printerSettings" Target="../printerSettings/printerSettings2651.bin"/><Relationship Id="rId81" Type="http://schemas.openxmlformats.org/officeDocument/2006/relationships/printerSettings" Target="../printerSettings/printerSettings2654.bin"/><Relationship Id="rId4" Type="http://schemas.openxmlformats.org/officeDocument/2006/relationships/printerSettings" Target="../printerSettings/printerSettings2577.bin"/><Relationship Id="rId9" Type="http://schemas.openxmlformats.org/officeDocument/2006/relationships/printerSettings" Target="../printerSettings/printerSettings2582.bin"/><Relationship Id="rId14" Type="http://schemas.openxmlformats.org/officeDocument/2006/relationships/printerSettings" Target="../printerSettings/printerSettings2587.bin"/><Relationship Id="rId22" Type="http://schemas.openxmlformats.org/officeDocument/2006/relationships/printerSettings" Target="../printerSettings/printerSettings2595.bin"/><Relationship Id="rId27" Type="http://schemas.openxmlformats.org/officeDocument/2006/relationships/printerSettings" Target="../printerSettings/printerSettings2600.bin"/><Relationship Id="rId30" Type="http://schemas.openxmlformats.org/officeDocument/2006/relationships/printerSettings" Target="../printerSettings/printerSettings2603.bin"/><Relationship Id="rId35" Type="http://schemas.openxmlformats.org/officeDocument/2006/relationships/printerSettings" Target="../printerSettings/printerSettings2608.bin"/><Relationship Id="rId43" Type="http://schemas.openxmlformats.org/officeDocument/2006/relationships/printerSettings" Target="../printerSettings/printerSettings2616.bin"/><Relationship Id="rId48" Type="http://schemas.openxmlformats.org/officeDocument/2006/relationships/printerSettings" Target="../printerSettings/printerSettings2621.bin"/><Relationship Id="rId56" Type="http://schemas.openxmlformats.org/officeDocument/2006/relationships/printerSettings" Target="../printerSettings/printerSettings2629.bin"/><Relationship Id="rId64" Type="http://schemas.openxmlformats.org/officeDocument/2006/relationships/printerSettings" Target="../printerSettings/printerSettings2637.bin"/><Relationship Id="rId69" Type="http://schemas.openxmlformats.org/officeDocument/2006/relationships/printerSettings" Target="../printerSettings/printerSettings2642.bin"/><Relationship Id="rId77" Type="http://schemas.openxmlformats.org/officeDocument/2006/relationships/printerSettings" Target="../printerSettings/printerSettings2650.bin"/><Relationship Id="rId8" Type="http://schemas.openxmlformats.org/officeDocument/2006/relationships/printerSettings" Target="../printerSettings/printerSettings2581.bin"/><Relationship Id="rId51" Type="http://schemas.openxmlformats.org/officeDocument/2006/relationships/printerSettings" Target="../printerSettings/printerSettings2624.bin"/><Relationship Id="rId72" Type="http://schemas.openxmlformats.org/officeDocument/2006/relationships/printerSettings" Target="../printerSettings/printerSettings2645.bin"/><Relationship Id="rId80" Type="http://schemas.openxmlformats.org/officeDocument/2006/relationships/printerSettings" Target="../printerSettings/printerSettings2653.bin"/><Relationship Id="rId3" Type="http://schemas.openxmlformats.org/officeDocument/2006/relationships/printerSettings" Target="../printerSettings/printerSettings2576.bin"/><Relationship Id="rId12" Type="http://schemas.openxmlformats.org/officeDocument/2006/relationships/printerSettings" Target="../printerSettings/printerSettings2585.bin"/><Relationship Id="rId17" Type="http://schemas.openxmlformats.org/officeDocument/2006/relationships/printerSettings" Target="../printerSettings/printerSettings2590.bin"/><Relationship Id="rId25" Type="http://schemas.openxmlformats.org/officeDocument/2006/relationships/printerSettings" Target="../printerSettings/printerSettings2598.bin"/><Relationship Id="rId33" Type="http://schemas.openxmlformats.org/officeDocument/2006/relationships/printerSettings" Target="../printerSettings/printerSettings2606.bin"/><Relationship Id="rId38" Type="http://schemas.openxmlformats.org/officeDocument/2006/relationships/printerSettings" Target="../printerSettings/printerSettings2611.bin"/><Relationship Id="rId46" Type="http://schemas.openxmlformats.org/officeDocument/2006/relationships/printerSettings" Target="../printerSettings/printerSettings2619.bin"/><Relationship Id="rId59" Type="http://schemas.openxmlformats.org/officeDocument/2006/relationships/printerSettings" Target="../printerSettings/printerSettings2632.bin"/><Relationship Id="rId67" Type="http://schemas.openxmlformats.org/officeDocument/2006/relationships/printerSettings" Target="../printerSettings/printerSettings2640.bin"/><Relationship Id="rId20" Type="http://schemas.openxmlformats.org/officeDocument/2006/relationships/printerSettings" Target="../printerSettings/printerSettings2593.bin"/><Relationship Id="rId41" Type="http://schemas.openxmlformats.org/officeDocument/2006/relationships/printerSettings" Target="../printerSettings/printerSettings2614.bin"/><Relationship Id="rId54" Type="http://schemas.openxmlformats.org/officeDocument/2006/relationships/printerSettings" Target="../printerSettings/printerSettings2627.bin"/><Relationship Id="rId62" Type="http://schemas.openxmlformats.org/officeDocument/2006/relationships/printerSettings" Target="../printerSettings/printerSettings2635.bin"/><Relationship Id="rId70" Type="http://schemas.openxmlformats.org/officeDocument/2006/relationships/printerSettings" Target="../printerSettings/printerSettings2643.bin"/><Relationship Id="rId75" Type="http://schemas.openxmlformats.org/officeDocument/2006/relationships/printerSettings" Target="../printerSettings/printerSettings2648.bin"/><Relationship Id="rId83" Type="http://schemas.openxmlformats.org/officeDocument/2006/relationships/printerSettings" Target="../printerSettings/printerSettings2656.bin"/><Relationship Id="rId1" Type="http://schemas.openxmlformats.org/officeDocument/2006/relationships/printerSettings" Target="../printerSettings/printerSettings2574.bin"/><Relationship Id="rId6" Type="http://schemas.openxmlformats.org/officeDocument/2006/relationships/printerSettings" Target="../printerSettings/printerSettings2579.bin"/><Relationship Id="rId15" Type="http://schemas.openxmlformats.org/officeDocument/2006/relationships/printerSettings" Target="../printerSettings/printerSettings2588.bin"/><Relationship Id="rId23" Type="http://schemas.openxmlformats.org/officeDocument/2006/relationships/printerSettings" Target="../printerSettings/printerSettings2596.bin"/><Relationship Id="rId28" Type="http://schemas.openxmlformats.org/officeDocument/2006/relationships/printerSettings" Target="../printerSettings/printerSettings2601.bin"/><Relationship Id="rId36" Type="http://schemas.openxmlformats.org/officeDocument/2006/relationships/printerSettings" Target="../printerSettings/printerSettings2609.bin"/><Relationship Id="rId49" Type="http://schemas.openxmlformats.org/officeDocument/2006/relationships/printerSettings" Target="../printerSettings/printerSettings2622.bin"/><Relationship Id="rId57" Type="http://schemas.openxmlformats.org/officeDocument/2006/relationships/printerSettings" Target="../printerSettings/printerSettings2630.bin"/></Relationships>
</file>

<file path=xl/worksheets/_rels/sheet33.xml.rels><?xml version="1.0" encoding="UTF-8" standalone="yes"?>
<Relationships xmlns="http://schemas.openxmlformats.org/package/2006/relationships"><Relationship Id="rId13" Type="http://schemas.openxmlformats.org/officeDocument/2006/relationships/printerSettings" Target="../printerSettings/printerSettings2669.bin"/><Relationship Id="rId18" Type="http://schemas.openxmlformats.org/officeDocument/2006/relationships/printerSettings" Target="../printerSettings/printerSettings2674.bin"/><Relationship Id="rId26" Type="http://schemas.openxmlformats.org/officeDocument/2006/relationships/printerSettings" Target="../printerSettings/printerSettings2682.bin"/><Relationship Id="rId39" Type="http://schemas.openxmlformats.org/officeDocument/2006/relationships/printerSettings" Target="../printerSettings/printerSettings2695.bin"/><Relationship Id="rId21" Type="http://schemas.openxmlformats.org/officeDocument/2006/relationships/printerSettings" Target="../printerSettings/printerSettings2677.bin"/><Relationship Id="rId34" Type="http://schemas.openxmlformats.org/officeDocument/2006/relationships/printerSettings" Target="../printerSettings/printerSettings2690.bin"/><Relationship Id="rId42" Type="http://schemas.openxmlformats.org/officeDocument/2006/relationships/printerSettings" Target="../printerSettings/printerSettings2698.bin"/><Relationship Id="rId47" Type="http://schemas.openxmlformats.org/officeDocument/2006/relationships/printerSettings" Target="../printerSettings/printerSettings2703.bin"/><Relationship Id="rId50" Type="http://schemas.openxmlformats.org/officeDocument/2006/relationships/printerSettings" Target="../printerSettings/printerSettings2706.bin"/><Relationship Id="rId55" Type="http://schemas.openxmlformats.org/officeDocument/2006/relationships/printerSettings" Target="../printerSettings/printerSettings2711.bin"/><Relationship Id="rId63" Type="http://schemas.openxmlformats.org/officeDocument/2006/relationships/printerSettings" Target="../printerSettings/printerSettings2719.bin"/><Relationship Id="rId68" Type="http://schemas.openxmlformats.org/officeDocument/2006/relationships/printerSettings" Target="../printerSettings/printerSettings2724.bin"/><Relationship Id="rId76" Type="http://schemas.openxmlformats.org/officeDocument/2006/relationships/printerSettings" Target="../printerSettings/printerSettings2732.bin"/><Relationship Id="rId7" Type="http://schemas.openxmlformats.org/officeDocument/2006/relationships/printerSettings" Target="../printerSettings/printerSettings2663.bin"/><Relationship Id="rId71" Type="http://schemas.openxmlformats.org/officeDocument/2006/relationships/printerSettings" Target="../printerSettings/printerSettings2727.bin"/><Relationship Id="rId2" Type="http://schemas.openxmlformats.org/officeDocument/2006/relationships/printerSettings" Target="../printerSettings/printerSettings2658.bin"/><Relationship Id="rId16" Type="http://schemas.openxmlformats.org/officeDocument/2006/relationships/printerSettings" Target="../printerSettings/printerSettings2672.bin"/><Relationship Id="rId29" Type="http://schemas.openxmlformats.org/officeDocument/2006/relationships/printerSettings" Target="../printerSettings/printerSettings2685.bin"/><Relationship Id="rId11" Type="http://schemas.openxmlformats.org/officeDocument/2006/relationships/printerSettings" Target="../printerSettings/printerSettings2667.bin"/><Relationship Id="rId24" Type="http://schemas.openxmlformats.org/officeDocument/2006/relationships/printerSettings" Target="../printerSettings/printerSettings2680.bin"/><Relationship Id="rId32" Type="http://schemas.openxmlformats.org/officeDocument/2006/relationships/printerSettings" Target="../printerSettings/printerSettings2688.bin"/><Relationship Id="rId37" Type="http://schemas.openxmlformats.org/officeDocument/2006/relationships/printerSettings" Target="../printerSettings/printerSettings2693.bin"/><Relationship Id="rId40" Type="http://schemas.openxmlformats.org/officeDocument/2006/relationships/printerSettings" Target="../printerSettings/printerSettings2696.bin"/><Relationship Id="rId45" Type="http://schemas.openxmlformats.org/officeDocument/2006/relationships/printerSettings" Target="../printerSettings/printerSettings2701.bin"/><Relationship Id="rId53" Type="http://schemas.openxmlformats.org/officeDocument/2006/relationships/printerSettings" Target="../printerSettings/printerSettings2709.bin"/><Relationship Id="rId58" Type="http://schemas.openxmlformats.org/officeDocument/2006/relationships/printerSettings" Target="../printerSettings/printerSettings2714.bin"/><Relationship Id="rId66" Type="http://schemas.openxmlformats.org/officeDocument/2006/relationships/printerSettings" Target="../printerSettings/printerSettings2722.bin"/><Relationship Id="rId74" Type="http://schemas.openxmlformats.org/officeDocument/2006/relationships/printerSettings" Target="../printerSettings/printerSettings2730.bin"/><Relationship Id="rId79" Type="http://schemas.openxmlformats.org/officeDocument/2006/relationships/printerSettings" Target="../printerSettings/printerSettings2735.bin"/><Relationship Id="rId5" Type="http://schemas.openxmlformats.org/officeDocument/2006/relationships/printerSettings" Target="../printerSettings/printerSettings2661.bin"/><Relationship Id="rId61" Type="http://schemas.openxmlformats.org/officeDocument/2006/relationships/printerSettings" Target="../printerSettings/printerSettings2717.bin"/><Relationship Id="rId82" Type="http://schemas.openxmlformats.org/officeDocument/2006/relationships/printerSettings" Target="../printerSettings/printerSettings2738.bin"/><Relationship Id="rId10" Type="http://schemas.openxmlformats.org/officeDocument/2006/relationships/printerSettings" Target="../printerSettings/printerSettings2666.bin"/><Relationship Id="rId19" Type="http://schemas.openxmlformats.org/officeDocument/2006/relationships/printerSettings" Target="../printerSettings/printerSettings2675.bin"/><Relationship Id="rId31" Type="http://schemas.openxmlformats.org/officeDocument/2006/relationships/printerSettings" Target="../printerSettings/printerSettings2687.bin"/><Relationship Id="rId44" Type="http://schemas.openxmlformats.org/officeDocument/2006/relationships/printerSettings" Target="../printerSettings/printerSettings2700.bin"/><Relationship Id="rId52" Type="http://schemas.openxmlformats.org/officeDocument/2006/relationships/printerSettings" Target="../printerSettings/printerSettings2708.bin"/><Relationship Id="rId60" Type="http://schemas.openxmlformats.org/officeDocument/2006/relationships/printerSettings" Target="../printerSettings/printerSettings2716.bin"/><Relationship Id="rId65" Type="http://schemas.openxmlformats.org/officeDocument/2006/relationships/printerSettings" Target="../printerSettings/printerSettings2721.bin"/><Relationship Id="rId73" Type="http://schemas.openxmlformats.org/officeDocument/2006/relationships/printerSettings" Target="../printerSettings/printerSettings2729.bin"/><Relationship Id="rId78" Type="http://schemas.openxmlformats.org/officeDocument/2006/relationships/printerSettings" Target="../printerSettings/printerSettings2734.bin"/><Relationship Id="rId81" Type="http://schemas.openxmlformats.org/officeDocument/2006/relationships/printerSettings" Target="../printerSettings/printerSettings2737.bin"/><Relationship Id="rId4" Type="http://schemas.openxmlformats.org/officeDocument/2006/relationships/printerSettings" Target="../printerSettings/printerSettings2660.bin"/><Relationship Id="rId9" Type="http://schemas.openxmlformats.org/officeDocument/2006/relationships/printerSettings" Target="../printerSettings/printerSettings2665.bin"/><Relationship Id="rId14" Type="http://schemas.openxmlformats.org/officeDocument/2006/relationships/printerSettings" Target="../printerSettings/printerSettings2670.bin"/><Relationship Id="rId22" Type="http://schemas.openxmlformats.org/officeDocument/2006/relationships/printerSettings" Target="../printerSettings/printerSettings2678.bin"/><Relationship Id="rId27" Type="http://schemas.openxmlformats.org/officeDocument/2006/relationships/printerSettings" Target="../printerSettings/printerSettings2683.bin"/><Relationship Id="rId30" Type="http://schemas.openxmlformats.org/officeDocument/2006/relationships/printerSettings" Target="../printerSettings/printerSettings2686.bin"/><Relationship Id="rId35" Type="http://schemas.openxmlformats.org/officeDocument/2006/relationships/printerSettings" Target="../printerSettings/printerSettings2691.bin"/><Relationship Id="rId43" Type="http://schemas.openxmlformats.org/officeDocument/2006/relationships/printerSettings" Target="../printerSettings/printerSettings2699.bin"/><Relationship Id="rId48" Type="http://schemas.openxmlformats.org/officeDocument/2006/relationships/printerSettings" Target="../printerSettings/printerSettings2704.bin"/><Relationship Id="rId56" Type="http://schemas.openxmlformats.org/officeDocument/2006/relationships/printerSettings" Target="../printerSettings/printerSettings2712.bin"/><Relationship Id="rId64" Type="http://schemas.openxmlformats.org/officeDocument/2006/relationships/printerSettings" Target="../printerSettings/printerSettings2720.bin"/><Relationship Id="rId69" Type="http://schemas.openxmlformats.org/officeDocument/2006/relationships/printerSettings" Target="../printerSettings/printerSettings2725.bin"/><Relationship Id="rId77" Type="http://schemas.openxmlformats.org/officeDocument/2006/relationships/printerSettings" Target="../printerSettings/printerSettings2733.bin"/><Relationship Id="rId8" Type="http://schemas.openxmlformats.org/officeDocument/2006/relationships/printerSettings" Target="../printerSettings/printerSettings2664.bin"/><Relationship Id="rId51" Type="http://schemas.openxmlformats.org/officeDocument/2006/relationships/printerSettings" Target="../printerSettings/printerSettings2707.bin"/><Relationship Id="rId72" Type="http://schemas.openxmlformats.org/officeDocument/2006/relationships/printerSettings" Target="../printerSettings/printerSettings2728.bin"/><Relationship Id="rId80" Type="http://schemas.openxmlformats.org/officeDocument/2006/relationships/printerSettings" Target="../printerSettings/printerSettings2736.bin"/><Relationship Id="rId3" Type="http://schemas.openxmlformats.org/officeDocument/2006/relationships/printerSettings" Target="../printerSettings/printerSettings2659.bin"/><Relationship Id="rId12" Type="http://schemas.openxmlformats.org/officeDocument/2006/relationships/printerSettings" Target="../printerSettings/printerSettings2668.bin"/><Relationship Id="rId17" Type="http://schemas.openxmlformats.org/officeDocument/2006/relationships/printerSettings" Target="../printerSettings/printerSettings2673.bin"/><Relationship Id="rId25" Type="http://schemas.openxmlformats.org/officeDocument/2006/relationships/printerSettings" Target="../printerSettings/printerSettings2681.bin"/><Relationship Id="rId33" Type="http://schemas.openxmlformats.org/officeDocument/2006/relationships/printerSettings" Target="../printerSettings/printerSettings2689.bin"/><Relationship Id="rId38" Type="http://schemas.openxmlformats.org/officeDocument/2006/relationships/printerSettings" Target="../printerSettings/printerSettings2694.bin"/><Relationship Id="rId46" Type="http://schemas.openxmlformats.org/officeDocument/2006/relationships/printerSettings" Target="../printerSettings/printerSettings2702.bin"/><Relationship Id="rId59" Type="http://schemas.openxmlformats.org/officeDocument/2006/relationships/printerSettings" Target="../printerSettings/printerSettings2715.bin"/><Relationship Id="rId67" Type="http://schemas.openxmlformats.org/officeDocument/2006/relationships/printerSettings" Target="../printerSettings/printerSettings2723.bin"/><Relationship Id="rId20" Type="http://schemas.openxmlformats.org/officeDocument/2006/relationships/printerSettings" Target="../printerSettings/printerSettings2676.bin"/><Relationship Id="rId41" Type="http://schemas.openxmlformats.org/officeDocument/2006/relationships/printerSettings" Target="../printerSettings/printerSettings2697.bin"/><Relationship Id="rId54" Type="http://schemas.openxmlformats.org/officeDocument/2006/relationships/printerSettings" Target="../printerSettings/printerSettings2710.bin"/><Relationship Id="rId62" Type="http://schemas.openxmlformats.org/officeDocument/2006/relationships/printerSettings" Target="../printerSettings/printerSettings2718.bin"/><Relationship Id="rId70" Type="http://schemas.openxmlformats.org/officeDocument/2006/relationships/printerSettings" Target="../printerSettings/printerSettings2726.bin"/><Relationship Id="rId75" Type="http://schemas.openxmlformats.org/officeDocument/2006/relationships/printerSettings" Target="../printerSettings/printerSettings2731.bin"/><Relationship Id="rId83" Type="http://schemas.openxmlformats.org/officeDocument/2006/relationships/printerSettings" Target="../printerSettings/printerSettings2739.bin"/><Relationship Id="rId1" Type="http://schemas.openxmlformats.org/officeDocument/2006/relationships/printerSettings" Target="../printerSettings/printerSettings2657.bin"/><Relationship Id="rId6" Type="http://schemas.openxmlformats.org/officeDocument/2006/relationships/printerSettings" Target="../printerSettings/printerSettings2662.bin"/><Relationship Id="rId15" Type="http://schemas.openxmlformats.org/officeDocument/2006/relationships/printerSettings" Target="../printerSettings/printerSettings2671.bin"/><Relationship Id="rId23" Type="http://schemas.openxmlformats.org/officeDocument/2006/relationships/printerSettings" Target="../printerSettings/printerSettings2679.bin"/><Relationship Id="rId28" Type="http://schemas.openxmlformats.org/officeDocument/2006/relationships/printerSettings" Target="../printerSettings/printerSettings2684.bin"/><Relationship Id="rId36" Type="http://schemas.openxmlformats.org/officeDocument/2006/relationships/printerSettings" Target="../printerSettings/printerSettings2692.bin"/><Relationship Id="rId49" Type="http://schemas.openxmlformats.org/officeDocument/2006/relationships/printerSettings" Target="../printerSettings/printerSettings2705.bin"/><Relationship Id="rId57" Type="http://schemas.openxmlformats.org/officeDocument/2006/relationships/printerSettings" Target="../printerSettings/printerSettings2713.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742.bin"/><Relationship Id="rId2" Type="http://schemas.openxmlformats.org/officeDocument/2006/relationships/printerSettings" Target="../printerSettings/printerSettings2741.bin"/><Relationship Id="rId1" Type="http://schemas.openxmlformats.org/officeDocument/2006/relationships/printerSettings" Target="../printerSettings/printerSettings274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2745.bin"/><Relationship Id="rId2" Type="http://schemas.openxmlformats.org/officeDocument/2006/relationships/printerSettings" Target="../printerSettings/printerSettings2744.bin"/><Relationship Id="rId1" Type="http://schemas.openxmlformats.org/officeDocument/2006/relationships/printerSettings" Target="../printerSettings/printerSettings274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2748.bin"/><Relationship Id="rId2" Type="http://schemas.openxmlformats.org/officeDocument/2006/relationships/printerSettings" Target="../printerSettings/printerSettings2747.bin"/><Relationship Id="rId1" Type="http://schemas.openxmlformats.org/officeDocument/2006/relationships/printerSettings" Target="../printerSettings/printerSettings274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2751.bin"/><Relationship Id="rId2" Type="http://schemas.openxmlformats.org/officeDocument/2006/relationships/printerSettings" Target="../printerSettings/printerSettings2750.bin"/><Relationship Id="rId1" Type="http://schemas.openxmlformats.org/officeDocument/2006/relationships/printerSettings" Target="../printerSettings/printerSettings2749.bin"/></Relationships>
</file>

<file path=xl/worksheets/_rels/sheet38.xml.rels><?xml version="1.0" encoding="UTF-8" standalone="yes"?>
<Relationships xmlns="http://schemas.openxmlformats.org/package/2006/relationships"><Relationship Id="rId13" Type="http://schemas.openxmlformats.org/officeDocument/2006/relationships/printerSettings" Target="../printerSettings/printerSettings2764.bin"/><Relationship Id="rId18" Type="http://schemas.openxmlformats.org/officeDocument/2006/relationships/printerSettings" Target="../printerSettings/printerSettings2769.bin"/><Relationship Id="rId26" Type="http://schemas.openxmlformats.org/officeDocument/2006/relationships/printerSettings" Target="../printerSettings/printerSettings2777.bin"/><Relationship Id="rId39" Type="http://schemas.openxmlformats.org/officeDocument/2006/relationships/printerSettings" Target="../printerSettings/printerSettings2790.bin"/><Relationship Id="rId21" Type="http://schemas.openxmlformats.org/officeDocument/2006/relationships/printerSettings" Target="../printerSettings/printerSettings2772.bin"/><Relationship Id="rId34" Type="http://schemas.openxmlformats.org/officeDocument/2006/relationships/printerSettings" Target="../printerSettings/printerSettings2785.bin"/><Relationship Id="rId42" Type="http://schemas.openxmlformats.org/officeDocument/2006/relationships/printerSettings" Target="../printerSettings/printerSettings2793.bin"/><Relationship Id="rId47" Type="http://schemas.openxmlformats.org/officeDocument/2006/relationships/printerSettings" Target="../printerSettings/printerSettings2798.bin"/><Relationship Id="rId50" Type="http://schemas.openxmlformats.org/officeDocument/2006/relationships/printerSettings" Target="../printerSettings/printerSettings2801.bin"/><Relationship Id="rId55" Type="http://schemas.openxmlformats.org/officeDocument/2006/relationships/printerSettings" Target="../printerSettings/printerSettings2806.bin"/><Relationship Id="rId63" Type="http://schemas.openxmlformats.org/officeDocument/2006/relationships/printerSettings" Target="../printerSettings/printerSettings2814.bin"/><Relationship Id="rId68" Type="http://schemas.openxmlformats.org/officeDocument/2006/relationships/printerSettings" Target="../printerSettings/printerSettings2819.bin"/><Relationship Id="rId76" Type="http://schemas.openxmlformats.org/officeDocument/2006/relationships/printerSettings" Target="../printerSettings/printerSettings2827.bin"/><Relationship Id="rId7" Type="http://schemas.openxmlformats.org/officeDocument/2006/relationships/printerSettings" Target="../printerSettings/printerSettings2758.bin"/><Relationship Id="rId71" Type="http://schemas.openxmlformats.org/officeDocument/2006/relationships/printerSettings" Target="../printerSettings/printerSettings2822.bin"/><Relationship Id="rId2" Type="http://schemas.openxmlformats.org/officeDocument/2006/relationships/printerSettings" Target="../printerSettings/printerSettings2753.bin"/><Relationship Id="rId16" Type="http://schemas.openxmlformats.org/officeDocument/2006/relationships/printerSettings" Target="../printerSettings/printerSettings2767.bin"/><Relationship Id="rId29" Type="http://schemas.openxmlformats.org/officeDocument/2006/relationships/printerSettings" Target="../printerSettings/printerSettings2780.bin"/><Relationship Id="rId11" Type="http://schemas.openxmlformats.org/officeDocument/2006/relationships/printerSettings" Target="../printerSettings/printerSettings2762.bin"/><Relationship Id="rId24" Type="http://schemas.openxmlformats.org/officeDocument/2006/relationships/printerSettings" Target="../printerSettings/printerSettings2775.bin"/><Relationship Id="rId32" Type="http://schemas.openxmlformats.org/officeDocument/2006/relationships/printerSettings" Target="../printerSettings/printerSettings2783.bin"/><Relationship Id="rId37" Type="http://schemas.openxmlformats.org/officeDocument/2006/relationships/printerSettings" Target="../printerSettings/printerSettings2788.bin"/><Relationship Id="rId40" Type="http://schemas.openxmlformats.org/officeDocument/2006/relationships/printerSettings" Target="../printerSettings/printerSettings2791.bin"/><Relationship Id="rId45" Type="http://schemas.openxmlformats.org/officeDocument/2006/relationships/printerSettings" Target="../printerSettings/printerSettings2796.bin"/><Relationship Id="rId53" Type="http://schemas.openxmlformats.org/officeDocument/2006/relationships/printerSettings" Target="../printerSettings/printerSettings2804.bin"/><Relationship Id="rId58" Type="http://schemas.openxmlformats.org/officeDocument/2006/relationships/printerSettings" Target="../printerSettings/printerSettings2809.bin"/><Relationship Id="rId66" Type="http://schemas.openxmlformats.org/officeDocument/2006/relationships/printerSettings" Target="../printerSettings/printerSettings2817.bin"/><Relationship Id="rId74" Type="http://schemas.openxmlformats.org/officeDocument/2006/relationships/printerSettings" Target="../printerSettings/printerSettings2825.bin"/><Relationship Id="rId79" Type="http://schemas.openxmlformats.org/officeDocument/2006/relationships/printerSettings" Target="../printerSettings/printerSettings2830.bin"/><Relationship Id="rId5" Type="http://schemas.openxmlformats.org/officeDocument/2006/relationships/printerSettings" Target="../printerSettings/printerSettings2756.bin"/><Relationship Id="rId61" Type="http://schemas.openxmlformats.org/officeDocument/2006/relationships/printerSettings" Target="../printerSettings/printerSettings2812.bin"/><Relationship Id="rId82" Type="http://schemas.openxmlformats.org/officeDocument/2006/relationships/printerSettings" Target="../printerSettings/printerSettings2833.bin"/><Relationship Id="rId10" Type="http://schemas.openxmlformats.org/officeDocument/2006/relationships/printerSettings" Target="../printerSettings/printerSettings2761.bin"/><Relationship Id="rId19" Type="http://schemas.openxmlformats.org/officeDocument/2006/relationships/printerSettings" Target="../printerSettings/printerSettings2770.bin"/><Relationship Id="rId31" Type="http://schemas.openxmlformats.org/officeDocument/2006/relationships/printerSettings" Target="../printerSettings/printerSettings2782.bin"/><Relationship Id="rId44" Type="http://schemas.openxmlformats.org/officeDocument/2006/relationships/printerSettings" Target="../printerSettings/printerSettings2795.bin"/><Relationship Id="rId52" Type="http://schemas.openxmlformats.org/officeDocument/2006/relationships/printerSettings" Target="../printerSettings/printerSettings2803.bin"/><Relationship Id="rId60" Type="http://schemas.openxmlformats.org/officeDocument/2006/relationships/printerSettings" Target="../printerSettings/printerSettings2811.bin"/><Relationship Id="rId65" Type="http://schemas.openxmlformats.org/officeDocument/2006/relationships/printerSettings" Target="../printerSettings/printerSettings2816.bin"/><Relationship Id="rId73" Type="http://schemas.openxmlformats.org/officeDocument/2006/relationships/printerSettings" Target="../printerSettings/printerSettings2824.bin"/><Relationship Id="rId78" Type="http://schemas.openxmlformats.org/officeDocument/2006/relationships/printerSettings" Target="../printerSettings/printerSettings2829.bin"/><Relationship Id="rId81" Type="http://schemas.openxmlformats.org/officeDocument/2006/relationships/printerSettings" Target="../printerSettings/printerSettings2832.bin"/><Relationship Id="rId4" Type="http://schemas.openxmlformats.org/officeDocument/2006/relationships/printerSettings" Target="../printerSettings/printerSettings2755.bin"/><Relationship Id="rId9" Type="http://schemas.openxmlformats.org/officeDocument/2006/relationships/printerSettings" Target="../printerSettings/printerSettings2760.bin"/><Relationship Id="rId14" Type="http://schemas.openxmlformats.org/officeDocument/2006/relationships/printerSettings" Target="../printerSettings/printerSettings2765.bin"/><Relationship Id="rId22" Type="http://schemas.openxmlformats.org/officeDocument/2006/relationships/printerSettings" Target="../printerSettings/printerSettings2773.bin"/><Relationship Id="rId27" Type="http://schemas.openxmlformats.org/officeDocument/2006/relationships/printerSettings" Target="../printerSettings/printerSettings2778.bin"/><Relationship Id="rId30" Type="http://schemas.openxmlformats.org/officeDocument/2006/relationships/printerSettings" Target="../printerSettings/printerSettings2781.bin"/><Relationship Id="rId35" Type="http://schemas.openxmlformats.org/officeDocument/2006/relationships/printerSettings" Target="../printerSettings/printerSettings2786.bin"/><Relationship Id="rId43" Type="http://schemas.openxmlformats.org/officeDocument/2006/relationships/printerSettings" Target="../printerSettings/printerSettings2794.bin"/><Relationship Id="rId48" Type="http://schemas.openxmlformats.org/officeDocument/2006/relationships/printerSettings" Target="../printerSettings/printerSettings2799.bin"/><Relationship Id="rId56" Type="http://schemas.openxmlformats.org/officeDocument/2006/relationships/printerSettings" Target="../printerSettings/printerSettings2807.bin"/><Relationship Id="rId64" Type="http://schemas.openxmlformats.org/officeDocument/2006/relationships/printerSettings" Target="../printerSettings/printerSettings2815.bin"/><Relationship Id="rId69" Type="http://schemas.openxmlformats.org/officeDocument/2006/relationships/printerSettings" Target="../printerSettings/printerSettings2820.bin"/><Relationship Id="rId77" Type="http://schemas.openxmlformats.org/officeDocument/2006/relationships/printerSettings" Target="../printerSettings/printerSettings2828.bin"/><Relationship Id="rId8" Type="http://schemas.openxmlformats.org/officeDocument/2006/relationships/printerSettings" Target="../printerSettings/printerSettings2759.bin"/><Relationship Id="rId51" Type="http://schemas.openxmlformats.org/officeDocument/2006/relationships/printerSettings" Target="../printerSettings/printerSettings2802.bin"/><Relationship Id="rId72" Type="http://schemas.openxmlformats.org/officeDocument/2006/relationships/printerSettings" Target="../printerSettings/printerSettings2823.bin"/><Relationship Id="rId80" Type="http://schemas.openxmlformats.org/officeDocument/2006/relationships/printerSettings" Target="../printerSettings/printerSettings2831.bin"/><Relationship Id="rId3" Type="http://schemas.openxmlformats.org/officeDocument/2006/relationships/printerSettings" Target="../printerSettings/printerSettings2754.bin"/><Relationship Id="rId12" Type="http://schemas.openxmlformats.org/officeDocument/2006/relationships/printerSettings" Target="../printerSettings/printerSettings2763.bin"/><Relationship Id="rId17" Type="http://schemas.openxmlformats.org/officeDocument/2006/relationships/printerSettings" Target="../printerSettings/printerSettings2768.bin"/><Relationship Id="rId25" Type="http://schemas.openxmlformats.org/officeDocument/2006/relationships/printerSettings" Target="../printerSettings/printerSettings2776.bin"/><Relationship Id="rId33" Type="http://schemas.openxmlformats.org/officeDocument/2006/relationships/printerSettings" Target="../printerSettings/printerSettings2784.bin"/><Relationship Id="rId38" Type="http://schemas.openxmlformats.org/officeDocument/2006/relationships/printerSettings" Target="../printerSettings/printerSettings2789.bin"/><Relationship Id="rId46" Type="http://schemas.openxmlformats.org/officeDocument/2006/relationships/printerSettings" Target="../printerSettings/printerSettings2797.bin"/><Relationship Id="rId59" Type="http://schemas.openxmlformats.org/officeDocument/2006/relationships/printerSettings" Target="../printerSettings/printerSettings2810.bin"/><Relationship Id="rId67" Type="http://schemas.openxmlformats.org/officeDocument/2006/relationships/printerSettings" Target="../printerSettings/printerSettings2818.bin"/><Relationship Id="rId20" Type="http://schemas.openxmlformats.org/officeDocument/2006/relationships/printerSettings" Target="../printerSettings/printerSettings2771.bin"/><Relationship Id="rId41" Type="http://schemas.openxmlformats.org/officeDocument/2006/relationships/printerSettings" Target="../printerSettings/printerSettings2792.bin"/><Relationship Id="rId54" Type="http://schemas.openxmlformats.org/officeDocument/2006/relationships/printerSettings" Target="../printerSettings/printerSettings2805.bin"/><Relationship Id="rId62" Type="http://schemas.openxmlformats.org/officeDocument/2006/relationships/printerSettings" Target="../printerSettings/printerSettings2813.bin"/><Relationship Id="rId70" Type="http://schemas.openxmlformats.org/officeDocument/2006/relationships/printerSettings" Target="../printerSettings/printerSettings2821.bin"/><Relationship Id="rId75" Type="http://schemas.openxmlformats.org/officeDocument/2006/relationships/printerSettings" Target="../printerSettings/printerSettings2826.bin"/><Relationship Id="rId83" Type="http://schemas.openxmlformats.org/officeDocument/2006/relationships/printerSettings" Target="../printerSettings/printerSettings2834.bin"/><Relationship Id="rId1" Type="http://schemas.openxmlformats.org/officeDocument/2006/relationships/printerSettings" Target="../printerSettings/printerSettings2752.bin"/><Relationship Id="rId6" Type="http://schemas.openxmlformats.org/officeDocument/2006/relationships/printerSettings" Target="../printerSettings/printerSettings2757.bin"/><Relationship Id="rId15" Type="http://schemas.openxmlformats.org/officeDocument/2006/relationships/printerSettings" Target="../printerSettings/printerSettings2766.bin"/><Relationship Id="rId23" Type="http://schemas.openxmlformats.org/officeDocument/2006/relationships/printerSettings" Target="../printerSettings/printerSettings2774.bin"/><Relationship Id="rId28" Type="http://schemas.openxmlformats.org/officeDocument/2006/relationships/printerSettings" Target="../printerSettings/printerSettings2779.bin"/><Relationship Id="rId36" Type="http://schemas.openxmlformats.org/officeDocument/2006/relationships/printerSettings" Target="../printerSettings/printerSettings2787.bin"/><Relationship Id="rId49" Type="http://schemas.openxmlformats.org/officeDocument/2006/relationships/printerSettings" Target="../printerSettings/printerSettings2800.bin"/><Relationship Id="rId57" Type="http://schemas.openxmlformats.org/officeDocument/2006/relationships/printerSettings" Target="../printerSettings/printerSettings2808.bin"/></Relationships>
</file>

<file path=xl/worksheets/_rels/sheet39.xml.rels><?xml version="1.0" encoding="UTF-8" standalone="yes"?>
<Relationships xmlns="http://schemas.openxmlformats.org/package/2006/relationships"><Relationship Id="rId13" Type="http://schemas.openxmlformats.org/officeDocument/2006/relationships/printerSettings" Target="../printerSettings/printerSettings2847.bin"/><Relationship Id="rId18" Type="http://schemas.openxmlformats.org/officeDocument/2006/relationships/printerSettings" Target="../printerSettings/printerSettings2852.bin"/><Relationship Id="rId26" Type="http://schemas.openxmlformats.org/officeDocument/2006/relationships/printerSettings" Target="../printerSettings/printerSettings2860.bin"/><Relationship Id="rId39" Type="http://schemas.openxmlformats.org/officeDocument/2006/relationships/printerSettings" Target="../printerSettings/printerSettings2873.bin"/><Relationship Id="rId21" Type="http://schemas.openxmlformats.org/officeDocument/2006/relationships/printerSettings" Target="../printerSettings/printerSettings2855.bin"/><Relationship Id="rId34" Type="http://schemas.openxmlformats.org/officeDocument/2006/relationships/printerSettings" Target="../printerSettings/printerSettings2868.bin"/><Relationship Id="rId42" Type="http://schemas.openxmlformats.org/officeDocument/2006/relationships/printerSettings" Target="../printerSettings/printerSettings2876.bin"/><Relationship Id="rId47" Type="http://schemas.openxmlformats.org/officeDocument/2006/relationships/printerSettings" Target="../printerSettings/printerSettings2881.bin"/><Relationship Id="rId50" Type="http://schemas.openxmlformats.org/officeDocument/2006/relationships/printerSettings" Target="../printerSettings/printerSettings2884.bin"/><Relationship Id="rId55" Type="http://schemas.openxmlformats.org/officeDocument/2006/relationships/printerSettings" Target="../printerSettings/printerSettings2889.bin"/><Relationship Id="rId63" Type="http://schemas.openxmlformats.org/officeDocument/2006/relationships/printerSettings" Target="../printerSettings/printerSettings2897.bin"/><Relationship Id="rId68" Type="http://schemas.openxmlformats.org/officeDocument/2006/relationships/printerSettings" Target="../printerSettings/printerSettings2902.bin"/><Relationship Id="rId76" Type="http://schemas.openxmlformats.org/officeDocument/2006/relationships/printerSettings" Target="../printerSettings/printerSettings2910.bin"/><Relationship Id="rId7" Type="http://schemas.openxmlformats.org/officeDocument/2006/relationships/printerSettings" Target="../printerSettings/printerSettings2841.bin"/><Relationship Id="rId71" Type="http://schemas.openxmlformats.org/officeDocument/2006/relationships/printerSettings" Target="../printerSettings/printerSettings2905.bin"/><Relationship Id="rId2" Type="http://schemas.openxmlformats.org/officeDocument/2006/relationships/printerSettings" Target="../printerSettings/printerSettings2836.bin"/><Relationship Id="rId16" Type="http://schemas.openxmlformats.org/officeDocument/2006/relationships/printerSettings" Target="../printerSettings/printerSettings2850.bin"/><Relationship Id="rId29" Type="http://schemas.openxmlformats.org/officeDocument/2006/relationships/printerSettings" Target="../printerSettings/printerSettings2863.bin"/><Relationship Id="rId11" Type="http://schemas.openxmlformats.org/officeDocument/2006/relationships/printerSettings" Target="../printerSettings/printerSettings2845.bin"/><Relationship Id="rId24" Type="http://schemas.openxmlformats.org/officeDocument/2006/relationships/printerSettings" Target="../printerSettings/printerSettings2858.bin"/><Relationship Id="rId32" Type="http://schemas.openxmlformats.org/officeDocument/2006/relationships/printerSettings" Target="../printerSettings/printerSettings2866.bin"/><Relationship Id="rId37" Type="http://schemas.openxmlformats.org/officeDocument/2006/relationships/printerSettings" Target="../printerSettings/printerSettings2871.bin"/><Relationship Id="rId40" Type="http://schemas.openxmlformats.org/officeDocument/2006/relationships/printerSettings" Target="../printerSettings/printerSettings2874.bin"/><Relationship Id="rId45" Type="http://schemas.openxmlformats.org/officeDocument/2006/relationships/printerSettings" Target="../printerSettings/printerSettings2879.bin"/><Relationship Id="rId53" Type="http://schemas.openxmlformats.org/officeDocument/2006/relationships/printerSettings" Target="../printerSettings/printerSettings2887.bin"/><Relationship Id="rId58" Type="http://schemas.openxmlformats.org/officeDocument/2006/relationships/printerSettings" Target="../printerSettings/printerSettings2892.bin"/><Relationship Id="rId66" Type="http://schemas.openxmlformats.org/officeDocument/2006/relationships/printerSettings" Target="../printerSettings/printerSettings2900.bin"/><Relationship Id="rId74" Type="http://schemas.openxmlformats.org/officeDocument/2006/relationships/printerSettings" Target="../printerSettings/printerSettings2908.bin"/><Relationship Id="rId79" Type="http://schemas.openxmlformats.org/officeDocument/2006/relationships/printerSettings" Target="../printerSettings/printerSettings2913.bin"/><Relationship Id="rId5" Type="http://schemas.openxmlformats.org/officeDocument/2006/relationships/printerSettings" Target="../printerSettings/printerSettings2839.bin"/><Relationship Id="rId61" Type="http://schemas.openxmlformats.org/officeDocument/2006/relationships/printerSettings" Target="../printerSettings/printerSettings2895.bin"/><Relationship Id="rId82" Type="http://schemas.openxmlformats.org/officeDocument/2006/relationships/printerSettings" Target="../printerSettings/printerSettings2916.bin"/><Relationship Id="rId10" Type="http://schemas.openxmlformats.org/officeDocument/2006/relationships/printerSettings" Target="../printerSettings/printerSettings2844.bin"/><Relationship Id="rId19" Type="http://schemas.openxmlformats.org/officeDocument/2006/relationships/printerSettings" Target="../printerSettings/printerSettings2853.bin"/><Relationship Id="rId31" Type="http://schemas.openxmlformats.org/officeDocument/2006/relationships/printerSettings" Target="../printerSettings/printerSettings2865.bin"/><Relationship Id="rId44" Type="http://schemas.openxmlformats.org/officeDocument/2006/relationships/printerSettings" Target="../printerSettings/printerSettings2878.bin"/><Relationship Id="rId52" Type="http://schemas.openxmlformats.org/officeDocument/2006/relationships/printerSettings" Target="../printerSettings/printerSettings2886.bin"/><Relationship Id="rId60" Type="http://schemas.openxmlformats.org/officeDocument/2006/relationships/printerSettings" Target="../printerSettings/printerSettings2894.bin"/><Relationship Id="rId65" Type="http://schemas.openxmlformats.org/officeDocument/2006/relationships/printerSettings" Target="../printerSettings/printerSettings2899.bin"/><Relationship Id="rId73" Type="http://schemas.openxmlformats.org/officeDocument/2006/relationships/printerSettings" Target="../printerSettings/printerSettings2907.bin"/><Relationship Id="rId78" Type="http://schemas.openxmlformats.org/officeDocument/2006/relationships/printerSettings" Target="../printerSettings/printerSettings2912.bin"/><Relationship Id="rId81" Type="http://schemas.openxmlformats.org/officeDocument/2006/relationships/printerSettings" Target="../printerSettings/printerSettings2915.bin"/><Relationship Id="rId4" Type="http://schemas.openxmlformats.org/officeDocument/2006/relationships/printerSettings" Target="../printerSettings/printerSettings2838.bin"/><Relationship Id="rId9" Type="http://schemas.openxmlformats.org/officeDocument/2006/relationships/printerSettings" Target="../printerSettings/printerSettings2843.bin"/><Relationship Id="rId14" Type="http://schemas.openxmlformats.org/officeDocument/2006/relationships/printerSettings" Target="../printerSettings/printerSettings2848.bin"/><Relationship Id="rId22" Type="http://schemas.openxmlformats.org/officeDocument/2006/relationships/printerSettings" Target="../printerSettings/printerSettings2856.bin"/><Relationship Id="rId27" Type="http://schemas.openxmlformats.org/officeDocument/2006/relationships/printerSettings" Target="../printerSettings/printerSettings2861.bin"/><Relationship Id="rId30" Type="http://schemas.openxmlformats.org/officeDocument/2006/relationships/printerSettings" Target="../printerSettings/printerSettings2864.bin"/><Relationship Id="rId35" Type="http://schemas.openxmlformats.org/officeDocument/2006/relationships/printerSettings" Target="../printerSettings/printerSettings2869.bin"/><Relationship Id="rId43" Type="http://schemas.openxmlformats.org/officeDocument/2006/relationships/printerSettings" Target="../printerSettings/printerSettings2877.bin"/><Relationship Id="rId48" Type="http://schemas.openxmlformats.org/officeDocument/2006/relationships/printerSettings" Target="../printerSettings/printerSettings2882.bin"/><Relationship Id="rId56" Type="http://schemas.openxmlformats.org/officeDocument/2006/relationships/printerSettings" Target="../printerSettings/printerSettings2890.bin"/><Relationship Id="rId64" Type="http://schemas.openxmlformats.org/officeDocument/2006/relationships/printerSettings" Target="../printerSettings/printerSettings2898.bin"/><Relationship Id="rId69" Type="http://schemas.openxmlformats.org/officeDocument/2006/relationships/printerSettings" Target="../printerSettings/printerSettings2903.bin"/><Relationship Id="rId77" Type="http://schemas.openxmlformats.org/officeDocument/2006/relationships/printerSettings" Target="../printerSettings/printerSettings2911.bin"/><Relationship Id="rId8" Type="http://schemas.openxmlformats.org/officeDocument/2006/relationships/printerSettings" Target="../printerSettings/printerSettings2842.bin"/><Relationship Id="rId51" Type="http://schemas.openxmlformats.org/officeDocument/2006/relationships/printerSettings" Target="../printerSettings/printerSettings2885.bin"/><Relationship Id="rId72" Type="http://schemas.openxmlformats.org/officeDocument/2006/relationships/printerSettings" Target="../printerSettings/printerSettings2906.bin"/><Relationship Id="rId80" Type="http://schemas.openxmlformats.org/officeDocument/2006/relationships/printerSettings" Target="../printerSettings/printerSettings2914.bin"/><Relationship Id="rId3" Type="http://schemas.openxmlformats.org/officeDocument/2006/relationships/printerSettings" Target="../printerSettings/printerSettings2837.bin"/><Relationship Id="rId12" Type="http://schemas.openxmlformats.org/officeDocument/2006/relationships/printerSettings" Target="../printerSettings/printerSettings2846.bin"/><Relationship Id="rId17" Type="http://schemas.openxmlformats.org/officeDocument/2006/relationships/printerSettings" Target="../printerSettings/printerSettings2851.bin"/><Relationship Id="rId25" Type="http://schemas.openxmlformats.org/officeDocument/2006/relationships/printerSettings" Target="../printerSettings/printerSettings2859.bin"/><Relationship Id="rId33" Type="http://schemas.openxmlformats.org/officeDocument/2006/relationships/printerSettings" Target="../printerSettings/printerSettings2867.bin"/><Relationship Id="rId38" Type="http://schemas.openxmlformats.org/officeDocument/2006/relationships/printerSettings" Target="../printerSettings/printerSettings2872.bin"/><Relationship Id="rId46" Type="http://schemas.openxmlformats.org/officeDocument/2006/relationships/printerSettings" Target="../printerSettings/printerSettings2880.bin"/><Relationship Id="rId59" Type="http://schemas.openxmlformats.org/officeDocument/2006/relationships/printerSettings" Target="../printerSettings/printerSettings2893.bin"/><Relationship Id="rId67" Type="http://schemas.openxmlformats.org/officeDocument/2006/relationships/printerSettings" Target="../printerSettings/printerSettings2901.bin"/><Relationship Id="rId20" Type="http://schemas.openxmlformats.org/officeDocument/2006/relationships/printerSettings" Target="../printerSettings/printerSettings2854.bin"/><Relationship Id="rId41" Type="http://schemas.openxmlformats.org/officeDocument/2006/relationships/printerSettings" Target="../printerSettings/printerSettings2875.bin"/><Relationship Id="rId54" Type="http://schemas.openxmlformats.org/officeDocument/2006/relationships/printerSettings" Target="../printerSettings/printerSettings2888.bin"/><Relationship Id="rId62" Type="http://schemas.openxmlformats.org/officeDocument/2006/relationships/printerSettings" Target="../printerSettings/printerSettings2896.bin"/><Relationship Id="rId70" Type="http://schemas.openxmlformats.org/officeDocument/2006/relationships/printerSettings" Target="../printerSettings/printerSettings2904.bin"/><Relationship Id="rId75" Type="http://schemas.openxmlformats.org/officeDocument/2006/relationships/printerSettings" Target="../printerSettings/printerSettings2909.bin"/><Relationship Id="rId83" Type="http://schemas.openxmlformats.org/officeDocument/2006/relationships/printerSettings" Target="../printerSettings/printerSettings2917.bin"/><Relationship Id="rId1" Type="http://schemas.openxmlformats.org/officeDocument/2006/relationships/printerSettings" Target="../printerSettings/printerSettings2835.bin"/><Relationship Id="rId6" Type="http://schemas.openxmlformats.org/officeDocument/2006/relationships/printerSettings" Target="../printerSettings/printerSettings2840.bin"/><Relationship Id="rId15" Type="http://schemas.openxmlformats.org/officeDocument/2006/relationships/printerSettings" Target="../printerSettings/printerSettings2849.bin"/><Relationship Id="rId23" Type="http://schemas.openxmlformats.org/officeDocument/2006/relationships/printerSettings" Target="../printerSettings/printerSettings2857.bin"/><Relationship Id="rId28" Type="http://schemas.openxmlformats.org/officeDocument/2006/relationships/printerSettings" Target="../printerSettings/printerSettings2862.bin"/><Relationship Id="rId36" Type="http://schemas.openxmlformats.org/officeDocument/2006/relationships/printerSettings" Target="../printerSettings/printerSettings2870.bin"/><Relationship Id="rId49" Type="http://schemas.openxmlformats.org/officeDocument/2006/relationships/printerSettings" Target="../printerSettings/printerSettings2883.bin"/><Relationship Id="rId57" Type="http://schemas.openxmlformats.org/officeDocument/2006/relationships/printerSettings" Target="../printerSettings/printerSettings2891.bin"/></Relationships>
</file>

<file path=xl/worksheets/_rels/sheet4.xml.rels><?xml version="1.0" encoding="UTF-8" standalone="yes"?>
<Relationships xmlns="http://schemas.openxmlformats.org/package/2006/relationships"><Relationship Id="rId13" Type="http://schemas.openxmlformats.org/officeDocument/2006/relationships/printerSettings" Target="../printerSettings/printerSettings262.bin"/><Relationship Id="rId18" Type="http://schemas.openxmlformats.org/officeDocument/2006/relationships/printerSettings" Target="../printerSettings/printerSettings267.bin"/><Relationship Id="rId26" Type="http://schemas.openxmlformats.org/officeDocument/2006/relationships/printerSettings" Target="../printerSettings/printerSettings275.bin"/><Relationship Id="rId39" Type="http://schemas.openxmlformats.org/officeDocument/2006/relationships/printerSettings" Target="../printerSettings/printerSettings288.bin"/><Relationship Id="rId21" Type="http://schemas.openxmlformats.org/officeDocument/2006/relationships/printerSettings" Target="../printerSettings/printerSettings270.bin"/><Relationship Id="rId34" Type="http://schemas.openxmlformats.org/officeDocument/2006/relationships/printerSettings" Target="../printerSettings/printerSettings283.bin"/><Relationship Id="rId42" Type="http://schemas.openxmlformats.org/officeDocument/2006/relationships/printerSettings" Target="../printerSettings/printerSettings291.bin"/><Relationship Id="rId47" Type="http://schemas.openxmlformats.org/officeDocument/2006/relationships/printerSettings" Target="../printerSettings/printerSettings296.bin"/><Relationship Id="rId50" Type="http://schemas.openxmlformats.org/officeDocument/2006/relationships/printerSettings" Target="../printerSettings/printerSettings299.bin"/><Relationship Id="rId55" Type="http://schemas.openxmlformats.org/officeDocument/2006/relationships/printerSettings" Target="../printerSettings/printerSettings304.bin"/><Relationship Id="rId63" Type="http://schemas.openxmlformats.org/officeDocument/2006/relationships/printerSettings" Target="../printerSettings/printerSettings312.bin"/><Relationship Id="rId68" Type="http://schemas.openxmlformats.org/officeDocument/2006/relationships/printerSettings" Target="../printerSettings/printerSettings317.bin"/><Relationship Id="rId76" Type="http://schemas.openxmlformats.org/officeDocument/2006/relationships/printerSettings" Target="../printerSettings/printerSettings325.bin"/><Relationship Id="rId84" Type="http://schemas.openxmlformats.org/officeDocument/2006/relationships/drawing" Target="../drawings/drawing2.xml"/><Relationship Id="rId7" Type="http://schemas.openxmlformats.org/officeDocument/2006/relationships/printerSettings" Target="../printerSettings/printerSettings256.bin"/><Relationship Id="rId71" Type="http://schemas.openxmlformats.org/officeDocument/2006/relationships/printerSettings" Target="../printerSettings/printerSettings320.bin"/><Relationship Id="rId2" Type="http://schemas.openxmlformats.org/officeDocument/2006/relationships/printerSettings" Target="../printerSettings/printerSettings251.bin"/><Relationship Id="rId16" Type="http://schemas.openxmlformats.org/officeDocument/2006/relationships/printerSettings" Target="../printerSettings/printerSettings265.bin"/><Relationship Id="rId29" Type="http://schemas.openxmlformats.org/officeDocument/2006/relationships/printerSettings" Target="../printerSettings/printerSettings278.bin"/><Relationship Id="rId11" Type="http://schemas.openxmlformats.org/officeDocument/2006/relationships/printerSettings" Target="../printerSettings/printerSettings260.bin"/><Relationship Id="rId24" Type="http://schemas.openxmlformats.org/officeDocument/2006/relationships/printerSettings" Target="../printerSettings/printerSettings273.bin"/><Relationship Id="rId32" Type="http://schemas.openxmlformats.org/officeDocument/2006/relationships/printerSettings" Target="../printerSettings/printerSettings281.bin"/><Relationship Id="rId37" Type="http://schemas.openxmlformats.org/officeDocument/2006/relationships/printerSettings" Target="../printerSettings/printerSettings286.bin"/><Relationship Id="rId40" Type="http://schemas.openxmlformats.org/officeDocument/2006/relationships/printerSettings" Target="../printerSettings/printerSettings289.bin"/><Relationship Id="rId45" Type="http://schemas.openxmlformats.org/officeDocument/2006/relationships/printerSettings" Target="../printerSettings/printerSettings294.bin"/><Relationship Id="rId53" Type="http://schemas.openxmlformats.org/officeDocument/2006/relationships/printerSettings" Target="../printerSettings/printerSettings302.bin"/><Relationship Id="rId58" Type="http://schemas.openxmlformats.org/officeDocument/2006/relationships/printerSettings" Target="../printerSettings/printerSettings307.bin"/><Relationship Id="rId66" Type="http://schemas.openxmlformats.org/officeDocument/2006/relationships/printerSettings" Target="../printerSettings/printerSettings315.bin"/><Relationship Id="rId74" Type="http://schemas.openxmlformats.org/officeDocument/2006/relationships/printerSettings" Target="../printerSettings/printerSettings323.bin"/><Relationship Id="rId79" Type="http://schemas.openxmlformats.org/officeDocument/2006/relationships/printerSettings" Target="../printerSettings/printerSettings328.bin"/><Relationship Id="rId5" Type="http://schemas.openxmlformats.org/officeDocument/2006/relationships/printerSettings" Target="../printerSettings/printerSettings254.bin"/><Relationship Id="rId61" Type="http://schemas.openxmlformats.org/officeDocument/2006/relationships/printerSettings" Target="../printerSettings/printerSettings310.bin"/><Relationship Id="rId82" Type="http://schemas.openxmlformats.org/officeDocument/2006/relationships/printerSettings" Target="../printerSettings/printerSettings331.bin"/><Relationship Id="rId10" Type="http://schemas.openxmlformats.org/officeDocument/2006/relationships/printerSettings" Target="../printerSettings/printerSettings259.bin"/><Relationship Id="rId19" Type="http://schemas.openxmlformats.org/officeDocument/2006/relationships/printerSettings" Target="../printerSettings/printerSettings268.bin"/><Relationship Id="rId31" Type="http://schemas.openxmlformats.org/officeDocument/2006/relationships/printerSettings" Target="../printerSettings/printerSettings280.bin"/><Relationship Id="rId44" Type="http://schemas.openxmlformats.org/officeDocument/2006/relationships/printerSettings" Target="../printerSettings/printerSettings293.bin"/><Relationship Id="rId52" Type="http://schemas.openxmlformats.org/officeDocument/2006/relationships/printerSettings" Target="../printerSettings/printerSettings301.bin"/><Relationship Id="rId60" Type="http://schemas.openxmlformats.org/officeDocument/2006/relationships/printerSettings" Target="../printerSettings/printerSettings309.bin"/><Relationship Id="rId65" Type="http://schemas.openxmlformats.org/officeDocument/2006/relationships/printerSettings" Target="../printerSettings/printerSettings314.bin"/><Relationship Id="rId73" Type="http://schemas.openxmlformats.org/officeDocument/2006/relationships/printerSettings" Target="../printerSettings/printerSettings322.bin"/><Relationship Id="rId78" Type="http://schemas.openxmlformats.org/officeDocument/2006/relationships/printerSettings" Target="../printerSettings/printerSettings327.bin"/><Relationship Id="rId81" Type="http://schemas.openxmlformats.org/officeDocument/2006/relationships/printerSettings" Target="../printerSettings/printerSettings330.bin"/><Relationship Id="rId4" Type="http://schemas.openxmlformats.org/officeDocument/2006/relationships/printerSettings" Target="../printerSettings/printerSettings253.bin"/><Relationship Id="rId9" Type="http://schemas.openxmlformats.org/officeDocument/2006/relationships/printerSettings" Target="../printerSettings/printerSettings258.bin"/><Relationship Id="rId14" Type="http://schemas.openxmlformats.org/officeDocument/2006/relationships/printerSettings" Target="../printerSettings/printerSettings263.bin"/><Relationship Id="rId22" Type="http://schemas.openxmlformats.org/officeDocument/2006/relationships/printerSettings" Target="../printerSettings/printerSettings271.bin"/><Relationship Id="rId27" Type="http://schemas.openxmlformats.org/officeDocument/2006/relationships/printerSettings" Target="../printerSettings/printerSettings276.bin"/><Relationship Id="rId30" Type="http://schemas.openxmlformats.org/officeDocument/2006/relationships/printerSettings" Target="../printerSettings/printerSettings279.bin"/><Relationship Id="rId35" Type="http://schemas.openxmlformats.org/officeDocument/2006/relationships/printerSettings" Target="../printerSettings/printerSettings284.bin"/><Relationship Id="rId43" Type="http://schemas.openxmlformats.org/officeDocument/2006/relationships/printerSettings" Target="../printerSettings/printerSettings292.bin"/><Relationship Id="rId48" Type="http://schemas.openxmlformats.org/officeDocument/2006/relationships/printerSettings" Target="../printerSettings/printerSettings297.bin"/><Relationship Id="rId56" Type="http://schemas.openxmlformats.org/officeDocument/2006/relationships/printerSettings" Target="../printerSettings/printerSettings305.bin"/><Relationship Id="rId64" Type="http://schemas.openxmlformats.org/officeDocument/2006/relationships/printerSettings" Target="../printerSettings/printerSettings313.bin"/><Relationship Id="rId69" Type="http://schemas.openxmlformats.org/officeDocument/2006/relationships/printerSettings" Target="../printerSettings/printerSettings318.bin"/><Relationship Id="rId77" Type="http://schemas.openxmlformats.org/officeDocument/2006/relationships/printerSettings" Target="../printerSettings/printerSettings326.bin"/><Relationship Id="rId8" Type="http://schemas.openxmlformats.org/officeDocument/2006/relationships/printerSettings" Target="../printerSettings/printerSettings257.bin"/><Relationship Id="rId51" Type="http://schemas.openxmlformats.org/officeDocument/2006/relationships/printerSettings" Target="../printerSettings/printerSettings300.bin"/><Relationship Id="rId72" Type="http://schemas.openxmlformats.org/officeDocument/2006/relationships/printerSettings" Target="../printerSettings/printerSettings321.bin"/><Relationship Id="rId80" Type="http://schemas.openxmlformats.org/officeDocument/2006/relationships/printerSettings" Target="../printerSettings/printerSettings329.bin"/><Relationship Id="rId3" Type="http://schemas.openxmlformats.org/officeDocument/2006/relationships/printerSettings" Target="../printerSettings/printerSettings252.bin"/><Relationship Id="rId12" Type="http://schemas.openxmlformats.org/officeDocument/2006/relationships/printerSettings" Target="../printerSettings/printerSettings261.bin"/><Relationship Id="rId17" Type="http://schemas.openxmlformats.org/officeDocument/2006/relationships/printerSettings" Target="../printerSettings/printerSettings266.bin"/><Relationship Id="rId25" Type="http://schemas.openxmlformats.org/officeDocument/2006/relationships/printerSettings" Target="../printerSettings/printerSettings274.bin"/><Relationship Id="rId33" Type="http://schemas.openxmlformats.org/officeDocument/2006/relationships/printerSettings" Target="../printerSettings/printerSettings282.bin"/><Relationship Id="rId38" Type="http://schemas.openxmlformats.org/officeDocument/2006/relationships/printerSettings" Target="../printerSettings/printerSettings287.bin"/><Relationship Id="rId46" Type="http://schemas.openxmlformats.org/officeDocument/2006/relationships/printerSettings" Target="../printerSettings/printerSettings295.bin"/><Relationship Id="rId59" Type="http://schemas.openxmlformats.org/officeDocument/2006/relationships/printerSettings" Target="../printerSettings/printerSettings308.bin"/><Relationship Id="rId67" Type="http://schemas.openxmlformats.org/officeDocument/2006/relationships/printerSettings" Target="../printerSettings/printerSettings316.bin"/><Relationship Id="rId20" Type="http://schemas.openxmlformats.org/officeDocument/2006/relationships/printerSettings" Target="../printerSettings/printerSettings269.bin"/><Relationship Id="rId41" Type="http://schemas.openxmlformats.org/officeDocument/2006/relationships/printerSettings" Target="../printerSettings/printerSettings290.bin"/><Relationship Id="rId54" Type="http://schemas.openxmlformats.org/officeDocument/2006/relationships/printerSettings" Target="../printerSettings/printerSettings303.bin"/><Relationship Id="rId62" Type="http://schemas.openxmlformats.org/officeDocument/2006/relationships/printerSettings" Target="../printerSettings/printerSettings311.bin"/><Relationship Id="rId70" Type="http://schemas.openxmlformats.org/officeDocument/2006/relationships/printerSettings" Target="../printerSettings/printerSettings319.bin"/><Relationship Id="rId75" Type="http://schemas.openxmlformats.org/officeDocument/2006/relationships/printerSettings" Target="../printerSettings/printerSettings324.bin"/><Relationship Id="rId83" Type="http://schemas.openxmlformats.org/officeDocument/2006/relationships/printerSettings" Target="../printerSettings/printerSettings332.bin"/><Relationship Id="rId1" Type="http://schemas.openxmlformats.org/officeDocument/2006/relationships/printerSettings" Target="../printerSettings/printerSettings250.bin"/><Relationship Id="rId6" Type="http://schemas.openxmlformats.org/officeDocument/2006/relationships/printerSettings" Target="../printerSettings/printerSettings255.bin"/><Relationship Id="rId15" Type="http://schemas.openxmlformats.org/officeDocument/2006/relationships/printerSettings" Target="../printerSettings/printerSettings264.bin"/><Relationship Id="rId23" Type="http://schemas.openxmlformats.org/officeDocument/2006/relationships/printerSettings" Target="../printerSettings/printerSettings272.bin"/><Relationship Id="rId28" Type="http://schemas.openxmlformats.org/officeDocument/2006/relationships/printerSettings" Target="../printerSettings/printerSettings277.bin"/><Relationship Id="rId36" Type="http://schemas.openxmlformats.org/officeDocument/2006/relationships/printerSettings" Target="../printerSettings/printerSettings285.bin"/><Relationship Id="rId49" Type="http://schemas.openxmlformats.org/officeDocument/2006/relationships/printerSettings" Target="../printerSettings/printerSettings298.bin"/><Relationship Id="rId57" Type="http://schemas.openxmlformats.org/officeDocument/2006/relationships/printerSettings" Target="../printerSettings/printerSettings306.bin"/></Relationships>
</file>

<file path=xl/worksheets/_rels/sheet40.xml.rels><?xml version="1.0" encoding="UTF-8" standalone="yes"?>
<Relationships xmlns="http://schemas.openxmlformats.org/package/2006/relationships"><Relationship Id="rId13" Type="http://schemas.openxmlformats.org/officeDocument/2006/relationships/printerSettings" Target="../printerSettings/printerSettings2930.bin"/><Relationship Id="rId18" Type="http://schemas.openxmlformats.org/officeDocument/2006/relationships/printerSettings" Target="../printerSettings/printerSettings2935.bin"/><Relationship Id="rId26" Type="http://schemas.openxmlformats.org/officeDocument/2006/relationships/printerSettings" Target="../printerSettings/printerSettings2943.bin"/><Relationship Id="rId39" Type="http://schemas.openxmlformats.org/officeDocument/2006/relationships/printerSettings" Target="../printerSettings/printerSettings2956.bin"/><Relationship Id="rId21" Type="http://schemas.openxmlformats.org/officeDocument/2006/relationships/printerSettings" Target="../printerSettings/printerSettings2938.bin"/><Relationship Id="rId34" Type="http://schemas.openxmlformats.org/officeDocument/2006/relationships/printerSettings" Target="../printerSettings/printerSettings2951.bin"/><Relationship Id="rId42" Type="http://schemas.openxmlformats.org/officeDocument/2006/relationships/printerSettings" Target="../printerSettings/printerSettings2959.bin"/><Relationship Id="rId47" Type="http://schemas.openxmlformats.org/officeDocument/2006/relationships/printerSettings" Target="../printerSettings/printerSettings2964.bin"/><Relationship Id="rId50" Type="http://schemas.openxmlformats.org/officeDocument/2006/relationships/printerSettings" Target="../printerSettings/printerSettings2967.bin"/><Relationship Id="rId55" Type="http://schemas.openxmlformats.org/officeDocument/2006/relationships/printerSettings" Target="../printerSettings/printerSettings2972.bin"/><Relationship Id="rId63" Type="http://schemas.openxmlformats.org/officeDocument/2006/relationships/printerSettings" Target="../printerSettings/printerSettings2980.bin"/><Relationship Id="rId68" Type="http://schemas.openxmlformats.org/officeDocument/2006/relationships/printerSettings" Target="../printerSettings/printerSettings2985.bin"/><Relationship Id="rId76" Type="http://schemas.openxmlformats.org/officeDocument/2006/relationships/printerSettings" Target="../printerSettings/printerSettings2993.bin"/><Relationship Id="rId7" Type="http://schemas.openxmlformats.org/officeDocument/2006/relationships/printerSettings" Target="../printerSettings/printerSettings2924.bin"/><Relationship Id="rId71" Type="http://schemas.openxmlformats.org/officeDocument/2006/relationships/printerSettings" Target="../printerSettings/printerSettings2988.bin"/><Relationship Id="rId2" Type="http://schemas.openxmlformats.org/officeDocument/2006/relationships/printerSettings" Target="../printerSettings/printerSettings2919.bin"/><Relationship Id="rId16" Type="http://schemas.openxmlformats.org/officeDocument/2006/relationships/printerSettings" Target="../printerSettings/printerSettings2933.bin"/><Relationship Id="rId29" Type="http://schemas.openxmlformats.org/officeDocument/2006/relationships/printerSettings" Target="../printerSettings/printerSettings2946.bin"/><Relationship Id="rId11" Type="http://schemas.openxmlformats.org/officeDocument/2006/relationships/printerSettings" Target="../printerSettings/printerSettings2928.bin"/><Relationship Id="rId24" Type="http://schemas.openxmlformats.org/officeDocument/2006/relationships/printerSettings" Target="../printerSettings/printerSettings2941.bin"/><Relationship Id="rId32" Type="http://schemas.openxmlformats.org/officeDocument/2006/relationships/printerSettings" Target="../printerSettings/printerSettings2949.bin"/><Relationship Id="rId37" Type="http://schemas.openxmlformats.org/officeDocument/2006/relationships/printerSettings" Target="../printerSettings/printerSettings2954.bin"/><Relationship Id="rId40" Type="http://schemas.openxmlformats.org/officeDocument/2006/relationships/printerSettings" Target="../printerSettings/printerSettings2957.bin"/><Relationship Id="rId45" Type="http://schemas.openxmlformats.org/officeDocument/2006/relationships/printerSettings" Target="../printerSettings/printerSettings2962.bin"/><Relationship Id="rId53" Type="http://schemas.openxmlformats.org/officeDocument/2006/relationships/printerSettings" Target="../printerSettings/printerSettings2970.bin"/><Relationship Id="rId58" Type="http://schemas.openxmlformats.org/officeDocument/2006/relationships/printerSettings" Target="../printerSettings/printerSettings2975.bin"/><Relationship Id="rId66" Type="http://schemas.openxmlformats.org/officeDocument/2006/relationships/printerSettings" Target="../printerSettings/printerSettings2983.bin"/><Relationship Id="rId74" Type="http://schemas.openxmlformats.org/officeDocument/2006/relationships/printerSettings" Target="../printerSettings/printerSettings2991.bin"/><Relationship Id="rId79" Type="http://schemas.openxmlformats.org/officeDocument/2006/relationships/printerSettings" Target="../printerSettings/printerSettings2996.bin"/><Relationship Id="rId5" Type="http://schemas.openxmlformats.org/officeDocument/2006/relationships/printerSettings" Target="../printerSettings/printerSettings2922.bin"/><Relationship Id="rId61" Type="http://schemas.openxmlformats.org/officeDocument/2006/relationships/printerSettings" Target="../printerSettings/printerSettings2978.bin"/><Relationship Id="rId82" Type="http://schemas.openxmlformats.org/officeDocument/2006/relationships/printerSettings" Target="../printerSettings/printerSettings2999.bin"/><Relationship Id="rId10" Type="http://schemas.openxmlformats.org/officeDocument/2006/relationships/printerSettings" Target="../printerSettings/printerSettings2927.bin"/><Relationship Id="rId19" Type="http://schemas.openxmlformats.org/officeDocument/2006/relationships/printerSettings" Target="../printerSettings/printerSettings2936.bin"/><Relationship Id="rId31" Type="http://schemas.openxmlformats.org/officeDocument/2006/relationships/printerSettings" Target="../printerSettings/printerSettings2948.bin"/><Relationship Id="rId44" Type="http://schemas.openxmlformats.org/officeDocument/2006/relationships/printerSettings" Target="../printerSettings/printerSettings2961.bin"/><Relationship Id="rId52" Type="http://schemas.openxmlformats.org/officeDocument/2006/relationships/printerSettings" Target="../printerSettings/printerSettings2969.bin"/><Relationship Id="rId60" Type="http://schemas.openxmlformats.org/officeDocument/2006/relationships/printerSettings" Target="../printerSettings/printerSettings2977.bin"/><Relationship Id="rId65" Type="http://schemas.openxmlformats.org/officeDocument/2006/relationships/printerSettings" Target="../printerSettings/printerSettings2982.bin"/><Relationship Id="rId73" Type="http://schemas.openxmlformats.org/officeDocument/2006/relationships/printerSettings" Target="../printerSettings/printerSettings2990.bin"/><Relationship Id="rId78" Type="http://schemas.openxmlformats.org/officeDocument/2006/relationships/printerSettings" Target="../printerSettings/printerSettings2995.bin"/><Relationship Id="rId81" Type="http://schemas.openxmlformats.org/officeDocument/2006/relationships/printerSettings" Target="../printerSettings/printerSettings2998.bin"/><Relationship Id="rId4" Type="http://schemas.openxmlformats.org/officeDocument/2006/relationships/printerSettings" Target="../printerSettings/printerSettings2921.bin"/><Relationship Id="rId9" Type="http://schemas.openxmlformats.org/officeDocument/2006/relationships/printerSettings" Target="../printerSettings/printerSettings2926.bin"/><Relationship Id="rId14" Type="http://schemas.openxmlformats.org/officeDocument/2006/relationships/printerSettings" Target="../printerSettings/printerSettings2931.bin"/><Relationship Id="rId22" Type="http://schemas.openxmlformats.org/officeDocument/2006/relationships/printerSettings" Target="../printerSettings/printerSettings2939.bin"/><Relationship Id="rId27" Type="http://schemas.openxmlformats.org/officeDocument/2006/relationships/printerSettings" Target="../printerSettings/printerSettings2944.bin"/><Relationship Id="rId30" Type="http://schemas.openxmlformats.org/officeDocument/2006/relationships/printerSettings" Target="../printerSettings/printerSettings2947.bin"/><Relationship Id="rId35" Type="http://schemas.openxmlformats.org/officeDocument/2006/relationships/printerSettings" Target="../printerSettings/printerSettings2952.bin"/><Relationship Id="rId43" Type="http://schemas.openxmlformats.org/officeDocument/2006/relationships/printerSettings" Target="../printerSettings/printerSettings2960.bin"/><Relationship Id="rId48" Type="http://schemas.openxmlformats.org/officeDocument/2006/relationships/printerSettings" Target="../printerSettings/printerSettings2965.bin"/><Relationship Id="rId56" Type="http://schemas.openxmlformats.org/officeDocument/2006/relationships/printerSettings" Target="../printerSettings/printerSettings2973.bin"/><Relationship Id="rId64" Type="http://schemas.openxmlformats.org/officeDocument/2006/relationships/printerSettings" Target="../printerSettings/printerSettings2981.bin"/><Relationship Id="rId69" Type="http://schemas.openxmlformats.org/officeDocument/2006/relationships/printerSettings" Target="../printerSettings/printerSettings2986.bin"/><Relationship Id="rId77" Type="http://schemas.openxmlformats.org/officeDocument/2006/relationships/printerSettings" Target="../printerSettings/printerSettings2994.bin"/><Relationship Id="rId8" Type="http://schemas.openxmlformats.org/officeDocument/2006/relationships/printerSettings" Target="../printerSettings/printerSettings2925.bin"/><Relationship Id="rId51" Type="http://schemas.openxmlformats.org/officeDocument/2006/relationships/printerSettings" Target="../printerSettings/printerSettings2968.bin"/><Relationship Id="rId72" Type="http://schemas.openxmlformats.org/officeDocument/2006/relationships/printerSettings" Target="../printerSettings/printerSettings2989.bin"/><Relationship Id="rId80" Type="http://schemas.openxmlformats.org/officeDocument/2006/relationships/printerSettings" Target="../printerSettings/printerSettings2997.bin"/><Relationship Id="rId3" Type="http://schemas.openxmlformats.org/officeDocument/2006/relationships/printerSettings" Target="../printerSettings/printerSettings2920.bin"/><Relationship Id="rId12" Type="http://schemas.openxmlformats.org/officeDocument/2006/relationships/printerSettings" Target="../printerSettings/printerSettings2929.bin"/><Relationship Id="rId17" Type="http://schemas.openxmlformats.org/officeDocument/2006/relationships/printerSettings" Target="../printerSettings/printerSettings2934.bin"/><Relationship Id="rId25" Type="http://schemas.openxmlformats.org/officeDocument/2006/relationships/printerSettings" Target="../printerSettings/printerSettings2942.bin"/><Relationship Id="rId33" Type="http://schemas.openxmlformats.org/officeDocument/2006/relationships/printerSettings" Target="../printerSettings/printerSettings2950.bin"/><Relationship Id="rId38" Type="http://schemas.openxmlformats.org/officeDocument/2006/relationships/printerSettings" Target="../printerSettings/printerSettings2955.bin"/><Relationship Id="rId46" Type="http://schemas.openxmlformats.org/officeDocument/2006/relationships/printerSettings" Target="../printerSettings/printerSettings2963.bin"/><Relationship Id="rId59" Type="http://schemas.openxmlformats.org/officeDocument/2006/relationships/printerSettings" Target="../printerSettings/printerSettings2976.bin"/><Relationship Id="rId67" Type="http://schemas.openxmlformats.org/officeDocument/2006/relationships/printerSettings" Target="../printerSettings/printerSettings2984.bin"/><Relationship Id="rId20" Type="http://schemas.openxmlformats.org/officeDocument/2006/relationships/printerSettings" Target="../printerSettings/printerSettings2937.bin"/><Relationship Id="rId41" Type="http://schemas.openxmlformats.org/officeDocument/2006/relationships/printerSettings" Target="../printerSettings/printerSettings2958.bin"/><Relationship Id="rId54" Type="http://schemas.openxmlformats.org/officeDocument/2006/relationships/printerSettings" Target="../printerSettings/printerSettings2971.bin"/><Relationship Id="rId62" Type="http://schemas.openxmlformats.org/officeDocument/2006/relationships/printerSettings" Target="../printerSettings/printerSettings2979.bin"/><Relationship Id="rId70" Type="http://schemas.openxmlformats.org/officeDocument/2006/relationships/printerSettings" Target="../printerSettings/printerSettings2987.bin"/><Relationship Id="rId75" Type="http://schemas.openxmlformats.org/officeDocument/2006/relationships/printerSettings" Target="../printerSettings/printerSettings2992.bin"/><Relationship Id="rId83" Type="http://schemas.openxmlformats.org/officeDocument/2006/relationships/printerSettings" Target="../printerSettings/printerSettings3000.bin"/><Relationship Id="rId1" Type="http://schemas.openxmlformats.org/officeDocument/2006/relationships/printerSettings" Target="../printerSettings/printerSettings2918.bin"/><Relationship Id="rId6" Type="http://schemas.openxmlformats.org/officeDocument/2006/relationships/printerSettings" Target="../printerSettings/printerSettings2923.bin"/><Relationship Id="rId15" Type="http://schemas.openxmlformats.org/officeDocument/2006/relationships/printerSettings" Target="../printerSettings/printerSettings2932.bin"/><Relationship Id="rId23" Type="http://schemas.openxmlformats.org/officeDocument/2006/relationships/printerSettings" Target="../printerSettings/printerSettings2940.bin"/><Relationship Id="rId28" Type="http://schemas.openxmlformats.org/officeDocument/2006/relationships/printerSettings" Target="../printerSettings/printerSettings2945.bin"/><Relationship Id="rId36" Type="http://schemas.openxmlformats.org/officeDocument/2006/relationships/printerSettings" Target="../printerSettings/printerSettings2953.bin"/><Relationship Id="rId49" Type="http://schemas.openxmlformats.org/officeDocument/2006/relationships/printerSettings" Target="../printerSettings/printerSettings2966.bin"/><Relationship Id="rId57" Type="http://schemas.openxmlformats.org/officeDocument/2006/relationships/printerSettings" Target="../printerSettings/printerSettings2974.bin"/></Relationships>
</file>

<file path=xl/worksheets/_rels/sheet41.xml.rels><?xml version="1.0" encoding="UTF-8" standalone="yes"?>
<Relationships xmlns="http://schemas.openxmlformats.org/package/2006/relationships"><Relationship Id="rId13" Type="http://schemas.openxmlformats.org/officeDocument/2006/relationships/printerSettings" Target="../printerSettings/printerSettings3013.bin"/><Relationship Id="rId18" Type="http://schemas.openxmlformats.org/officeDocument/2006/relationships/printerSettings" Target="../printerSettings/printerSettings3018.bin"/><Relationship Id="rId26" Type="http://schemas.openxmlformats.org/officeDocument/2006/relationships/printerSettings" Target="../printerSettings/printerSettings3026.bin"/><Relationship Id="rId39" Type="http://schemas.openxmlformats.org/officeDocument/2006/relationships/printerSettings" Target="../printerSettings/printerSettings3039.bin"/><Relationship Id="rId21" Type="http://schemas.openxmlformats.org/officeDocument/2006/relationships/printerSettings" Target="../printerSettings/printerSettings3021.bin"/><Relationship Id="rId34" Type="http://schemas.openxmlformats.org/officeDocument/2006/relationships/printerSettings" Target="../printerSettings/printerSettings3034.bin"/><Relationship Id="rId42" Type="http://schemas.openxmlformats.org/officeDocument/2006/relationships/printerSettings" Target="../printerSettings/printerSettings3042.bin"/><Relationship Id="rId47" Type="http://schemas.openxmlformats.org/officeDocument/2006/relationships/printerSettings" Target="../printerSettings/printerSettings3047.bin"/><Relationship Id="rId50" Type="http://schemas.openxmlformats.org/officeDocument/2006/relationships/printerSettings" Target="../printerSettings/printerSettings3050.bin"/><Relationship Id="rId55" Type="http://schemas.openxmlformats.org/officeDocument/2006/relationships/printerSettings" Target="../printerSettings/printerSettings3055.bin"/><Relationship Id="rId63" Type="http://schemas.openxmlformats.org/officeDocument/2006/relationships/printerSettings" Target="../printerSettings/printerSettings3063.bin"/><Relationship Id="rId68" Type="http://schemas.openxmlformats.org/officeDocument/2006/relationships/printerSettings" Target="../printerSettings/printerSettings3068.bin"/><Relationship Id="rId76" Type="http://schemas.openxmlformats.org/officeDocument/2006/relationships/printerSettings" Target="../printerSettings/printerSettings3076.bin"/><Relationship Id="rId7" Type="http://schemas.openxmlformats.org/officeDocument/2006/relationships/printerSettings" Target="../printerSettings/printerSettings3007.bin"/><Relationship Id="rId71" Type="http://schemas.openxmlformats.org/officeDocument/2006/relationships/printerSettings" Target="../printerSettings/printerSettings3071.bin"/><Relationship Id="rId2" Type="http://schemas.openxmlformats.org/officeDocument/2006/relationships/printerSettings" Target="../printerSettings/printerSettings3002.bin"/><Relationship Id="rId16" Type="http://schemas.openxmlformats.org/officeDocument/2006/relationships/printerSettings" Target="../printerSettings/printerSettings3016.bin"/><Relationship Id="rId29" Type="http://schemas.openxmlformats.org/officeDocument/2006/relationships/printerSettings" Target="../printerSettings/printerSettings3029.bin"/><Relationship Id="rId11" Type="http://schemas.openxmlformats.org/officeDocument/2006/relationships/printerSettings" Target="../printerSettings/printerSettings3011.bin"/><Relationship Id="rId24" Type="http://schemas.openxmlformats.org/officeDocument/2006/relationships/printerSettings" Target="../printerSettings/printerSettings3024.bin"/><Relationship Id="rId32" Type="http://schemas.openxmlformats.org/officeDocument/2006/relationships/printerSettings" Target="../printerSettings/printerSettings3032.bin"/><Relationship Id="rId37" Type="http://schemas.openxmlformats.org/officeDocument/2006/relationships/printerSettings" Target="../printerSettings/printerSettings3037.bin"/><Relationship Id="rId40" Type="http://schemas.openxmlformats.org/officeDocument/2006/relationships/printerSettings" Target="../printerSettings/printerSettings3040.bin"/><Relationship Id="rId45" Type="http://schemas.openxmlformats.org/officeDocument/2006/relationships/printerSettings" Target="../printerSettings/printerSettings3045.bin"/><Relationship Id="rId53" Type="http://schemas.openxmlformats.org/officeDocument/2006/relationships/printerSettings" Target="../printerSettings/printerSettings3053.bin"/><Relationship Id="rId58" Type="http://schemas.openxmlformats.org/officeDocument/2006/relationships/printerSettings" Target="../printerSettings/printerSettings3058.bin"/><Relationship Id="rId66" Type="http://schemas.openxmlformats.org/officeDocument/2006/relationships/printerSettings" Target="../printerSettings/printerSettings3066.bin"/><Relationship Id="rId74" Type="http://schemas.openxmlformats.org/officeDocument/2006/relationships/printerSettings" Target="../printerSettings/printerSettings3074.bin"/><Relationship Id="rId79" Type="http://schemas.openxmlformats.org/officeDocument/2006/relationships/printerSettings" Target="../printerSettings/printerSettings3079.bin"/><Relationship Id="rId5" Type="http://schemas.openxmlformats.org/officeDocument/2006/relationships/printerSettings" Target="../printerSettings/printerSettings3005.bin"/><Relationship Id="rId61" Type="http://schemas.openxmlformats.org/officeDocument/2006/relationships/printerSettings" Target="../printerSettings/printerSettings3061.bin"/><Relationship Id="rId82" Type="http://schemas.openxmlformats.org/officeDocument/2006/relationships/printerSettings" Target="../printerSettings/printerSettings3082.bin"/><Relationship Id="rId10" Type="http://schemas.openxmlformats.org/officeDocument/2006/relationships/printerSettings" Target="../printerSettings/printerSettings3010.bin"/><Relationship Id="rId19" Type="http://schemas.openxmlformats.org/officeDocument/2006/relationships/printerSettings" Target="../printerSettings/printerSettings3019.bin"/><Relationship Id="rId31" Type="http://schemas.openxmlformats.org/officeDocument/2006/relationships/printerSettings" Target="../printerSettings/printerSettings3031.bin"/><Relationship Id="rId44" Type="http://schemas.openxmlformats.org/officeDocument/2006/relationships/printerSettings" Target="../printerSettings/printerSettings3044.bin"/><Relationship Id="rId52" Type="http://schemas.openxmlformats.org/officeDocument/2006/relationships/printerSettings" Target="../printerSettings/printerSettings3052.bin"/><Relationship Id="rId60" Type="http://schemas.openxmlformats.org/officeDocument/2006/relationships/printerSettings" Target="../printerSettings/printerSettings3060.bin"/><Relationship Id="rId65" Type="http://schemas.openxmlformats.org/officeDocument/2006/relationships/printerSettings" Target="../printerSettings/printerSettings3065.bin"/><Relationship Id="rId73" Type="http://schemas.openxmlformats.org/officeDocument/2006/relationships/printerSettings" Target="../printerSettings/printerSettings3073.bin"/><Relationship Id="rId78" Type="http://schemas.openxmlformats.org/officeDocument/2006/relationships/printerSettings" Target="../printerSettings/printerSettings3078.bin"/><Relationship Id="rId81" Type="http://schemas.openxmlformats.org/officeDocument/2006/relationships/printerSettings" Target="../printerSettings/printerSettings3081.bin"/><Relationship Id="rId4" Type="http://schemas.openxmlformats.org/officeDocument/2006/relationships/printerSettings" Target="../printerSettings/printerSettings3004.bin"/><Relationship Id="rId9" Type="http://schemas.openxmlformats.org/officeDocument/2006/relationships/printerSettings" Target="../printerSettings/printerSettings3009.bin"/><Relationship Id="rId14" Type="http://schemas.openxmlformats.org/officeDocument/2006/relationships/printerSettings" Target="../printerSettings/printerSettings3014.bin"/><Relationship Id="rId22" Type="http://schemas.openxmlformats.org/officeDocument/2006/relationships/printerSettings" Target="../printerSettings/printerSettings3022.bin"/><Relationship Id="rId27" Type="http://schemas.openxmlformats.org/officeDocument/2006/relationships/printerSettings" Target="../printerSettings/printerSettings3027.bin"/><Relationship Id="rId30" Type="http://schemas.openxmlformats.org/officeDocument/2006/relationships/printerSettings" Target="../printerSettings/printerSettings3030.bin"/><Relationship Id="rId35" Type="http://schemas.openxmlformats.org/officeDocument/2006/relationships/printerSettings" Target="../printerSettings/printerSettings3035.bin"/><Relationship Id="rId43" Type="http://schemas.openxmlformats.org/officeDocument/2006/relationships/printerSettings" Target="../printerSettings/printerSettings3043.bin"/><Relationship Id="rId48" Type="http://schemas.openxmlformats.org/officeDocument/2006/relationships/printerSettings" Target="../printerSettings/printerSettings3048.bin"/><Relationship Id="rId56" Type="http://schemas.openxmlformats.org/officeDocument/2006/relationships/printerSettings" Target="../printerSettings/printerSettings3056.bin"/><Relationship Id="rId64" Type="http://schemas.openxmlformats.org/officeDocument/2006/relationships/printerSettings" Target="../printerSettings/printerSettings3064.bin"/><Relationship Id="rId69" Type="http://schemas.openxmlformats.org/officeDocument/2006/relationships/printerSettings" Target="../printerSettings/printerSettings3069.bin"/><Relationship Id="rId77" Type="http://schemas.openxmlformats.org/officeDocument/2006/relationships/printerSettings" Target="../printerSettings/printerSettings3077.bin"/><Relationship Id="rId8" Type="http://schemas.openxmlformats.org/officeDocument/2006/relationships/printerSettings" Target="../printerSettings/printerSettings3008.bin"/><Relationship Id="rId51" Type="http://schemas.openxmlformats.org/officeDocument/2006/relationships/printerSettings" Target="../printerSettings/printerSettings3051.bin"/><Relationship Id="rId72" Type="http://schemas.openxmlformats.org/officeDocument/2006/relationships/printerSettings" Target="../printerSettings/printerSettings3072.bin"/><Relationship Id="rId80" Type="http://schemas.openxmlformats.org/officeDocument/2006/relationships/printerSettings" Target="../printerSettings/printerSettings3080.bin"/><Relationship Id="rId3" Type="http://schemas.openxmlformats.org/officeDocument/2006/relationships/printerSettings" Target="../printerSettings/printerSettings3003.bin"/><Relationship Id="rId12" Type="http://schemas.openxmlformats.org/officeDocument/2006/relationships/printerSettings" Target="../printerSettings/printerSettings3012.bin"/><Relationship Id="rId17" Type="http://schemas.openxmlformats.org/officeDocument/2006/relationships/printerSettings" Target="../printerSettings/printerSettings3017.bin"/><Relationship Id="rId25" Type="http://schemas.openxmlformats.org/officeDocument/2006/relationships/printerSettings" Target="../printerSettings/printerSettings3025.bin"/><Relationship Id="rId33" Type="http://schemas.openxmlformats.org/officeDocument/2006/relationships/printerSettings" Target="../printerSettings/printerSettings3033.bin"/><Relationship Id="rId38" Type="http://schemas.openxmlformats.org/officeDocument/2006/relationships/printerSettings" Target="../printerSettings/printerSettings3038.bin"/><Relationship Id="rId46" Type="http://schemas.openxmlformats.org/officeDocument/2006/relationships/printerSettings" Target="../printerSettings/printerSettings3046.bin"/><Relationship Id="rId59" Type="http://schemas.openxmlformats.org/officeDocument/2006/relationships/printerSettings" Target="../printerSettings/printerSettings3059.bin"/><Relationship Id="rId67" Type="http://schemas.openxmlformats.org/officeDocument/2006/relationships/printerSettings" Target="../printerSettings/printerSettings3067.bin"/><Relationship Id="rId20" Type="http://schemas.openxmlformats.org/officeDocument/2006/relationships/printerSettings" Target="../printerSettings/printerSettings3020.bin"/><Relationship Id="rId41" Type="http://schemas.openxmlformats.org/officeDocument/2006/relationships/printerSettings" Target="../printerSettings/printerSettings3041.bin"/><Relationship Id="rId54" Type="http://schemas.openxmlformats.org/officeDocument/2006/relationships/printerSettings" Target="../printerSettings/printerSettings3054.bin"/><Relationship Id="rId62" Type="http://schemas.openxmlformats.org/officeDocument/2006/relationships/printerSettings" Target="../printerSettings/printerSettings3062.bin"/><Relationship Id="rId70" Type="http://schemas.openxmlformats.org/officeDocument/2006/relationships/printerSettings" Target="../printerSettings/printerSettings3070.bin"/><Relationship Id="rId75" Type="http://schemas.openxmlformats.org/officeDocument/2006/relationships/printerSettings" Target="../printerSettings/printerSettings3075.bin"/><Relationship Id="rId83" Type="http://schemas.openxmlformats.org/officeDocument/2006/relationships/printerSettings" Target="../printerSettings/printerSettings3083.bin"/><Relationship Id="rId1" Type="http://schemas.openxmlformats.org/officeDocument/2006/relationships/printerSettings" Target="../printerSettings/printerSettings3001.bin"/><Relationship Id="rId6" Type="http://schemas.openxmlformats.org/officeDocument/2006/relationships/printerSettings" Target="../printerSettings/printerSettings3006.bin"/><Relationship Id="rId15" Type="http://schemas.openxmlformats.org/officeDocument/2006/relationships/printerSettings" Target="../printerSettings/printerSettings3015.bin"/><Relationship Id="rId23" Type="http://schemas.openxmlformats.org/officeDocument/2006/relationships/printerSettings" Target="../printerSettings/printerSettings3023.bin"/><Relationship Id="rId28" Type="http://schemas.openxmlformats.org/officeDocument/2006/relationships/printerSettings" Target="../printerSettings/printerSettings3028.bin"/><Relationship Id="rId36" Type="http://schemas.openxmlformats.org/officeDocument/2006/relationships/printerSettings" Target="../printerSettings/printerSettings3036.bin"/><Relationship Id="rId49" Type="http://schemas.openxmlformats.org/officeDocument/2006/relationships/printerSettings" Target="../printerSettings/printerSettings3049.bin"/><Relationship Id="rId57" Type="http://schemas.openxmlformats.org/officeDocument/2006/relationships/printerSettings" Target="../printerSettings/printerSettings3057.bin"/></Relationships>
</file>

<file path=xl/worksheets/_rels/sheet42.xml.rels><?xml version="1.0" encoding="UTF-8" standalone="yes"?>
<Relationships xmlns="http://schemas.openxmlformats.org/package/2006/relationships"><Relationship Id="rId13" Type="http://schemas.openxmlformats.org/officeDocument/2006/relationships/printerSettings" Target="../printerSettings/printerSettings3096.bin"/><Relationship Id="rId18" Type="http://schemas.openxmlformats.org/officeDocument/2006/relationships/printerSettings" Target="../printerSettings/printerSettings3101.bin"/><Relationship Id="rId26" Type="http://schemas.openxmlformats.org/officeDocument/2006/relationships/printerSettings" Target="../printerSettings/printerSettings3109.bin"/><Relationship Id="rId39" Type="http://schemas.openxmlformats.org/officeDocument/2006/relationships/printerSettings" Target="../printerSettings/printerSettings3122.bin"/><Relationship Id="rId21" Type="http://schemas.openxmlformats.org/officeDocument/2006/relationships/printerSettings" Target="../printerSettings/printerSettings3104.bin"/><Relationship Id="rId34" Type="http://schemas.openxmlformats.org/officeDocument/2006/relationships/printerSettings" Target="../printerSettings/printerSettings3117.bin"/><Relationship Id="rId42" Type="http://schemas.openxmlformats.org/officeDocument/2006/relationships/printerSettings" Target="../printerSettings/printerSettings3125.bin"/><Relationship Id="rId47" Type="http://schemas.openxmlformats.org/officeDocument/2006/relationships/printerSettings" Target="../printerSettings/printerSettings3130.bin"/><Relationship Id="rId50" Type="http://schemas.openxmlformats.org/officeDocument/2006/relationships/printerSettings" Target="../printerSettings/printerSettings3133.bin"/><Relationship Id="rId55" Type="http://schemas.openxmlformats.org/officeDocument/2006/relationships/printerSettings" Target="../printerSettings/printerSettings3138.bin"/><Relationship Id="rId63" Type="http://schemas.openxmlformats.org/officeDocument/2006/relationships/printerSettings" Target="../printerSettings/printerSettings3146.bin"/><Relationship Id="rId68" Type="http://schemas.openxmlformats.org/officeDocument/2006/relationships/printerSettings" Target="../printerSettings/printerSettings3151.bin"/><Relationship Id="rId76" Type="http://schemas.openxmlformats.org/officeDocument/2006/relationships/printerSettings" Target="../printerSettings/printerSettings3159.bin"/><Relationship Id="rId7" Type="http://schemas.openxmlformats.org/officeDocument/2006/relationships/printerSettings" Target="../printerSettings/printerSettings3090.bin"/><Relationship Id="rId71" Type="http://schemas.openxmlformats.org/officeDocument/2006/relationships/printerSettings" Target="../printerSettings/printerSettings3154.bin"/><Relationship Id="rId2" Type="http://schemas.openxmlformats.org/officeDocument/2006/relationships/printerSettings" Target="../printerSettings/printerSettings3085.bin"/><Relationship Id="rId16" Type="http://schemas.openxmlformats.org/officeDocument/2006/relationships/printerSettings" Target="../printerSettings/printerSettings3099.bin"/><Relationship Id="rId29" Type="http://schemas.openxmlformats.org/officeDocument/2006/relationships/printerSettings" Target="../printerSettings/printerSettings3112.bin"/><Relationship Id="rId11" Type="http://schemas.openxmlformats.org/officeDocument/2006/relationships/printerSettings" Target="../printerSettings/printerSettings3094.bin"/><Relationship Id="rId24" Type="http://schemas.openxmlformats.org/officeDocument/2006/relationships/printerSettings" Target="../printerSettings/printerSettings3107.bin"/><Relationship Id="rId32" Type="http://schemas.openxmlformats.org/officeDocument/2006/relationships/printerSettings" Target="../printerSettings/printerSettings3115.bin"/><Relationship Id="rId37" Type="http://schemas.openxmlformats.org/officeDocument/2006/relationships/printerSettings" Target="../printerSettings/printerSettings3120.bin"/><Relationship Id="rId40" Type="http://schemas.openxmlformats.org/officeDocument/2006/relationships/printerSettings" Target="../printerSettings/printerSettings3123.bin"/><Relationship Id="rId45" Type="http://schemas.openxmlformats.org/officeDocument/2006/relationships/printerSettings" Target="../printerSettings/printerSettings3128.bin"/><Relationship Id="rId53" Type="http://schemas.openxmlformats.org/officeDocument/2006/relationships/printerSettings" Target="../printerSettings/printerSettings3136.bin"/><Relationship Id="rId58" Type="http://schemas.openxmlformats.org/officeDocument/2006/relationships/printerSettings" Target="../printerSettings/printerSettings3141.bin"/><Relationship Id="rId66" Type="http://schemas.openxmlformats.org/officeDocument/2006/relationships/printerSettings" Target="../printerSettings/printerSettings3149.bin"/><Relationship Id="rId74" Type="http://schemas.openxmlformats.org/officeDocument/2006/relationships/printerSettings" Target="../printerSettings/printerSettings3157.bin"/><Relationship Id="rId79" Type="http://schemas.openxmlformats.org/officeDocument/2006/relationships/printerSettings" Target="../printerSettings/printerSettings3162.bin"/><Relationship Id="rId5" Type="http://schemas.openxmlformats.org/officeDocument/2006/relationships/printerSettings" Target="../printerSettings/printerSettings3088.bin"/><Relationship Id="rId61" Type="http://schemas.openxmlformats.org/officeDocument/2006/relationships/printerSettings" Target="../printerSettings/printerSettings3144.bin"/><Relationship Id="rId82" Type="http://schemas.openxmlformats.org/officeDocument/2006/relationships/printerSettings" Target="../printerSettings/printerSettings3165.bin"/><Relationship Id="rId10" Type="http://schemas.openxmlformats.org/officeDocument/2006/relationships/printerSettings" Target="../printerSettings/printerSettings3093.bin"/><Relationship Id="rId19" Type="http://schemas.openxmlformats.org/officeDocument/2006/relationships/printerSettings" Target="../printerSettings/printerSettings3102.bin"/><Relationship Id="rId31" Type="http://schemas.openxmlformats.org/officeDocument/2006/relationships/printerSettings" Target="../printerSettings/printerSettings3114.bin"/><Relationship Id="rId44" Type="http://schemas.openxmlformats.org/officeDocument/2006/relationships/printerSettings" Target="../printerSettings/printerSettings3127.bin"/><Relationship Id="rId52" Type="http://schemas.openxmlformats.org/officeDocument/2006/relationships/printerSettings" Target="../printerSettings/printerSettings3135.bin"/><Relationship Id="rId60" Type="http://schemas.openxmlformats.org/officeDocument/2006/relationships/printerSettings" Target="../printerSettings/printerSettings3143.bin"/><Relationship Id="rId65" Type="http://schemas.openxmlformats.org/officeDocument/2006/relationships/printerSettings" Target="../printerSettings/printerSettings3148.bin"/><Relationship Id="rId73" Type="http://schemas.openxmlformats.org/officeDocument/2006/relationships/printerSettings" Target="../printerSettings/printerSettings3156.bin"/><Relationship Id="rId78" Type="http://schemas.openxmlformats.org/officeDocument/2006/relationships/printerSettings" Target="../printerSettings/printerSettings3161.bin"/><Relationship Id="rId81" Type="http://schemas.openxmlformats.org/officeDocument/2006/relationships/printerSettings" Target="../printerSettings/printerSettings3164.bin"/><Relationship Id="rId4" Type="http://schemas.openxmlformats.org/officeDocument/2006/relationships/printerSettings" Target="../printerSettings/printerSettings3087.bin"/><Relationship Id="rId9" Type="http://schemas.openxmlformats.org/officeDocument/2006/relationships/printerSettings" Target="../printerSettings/printerSettings3092.bin"/><Relationship Id="rId14" Type="http://schemas.openxmlformats.org/officeDocument/2006/relationships/printerSettings" Target="../printerSettings/printerSettings3097.bin"/><Relationship Id="rId22" Type="http://schemas.openxmlformats.org/officeDocument/2006/relationships/printerSettings" Target="../printerSettings/printerSettings3105.bin"/><Relationship Id="rId27" Type="http://schemas.openxmlformats.org/officeDocument/2006/relationships/printerSettings" Target="../printerSettings/printerSettings3110.bin"/><Relationship Id="rId30" Type="http://schemas.openxmlformats.org/officeDocument/2006/relationships/printerSettings" Target="../printerSettings/printerSettings3113.bin"/><Relationship Id="rId35" Type="http://schemas.openxmlformats.org/officeDocument/2006/relationships/printerSettings" Target="../printerSettings/printerSettings3118.bin"/><Relationship Id="rId43" Type="http://schemas.openxmlformats.org/officeDocument/2006/relationships/printerSettings" Target="../printerSettings/printerSettings3126.bin"/><Relationship Id="rId48" Type="http://schemas.openxmlformats.org/officeDocument/2006/relationships/printerSettings" Target="../printerSettings/printerSettings3131.bin"/><Relationship Id="rId56" Type="http://schemas.openxmlformats.org/officeDocument/2006/relationships/printerSettings" Target="../printerSettings/printerSettings3139.bin"/><Relationship Id="rId64" Type="http://schemas.openxmlformats.org/officeDocument/2006/relationships/printerSettings" Target="../printerSettings/printerSettings3147.bin"/><Relationship Id="rId69" Type="http://schemas.openxmlformats.org/officeDocument/2006/relationships/printerSettings" Target="../printerSettings/printerSettings3152.bin"/><Relationship Id="rId77" Type="http://schemas.openxmlformats.org/officeDocument/2006/relationships/printerSettings" Target="../printerSettings/printerSettings3160.bin"/><Relationship Id="rId8" Type="http://schemas.openxmlformats.org/officeDocument/2006/relationships/printerSettings" Target="../printerSettings/printerSettings3091.bin"/><Relationship Id="rId51" Type="http://schemas.openxmlformats.org/officeDocument/2006/relationships/printerSettings" Target="../printerSettings/printerSettings3134.bin"/><Relationship Id="rId72" Type="http://schemas.openxmlformats.org/officeDocument/2006/relationships/printerSettings" Target="../printerSettings/printerSettings3155.bin"/><Relationship Id="rId80" Type="http://schemas.openxmlformats.org/officeDocument/2006/relationships/printerSettings" Target="../printerSettings/printerSettings3163.bin"/><Relationship Id="rId3" Type="http://schemas.openxmlformats.org/officeDocument/2006/relationships/printerSettings" Target="../printerSettings/printerSettings3086.bin"/><Relationship Id="rId12" Type="http://schemas.openxmlformats.org/officeDocument/2006/relationships/printerSettings" Target="../printerSettings/printerSettings3095.bin"/><Relationship Id="rId17" Type="http://schemas.openxmlformats.org/officeDocument/2006/relationships/printerSettings" Target="../printerSettings/printerSettings3100.bin"/><Relationship Id="rId25" Type="http://schemas.openxmlformats.org/officeDocument/2006/relationships/printerSettings" Target="../printerSettings/printerSettings3108.bin"/><Relationship Id="rId33" Type="http://schemas.openxmlformats.org/officeDocument/2006/relationships/printerSettings" Target="../printerSettings/printerSettings3116.bin"/><Relationship Id="rId38" Type="http://schemas.openxmlformats.org/officeDocument/2006/relationships/printerSettings" Target="../printerSettings/printerSettings3121.bin"/><Relationship Id="rId46" Type="http://schemas.openxmlformats.org/officeDocument/2006/relationships/printerSettings" Target="../printerSettings/printerSettings3129.bin"/><Relationship Id="rId59" Type="http://schemas.openxmlformats.org/officeDocument/2006/relationships/printerSettings" Target="../printerSettings/printerSettings3142.bin"/><Relationship Id="rId67" Type="http://schemas.openxmlformats.org/officeDocument/2006/relationships/printerSettings" Target="../printerSettings/printerSettings3150.bin"/><Relationship Id="rId20" Type="http://schemas.openxmlformats.org/officeDocument/2006/relationships/printerSettings" Target="../printerSettings/printerSettings3103.bin"/><Relationship Id="rId41" Type="http://schemas.openxmlformats.org/officeDocument/2006/relationships/printerSettings" Target="../printerSettings/printerSettings3124.bin"/><Relationship Id="rId54" Type="http://schemas.openxmlformats.org/officeDocument/2006/relationships/printerSettings" Target="../printerSettings/printerSettings3137.bin"/><Relationship Id="rId62" Type="http://schemas.openxmlformats.org/officeDocument/2006/relationships/printerSettings" Target="../printerSettings/printerSettings3145.bin"/><Relationship Id="rId70" Type="http://schemas.openxmlformats.org/officeDocument/2006/relationships/printerSettings" Target="../printerSettings/printerSettings3153.bin"/><Relationship Id="rId75" Type="http://schemas.openxmlformats.org/officeDocument/2006/relationships/printerSettings" Target="../printerSettings/printerSettings3158.bin"/><Relationship Id="rId83" Type="http://schemas.openxmlformats.org/officeDocument/2006/relationships/printerSettings" Target="../printerSettings/printerSettings3166.bin"/><Relationship Id="rId1" Type="http://schemas.openxmlformats.org/officeDocument/2006/relationships/printerSettings" Target="../printerSettings/printerSettings3084.bin"/><Relationship Id="rId6" Type="http://schemas.openxmlformats.org/officeDocument/2006/relationships/printerSettings" Target="../printerSettings/printerSettings3089.bin"/><Relationship Id="rId15" Type="http://schemas.openxmlformats.org/officeDocument/2006/relationships/printerSettings" Target="../printerSettings/printerSettings3098.bin"/><Relationship Id="rId23" Type="http://schemas.openxmlformats.org/officeDocument/2006/relationships/printerSettings" Target="../printerSettings/printerSettings3106.bin"/><Relationship Id="rId28" Type="http://schemas.openxmlformats.org/officeDocument/2006/relationships/printerSettings" Target="../printerSettings/printerSettings3111.bin"/><Relationship Id="rId36" Type="http://schemas.openxmlformats.org/officeDocument/2006/relationships/printerSettings" Target="../printerSettings/printerSettings3119.bin"/><Relationship Id="rId49" Type="http://schemas.openxmlformats.org/officeDocument/2006/relationships/printerSettings" Target="../printerSettings/printerSettings3132.bin"/><Relationship Id="rId57" Type="http://schemas.openxmlformats.org/officeDocument/2006/relationships/printerSettings" Target="../printerSettings/printerSettings3140.bin"/></Relationships>
</file>

<file path=xl/worksheets/_rels/sheet43.xml.rels><?xml version="1.0" encoding="UTF-8" standalone="yes"?>
<Relationships xmlns="http://schemas.openxmlformats.org/package/2006/relationships"><Relationship Id="rId13" Type="http://schemas.openxmlformats.org/officeDocument/2006/relationships/printerSettings" Target="../printerSettings/printerSettings3179.bin"/><Relationship Id="rId18" Type="http://schemas.openxmlformats.org/officeDocument/2006/relationships/printerSettings" Target="../printerSettings/printerSettings3184.bin"/><Relationship Id="rId26" Type="http://schemas.openxmlformats.org/officeDocument/2006/relationships/printerSettings" Target="../printerSettings/printerSettings3192.bin"/><Relationship Id="rId39" Type="http://schemas.openxmlformats.org/officeDocument/2006/relationships/printerSettings" Target="../printerSettings/printerSettings3205.bin"/><Relationship Id="rId21" Type="http://schemas.openxmlformats.org/officeDocument/2006/relationships/printerSettings" Target="../printerSettings/printerSettings3187.bin"/><Relationship Id="rId34" Type="http://schemas.openxmlformats.org/officeDocument/2006/relationships/printerSettings" Target="../printerSettings/printerSettings3200.bin"/><Relationship Id="rId42" Type="http://schemas.openxmlformats.org/officeDocument/2006/relationships/printerSettings" Target="../printerSettings/printerSettings3208.bin"/><Relationship Id="rId47" Type="http://schemas.openxmlformats.org/officeDocument/2006/relationships/printerSettings" Target="../printerSettings/printerSettings3213.bin"/><Relationship Id="rId50" Type="http://schemas.openxmlformats.org/officeDocument/2006/relationships/printerSettings" Target="../printerSettings/printerSettings3216.bin"/><Relationship Id="rId55" Type="http://schemas.openxmlformats.org/officeDocument/2006/relationships/printerSettings" Target="../printerSettings/printerSettings3221.bin"/><Relationship Id="rId63" Type="http://schemas.openxmlformats.org/officeDocument/2006/relationships/printerSettings" Target="../printerSettings/printerSettings3229.bin"/><Relationship Id="rId68" Type="http://schemas.openxmlformats.org/officeDocument/2006/relationships/printerSettings" Target="../printerSettings/printerSettings3234.bin"/><Relationship Id="rId76" Type="http://schemas.openxmlformats.org/officeDocument/2006/relationships/printerSettings" Target="../printerSettings/printerSettings3242.bin"/><Relationship Id="rId7" Type="http://schemas.openxmlformats.org/officeDocument/2006/relationships/printerSettings" Target="../printerSettings/printerSettings3173.bin"/><Relationship Id="rId71" Type="http://schemas.openxmlformats.org/officeDocument/2006/relationships/printerSettings" Target="../printerSettings/printerSettings3237.bin"/><Relationship Id="rId2" Type="http://schemas.openxmlformats.org/officeDocument/2006/relationships/printerSettings" Target="../printerSettings/printerSettings3168.bin"/><Relationship Id="rId16" Type="http://schemas.openxmlformats.org/officeDocument/2006/relationships/printerSettings" Target="../printerSettings/printerSettings3182.bin"/><Relationship Id="rId29" Type="http://schemas.openxmlformats.org/officeDocument/2006/relationships/printerSettings" Target="../printerSettings/printerSettings3195.bin"/><Relationship Id="rId11" Type="http://schemas.openxmlformats.org/officeDocument/2006/relationships/printerSettings" Target="../printerSettings/printerSettings3177.bin"/><Relationship Id="rId24" Type="http://schemas.openxmlformats.org/officeDocument/2006/relationships/printerSettings" Target="../printerSettings/printerSettings3190.bin"/><Relationship Id="rId32" Type="http://schemas.openxmlformats.org/officeDocument/2006/relationships/printerSettings" Target="../printerSettings/printerSettings3198.bin"/><Relationship Id="rId37" Type="http://schemas.openxmlformats.org/officeDocument/2006/relationships/printerSettings" Target="../printerSettings/printerSettings3203.bin"/><Relationship Id="rId40" Type="http://schemas.openxmlformats.org/officeDocument/2006/relationships/printerSettings" Target="../printerSettings/printerSettings3206.bin"/><Relationship Id="rId45" Type="http://schemas.openxmlformats.org/officeDocument/2006/relationships/printerSettings" Target="../printerSettings/printerSettings3211.bin"/><Relationship Id="rId53" Type="http://schemas.openxmlformats.org/officeDocument/2006/relationships/printerSettings" Target="../printerSettings/printerSettings3219.bin"/><Relationship Id="rId58" Type="http://schemas.openxmlformats.org/officeDocument/2006/relationships/printerSettings" Target="../printerSettings/printerSettings3224.bin"/><Relationship Id="rId66" Type="http://schemas.openxmlformats.org/officeDocument/2006/relationships/printerSettings" Target="../printerSettings/printerSettings3232.bin"/><Relationship Id="rId74" Type="http://schemas.openxmlformats.org/officeDocument/2006/relationships/printerSettings" Target="../printerSettings/printerSettings3240.bin"/><Relationship Id="rId79" Type="http://schemas.openxmlformats.org/officeDocument/2006/relationships/printerSettings" Target="../printerSettings/printerSettings3245.bin"/><Relationship Id="rId5" Type="http://schemas.openxmlformats.org/officeDocument/2006/relationships/printerSettings" Target="../printerSettings/printerSettings3171.bin"/><Relationship Id="rId61" Type="http://schemas.openxmlformats.org/officeDocument/2006/relationships/printerSettings" Target="../printerSettings/printerSettings3227.bin"/><Relationship Id="rId82" Type="http://schemas.openxmlformats.org/officeDocument/2006/relationships/printerSettings" Target="../printerSettings/printerSettings3248.bin"/><Relationship Id="rId10" Type="http://schemas.openxmlformats.org/officeDocument/2006/relationships/printerSettings" Target="../printerSettings/printerSettings3176.bin"/><Relationship Id="rId19" Type="http://schemas.openxmlformats.org/officeDocument/2006/relationships/printerSettings" Target="../printerSettings/printerSettings3185.bin"/><Relationship Id="rId31" Type="http://schemas.openxmlformats.org/officeDocument/2006/relationships/printerSettings" Target="../printerSettings/printerSettings3197.bin"/><Relationship Id="rId44" Type="http://schemas.openxmlformats.org/officeDocument/2006/relationships/printerSettings" Target="../printerSettings/printerSettings3210.bin"/><Relationship Id="rId52" Type="http://schemas.openxmlformats.org/officeDocument/2006/relationships/printerSettings" Target="../printerSettings/printerSettings3218.bin"/><Relationship Id="rId60" Type="http://schemas.openxmlformats.org/officeDocument/2006/relationships/printerSettings" Target="../printerSettings/printerSettings3226.bin"/><Relationship Id="rId65" Type="http://schemas.openxmlformats.org/officeDocument/2006/relationships/printerSettings" Target="../printerSettings/printerSettings3231.bin"/><Relationship Id="rId73" Type="http://schemas.openxmlformats.org/officeDocument/2006/relationships/printerSettings" Target="../printerSettings/printerSettings3239.bin"/><Relationship Id="rId78" Type="http://schemas.openxmlformats.org/officeDocument/2006/relationships/printerSettings" Target="../printerSettings/printerSettings3244.bin"/><Relationship Id="rId81" Type="http://schemas.openxmlformats.org/officeDocument/2006/relationships/printerSettings" Target="../printerSettings/printerSettings3247.bin"/><Relationship Id="rId4" Type="http://schemas.openxmlformats.org/officeDocument/2006/relationships/printerSettings" Target="../printerSettings/printerSettings3170.bin"/><Relationship Id="rId9" Type="http://schemas.openxmlformats.org/officeDocument/2006/relationships/printerSettings" Target="../printerSettings/printerSettings3175.bin"/><Relationship Id="rId14" Type="http://schemas.openxmlformats.org/officeDocument/2006/relationships/printerSettings" Target="../printerSettings/printerSettings3180.bin"/><Relationship Id="rId22" Type="http://schemas.openxmlformats.org/officeDocument/2006/relationships/printerSettings" Target="../printerSettings/printerSettings3188.bin"/><Relationship Id="rId27" Type="http://schemas.openxmlformats.org/officeDocument/2006/relationships/printerSettings" Target="../printerSettings/printerSettings3193.bin"/><Relationship Id="rId30" Type="http://schemas.openxmlformats.org/officeDocument/2006/relationships/printerSettings" Target="../printerSettings/printerSettings3196.bin"/><Relationship Id="rId35" Type="http://schemas.openxmlformats.org/officeDocument/2006/relationships/printerSettings" Target="../printerSettings/printerSettings3201.bin"/><Relationship Id="rId43" Type="http://schemas.openxmlformats.org/officeDocument/2006/relationships/printerSettings" Target="../printerSettings/printerSettings3209.bin"/><Relationship Id="rId48" Type="http://schemas.openxmlformats.org/officeDocument/2006/relationships/printerSettings" Target="../printerSettings/printerSettings3214.bin"/><Relationship Id="rId56" Type="http://schemas.openxmlformats.org/officeDocument/2006/relationships/printerSettings" Target="../printerSettings/printerSettings3222.bin"/><Relationship Id="rId64" Type="http://schemas.openxmlformats.org/officeDocument/2006/relationships/printerSettings" Target="../printerSettings/printerSettings3230.bin"/><Relationship Id="rId69" Type="http://schemas.openxmlformats.org/officeDocument/2006/relationships/printerSettings" Target="../printerSettings/printerSettings3235.bin"/><Relationship Id="rId77" Type="http://schemas.openxmlformats.org/officeDocument/2006/relationships/printerSettings" Target="../printerSettings/printerSettings3243.bin"/><Relationship Id="rId8" Type="http://schemas.openxmlformats.org/officeDocument/2006/relationships/printerSettings" Target="../printerSettings/printerSettings3174.bin"/><Relationship Id="rId51" Type="http://schemas.openxmlformats.org/officeDocument/2006/relationships/printerSettings" Target="../printerSettings/printerSettings3217.bin"/><Relationship Id="rId72" Type="http://schemas.openxmlformats.org/officeDocument/2006/relationships/printerSettings" Target="../printerSettings/printerSettings3238.bin"/><Relationship Id="rId80" Type="http://schemas.openxmlformats.org/officeDocument/2006/relationships/printerSettings" Target="../printerSettings/printerSettings3246.bin"/><Relationship Id="rId3" Type="http://schemas.openxmlformats.org/officeDocument/2006/relationships/printerSettings" Target="../printerSettings/printerSettings3169.bin"/><Relationship Id="rId12" Type="http://schemas.openxmlformats.org/officeDocument/2006/relationships/printerSettings" Target="../printerSettings/printerSettings3178.bin"/><Relationship Id="rId17" Type="http://schemas.openxmlformats.org/officeDocument/2006/relationships/printerSettings" Target="../printerSettings/printerSettings3183.bin"/><Relationship Id="rId25" Type="http://schemas.openxmlformats.org/officeDocument/2006/relationships/printerSettings" Target="../printerSettings/printerSettings3191.bin"/><Relationship Id="rId33" Type="http://schemas.openxmlformats.org/officeDocument/2006/relationships/printerSettings" Target="../printerSettings/printerSettings3199.bin"/><Relationship Id="rId38" Type="http://schemas.openxmlformats.org/officeDocument/2006/relationships/printerSettings" Target="../printerSettings/printerSettings3204.bin"/><Relationship Id="rId46" Type="http://schemas.openxmlformats.org/officeDocument/2006/relationships/printerSettings" Target="../printerSettings/printerSettings3212.bin"/><Relationship Id="rId59" Type="http://schemas.openxmlformats.org/officeDocument/2006/relationships/printerSettings" Target="../printerSettings/printerSettings3225.bin"/><Relationship Id="rId67" Type="http://schemas.openxmlformats.org/officeDocument/2006/relationships/printerSettings" Target="../printerSettings/printerSettings3233.bin"/><Relationship Id="rId20" Type="http://schemas.openxmlformats.org/officeDocument/2006/relationships/printerSettings" Target="../printerSettings/printerSettings3186.bin"/><Relationship Id="rId41" Type="http://schemas.openxmlformats.org/officeDocument/2006/relationships/printerSettings" Target="../printerSettings/printerSettings3207.bin"/><Relationship Id="rId54" Type="http://schemas.openxmlformats.org/officeDocument/2006/relationships/printerSettings" Target="../printerSettings/printerSettings3220.bin"/><Relationship Id="rId62" Type="http://schemas.openxmlformats.org/officeDocument/2006/relationships/printerSettings" Target="../printerSettings/printerSettings3228.bin"/><Relationship Id="rId70" Type="http://schemas.openxmlformats.org/officeDocument/2006/relationships/printerSettings" Target="../printerSettings/printerSettings3236.bin"/><Relationship Id="rId75" Type="http://schemas.openxmlformats.org/officeDocument/2006/relationships/printerSettings" Target="../printerSettings/printerSettings3241.bin"/><Relationship Id="rId83" Type="http://schemas.openxmlformats.org/officeDocument/2006/relationships/printerSettings" Target="../printerSettings/printerSettings3249.bin"/><Relationship Id="rId1" Type="http://schemas.openxmlformats.org/officeDocument/2006/relationships/printerSettings" Target="../printerSettings/printerSettings3167.bin"/><Relationship Id="rId6" Type="http://schemas.openxmlformats.org/officeDocument/2006/relationships/printerSettings" Target="../printerSettings/printerSettings3172.bin"/><Relationship Id="rId15" Type="http://schemas.openxmlformats.org/officeDocument/2006/relationships/printerSettings" Target="../printerSettings/printerSettings3181.bin"/><Relationship Id="rId23" Type="http://schemas.openxmlformats.org/officeDocument/2006/relationships/printerSettings" Target="../printerSettings/printerSettings3189.bin"/><Relationship Id="rId28" Type="http://schemas.openxmlformats.org/officeDocument/2006/relationships/printerSettings" Target="../printerSettings/printerSettings3194.bin"/><Relationship Id="rId36" Type="http://schemas.openxmlformats.org/officeDocument/2006/relationships/printerSettings" Target="../printerSettings/printerSettings3202.bin"/><Relationship Id="rId49" Type="http://schemas.openxmlformats.org/officeDocument/2006/relationships/printerSettings" Target="../printerSettings/printerSettings3215.bin"/><Relationship Id="rId57" Type="http://schemas.openxmlformats.org/officeDocument/2006/relationships/printerSettings" Target="../printerSettings/printerSettings3223.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3257.bin"/><Relationship Id="rId13" Type="http://schemas.openxmlformats.org/officeDocument/2006/relationships/printerSettings" Target="../printerSettings/printerSettings3262.bin"/><Relationship Id="rId18" Type="http://schemas.openxmlformats.org/officeDocument/2006/relationships/printerSettings" Target="../printerSettings/printerSettings3267.bin"/><Relationship Id="rId26" Type="http://schemas.openxmlformats.org/officeDocument/2006/relationships/printerSettings" Target="../printerSettings/printerSettings3275.bin"/><Relationship Id="rId39" Type="http://schemas.openxmlformats.org/officeDocument/2006/relationships/printerSettings" Target="../printerSettings/printerSettings3288.bin"/><Relationship Id="rId3" Type="http://schemas.openxmlformats.org/officeDocument/2006/relationships/printerSettings" Target="../printerSettings/printerSettings3252.bin"/><Relationship Id="rId21" Type="http://schemas.openxmlformats.org/officeDocument/2006/relationships/printerSettings" Target="../printerSettings/printerSettings3270.bin"/><Relationship Id="rId34" Type="http://schemas.openxmlformats.org/officeDocument/2006/relationships/printerSettings" Target="../printerSettings/printerSettings3283.bin"/><Relationship Id="rId7" Type="http://schemas.openxmlformats.org/officeDocument/2006/relationships/printerSettings" Target="../printerSettings/printerSettings3256.bin"/><Relationship Id="rId12" Type="http://schemas.openxmlformats.org/officeDocument/2006/relationships/printerSettings" Target="../printerSettings/printerSettings3261.bin"/><Relationship Id="rId17" Type="http://schemas.openxmlformats.org/officeDocument/2006/relationships/printerSettings" Target="../printerSettings/printerSettings3266.bin"/><Relationship Id="rId25" Type="http://schemas.openxmlformats.org/officeDocument/2006/relationships/printerSettings" Target="../printerSettings/printerSettings3274.bin"/><Relationship Id="rId33" Type="http://schemas.openxmlformats.org/officeDocument/2006/relationships/printerSettings" Target="../printerSettings/printerSettings3282.bin"/><Relationship Id="rId38" Type="http://schemas.openxmlformats.org/officeDocument/2006/relationships/printerSettings" Target="../printerSettings/printerSettings3287.bin"/><Relationship Id="rId2" Type="http://schemas.openxmlformats.org/officeDocument/2006/relationships/printerSettings" Target="../printerSettings/printerSettings3251.bin"/><Relationship Id="rId16" Type="http://schemas.openxmlformats.org/officeDocument/2006/relationships/printerSettings" Target="../printerSettings/printerSettings3265.bin"/><Relationship Id="rId20" Type="http://schemas.openxmlformats.org/officeDocument/2006/relationships/printerSettings" Target="../printerSettings/printerSettings3269.bin"/><Relationship Id="rId29" Type="http://schemas.openxmlformats.org/officeDocument/2006/relationships/printerSettings" Target="../printerSettings/printerSettings3278.bin"/><Relationship Id="rId41" Type="http://schemas.openxmlformats.org/officeDocument/2006/relationships/printerSettings" Target="../printerSettings/printerSettings3290.bin"/><Relationship Id="rId1" Type="http://schemas.openxmlformats.org/officeDocument/2006/relationships/printerSettings" Target="../printerSettings/printerSettings3250.bin"/><Relationship Id="rId6" Type="http://schemas.openxmlformats.org/officeDocument/2006/relationships/printerSettings" Target="../printerSettings/printerSettings3255.bin"/><Relationship Id="rId11" Type="http://schemas.openxmlformats.org/officeDocument/2006/relationships/printerSettings" Target="../printerSettings/printerSettings3260.bin"/><Relationship Id="rId24" Type="http://schemas.openxmlformats.org/officeDocument/2006/relationships/printerSettings" Target="../printerSettings/printerSettings3273.bin"/><Relationship Id="rId32" Type="http://schemas.openxmlformats.org/officeDocument/2006/relationships/printerSettings" Target="../printerSettings/printerSettings3281.bin"/><Relationship Id="rId37" Type="http://schemas.openxmlformats.org/officeDocument/2006/relationships/printerSettings" Target="../printerSettings/printerSettings3286.bin"/><Relationship Id="rId40" Type="http://schemas.openxmlformats.org/officeDocument/2006/relationships/printerSettings" Target="../printerSettings/printerSettings3289.bin"/><Relationship Id="rId5" Type="http://schemas.openxmlformats.org/officeDocument/2006/relationships/printerSettings" Target="../printerSettings/printerSettings3254.bin"/><Relationship Id="rId15" Type="http://schemas.openxmlformats.org/officeDocument/2006/relationships/printerSettings" Target="../printerSettings/printerSettings3264.bin"/><Relationship Id="rId23" Type="http://schemas.openxmlformats.org/officeDocument/2006/relationships/printerSettings" Target="../printerSettings/printerSettings3272.bin"/><Relationship Id="rId28" Type="http://schemas.openxmlformats.org/officeDocument/2006/relationships/printerSettings" Target="../printerSettings/printerSettings3277.bin"/><Relationship Id="rId36" Type="http://schemas.openxmlformats.org/officeDocument/2006/relationships/printerSettings" Target="../printerSettings/printerSettings3285.bin"/><Relationship Id="rId10" Type="http://schemas.openxmlformats.org/officeDocument/2006/relationships/printerSettings" Target="../printerSettings/printerSettings3259.bin"/><Relationship Id="rId19" Type="http://schemas.openxmlformats.org/officeDocument/2006/relationships/printerSettings" Target="../printerSettings/printerSettings3268.bin"/><Relationship Id="rId31" Type="http://schemas.openxmlformats.org/officeDocument/2006/relationships/printerSettings" Target="../printerSettings/printerSettings3280.bin"/><Relationship Id="rId4" Type="http://schemas.openxmlformats.org/officeDocument/2006/relationships/printerSettings" Target="../printerSettings/printerSettings3253.bin"/><Relationship Id="rId9" Type="http://schemas.openxmlformats.org/officeDocument/2006/relationships/printerSettings" Target="../printerSettings/printerSettings3258.bin"/><Relationship Id="rId14" Type="http://schemas.openxmlformats.org/officeDocument/2006/relationships/printerSettings" Target="../printerSettings/printerSettings3263.bin"/><Relationship Id="rId22" Type="http://schemas.openxmlformats.org/officeDocument/2006/relationships/printerSettings" Target="../printerSettings/printerSettings3271.bin"/><Relationship Id="rId27" Type="http://schemas.openxmlformats.org/officeDocument/2006/relationships/printerSettings" Target="../printerSettings/printerSettings3276.bin"/><Relationship Id="rId30" Type="http://schemas.openxmlformats.org/officeDocument/2006/relationships/printerSettings" Target="../printerSettings/printerSettings3279.bin"/><Relationship Id="rId35" Type="http://schemas.openxmlformats.org/officeDocument/2006/relationships/printerSettings" Target="../printerSettings/printerSettings3284.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3298.bin"/><Relationship Id="rId13" Type="http://schemas.openxmlformats.org/officeDocument/2006/relationships/printerSettings" Target="../printerSettings/printerSettings3303.bin"/><Relationship Id="rId18" Type="http://schemas.openxmlformats.org/officeDocument/2006/relationships/printerSettings" Target="../printerSettings/printerSettings3308.bin"/><Relationship Id="rId26" Type="http://schemas.openxmlformats.org/officeDocument/2006/relationships/printerSettings" Target="../printerSettings/printerSettings3316.bin"/><Relationship Id="rId39" Type="http://schemas.openxmlformats.org/officeDocument/2006/relationships/printerSettings" Target="../printerSettings/printerSettings3329.bin"/><Relationship Id="rId3" Type="http://schemas.openxmlformats.org/officeDocument/2006/relationships/printerSettings" Target="../printerSettings/printerSettings3293.bin"/><Relationship Id="rId21" Type="http://schemas.openxmlformats.org/officeDocument/2006/relationships/printerSettings" Target="../printerSettings/printerSettings3311.bin"/><Relationship Id="rId34" Type="http://schemas.openxmlformats.org/officeDocument/2006/relationships/printerSettings" Target="../printerSettings/printerSettings3324.bin"/><Relationship Id="rId7" Type="http://schemas.openxmlformats.org/officeDocument/2006/relationships/printerSettings" Target="../printerSettings/printerSettings3297.bin"/><Relationship Id="rId12" Type="http://schemas.openxmlformats.org/officeDocument/2006/relationships/printerSettings" Target="../printerSettings/printerSettings3302.bin"/><Relationship Id="rId17" Type="http://schemas.openxmlformats.org/officeDocument/2006/relationships/printerSettings" Target="../printerSettings/printerSettings3307.bin"/><Relationship Id="rId25" Type="http://schemas.openxmlformats.org/officeDocument/2006/relationships/printerSettings" Target="../printerSettings/printerSettings3315.bin"/><Relationship Id="rId33" Type="http://schemas.openxmlformats.org/officeDocument/2006/relationships/printerSettings" Target="../printerSettings/printerSettings3323.bin"/><Relationship Id="rId38" Type="http://schemas.openxmlformats.org/officeDocument/2006/relationships/printerSettings" Target="../printerSettings/printerSettings3328.bin"/><Relationship Id="rId2" Type="http://schemas.openxmlformats.org/officeDocument/2006/relationships/printerSettings" Target="../printerSettings/printerSettings3292.bin"/><Relationship Id="rId16" Type="http://schemas.openxmlformats.org/officeDocument/2006/relationships/printerSettings" Target="../printerSettings/printerSettings3306.bin"/><Relationship Id="rId20" Type="http://schemas.openxmlformats.org/officeDocument/2006/relationships/printerSettings" Target="../printerSettings/printerSettings3310.bin"/><Relationship Id="rId29" Type="http://schemas.openxmlformats.org/officeDocument/2006/relationships/printerSettings" Target="../printerSettings/printerSettings3319.bin"/><Relationship Id="rId41" Type="http://schemas.openxmlformats.org/officeDocument/2006/relationships/printerSettings" Target="../printerSettings/printerSettings3331.bin"/><Relationship Id="rId1" Type="http://schemas.openxmlformats.org/officeDocument/2006/relationships/printerSettings" Target="../printerSettings/printerSettings3291.bin"/><Relationship Id="rId6" Type="http://schemas.openxmlformats.org/officeDocument/2006/relationships/printerSettings" Target="../printerSettings/printerSettings3296.bin"/><Relationship Id="rId11" Type="http://schemas.openxmlformats.org/officeDocument/2006/relationships/printerSettings" Target="../printerSettings/printerSettings3301.bin"/><Relationship Id="rId24" Type="http://schemas.openxmlformats.org/officeDocument/2006/relationships/printerSettings" Target="../printerSettings/printerSettings3314.bin"/><Relationship Id="rId32" Type="http://schemas.openxmlformats.org/officeDocument/2006/relationships/printerSettings" Target="../printerSettings/printerSettings3322.bin"/><Relationship Id="rId37" Type="http://schemas.openxmlformats.org/officeDocument/2006/relationships/printerSettings" Target="../printerSettings/printerSettings3327.bin"/><Relationship Id="rId40" Type="http://schemas.openxmlformats.org/officeDocument/2006/relationships/printerSettings" Target="../printerSettings/printerSettings3330.bin"/><Relationship Id="rId5" Type="http://schemas.openxmlformats.org/officeDocument/2006/relationships/printerSettings" Target="../printerSettings/printerSettings3295.bin"/><Relationship Id="rId15" Type="http://schemas.openxmlformats.org/officeDocument/2006/relationships/printerSettings" Target="../printerSettings/printerSettings3305.bin"/><Relationship Id="rId23" Type="http://schemas.openxmlformats.org/officeDocument/2006/relationships/printerSettings" Target="../printerSettings/printerSettings3313.bin"/><Relationship Id="rId28" Type="http://schemas.openxmlformats.org/officeDocument/2006/relationships/printerSettings" Target="../printerSettings/printerSettings3318.bin"/><Relationship Id="rId36" Type="http://schemas.openxmlformats.org/officeDocument/2006/relationships/printerSettings" Target="../printerSettings/printerSettings3326.bin"/><Relationship Id="rId10" Type="http://schemas.openxmlformats.org/officeDocument/2006/relationships/printerSettings" Target="../printerSettings/printerSettings3300.bin"/><Relationship Id="rId19" Type="http://schemas.openxmlformats.org/officeDocument/2006/relationships/printerSettings" Target="../printerSettings/printerSettings3309.bin"/><Relationship Id="rId31" Type="http://schemas.openxmlformats.org/officeDocument/2006/relationships/printerSettings" Target="../printerSettings/printerSettings3321.bin"/><Relationship Id="rId4" Type="http://schemas.openxmlformats.org/officeDocument/2006/relationships/printerSettings" Target="../printerSettings/printerSettings3294.bin"/><Relationship Id="rId9" Type="http://schemas.openxmlformats.org/officeDocument/2006/relationships/printerSettings" Target="../printerSettings/printerSettings3299.bin"/><Relationship Id="rId14" Type="http://schemas.openxmlformats.org/officeDocument/2006/relationships/printerSettings" Target="../printerSettings/printerSettings3304.bin"/><Relationship Id="rId22" Type="http://schemas.openxmlformats.org/officeDocument/2006/relationships/printerSettings" Target="../printerSettings/printerSettings3312.bin"/><Relationship Id="rId27" Type="http://schemas.openxmlformats.org/officeDocument/2006/relationships/printerSettings" Target="../printerSettings/printerSettings3317.bin"/><Relationship Id="rId30" Type="http://schemas.openxmlformats.org/officeDocument/2006/relationships/printerSettings" Target="../printerSettings/printerSettings3320.bin"/><Relationship Id="rId35" Type="http://schemas.openxmlformats.org/officeDocument/2006/relationships/printerSettings" Target="../printerSettings/printerSettings3325.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3339.bin"/><Relationship Id="rId13" Type="http://schemas.openxmlformats.org/officeDocument/2006/relationships/printerSettings" Target="../printerSettings/printerSettings3344.bin"/><Relationship Id="rId18" Type="http://schemas.openxmlformats.org/officeDocument/2006/relationships/printerSettings" Target="../printerSettings/printerSettings3349.bin"/><Relationship Id="rId26" Type="http://schemas.openxmlformats.org/officeDocument/2006/relationships/printerSettings" Target="../printerSettings/printerSettings3357.bin"/><Relationship Id="rId39" Type="http://schemas.openxmlformats.org/officeDocument/2006/relationships/printerSettings" Target="../printerSettings/printerSettings3370.bin"/><Relationship Id="rId3" Type="http://schemas.openxmlformats.org/officeDocument/2006/relationships/printerSettings" Target="../printerSettings/printerSettings3334.bin"/><Relationship Id="rId21" Type="http://schemas.openxmlformats.org/officeDocument/2006/relationships/printerSettings" Target="../printerSettings/printerSettings3352.bin"/><Relationship Id="rId34" Type="http://schemas.openxmlformats.org/officeDocument/2006/relationships/printerSettings" Target="../printerSettings/printerSettings3365.bin"/><Relationship Id="rId7" Type="http://schemas.openxmlformats.org/officeDocument/2006/relationships/printerSettings" Target="../printerSettings/printerSettings3338.bin"/><Relationship Id="rId12" Type="http://schemas.openxmlformats.org/officeDocument/2006/relationships/printerSettings" Target="../printerSettings/printerSettings3343.bin"/><Relationship Id="rId17" Type="http://schemas.openxmlformats.org/officeDocument/2006/relationships/printerSettings" Target="../printerSettings/printerSettings3348.bin"/><Relationship Id="rId25" Type="http://schemas.openxmlformats.org/officeDocument/2006/relationships/printerSettings" Target="../printerSettings/printerSettings3356.bin"/><Relationship Id="rId33" Type="http://schemas.openxmlformats.org/officeDocument/2006/relationships/printerSettings" Target="../printerSettings/printerSettings3364.bin"/><Relationship Id="rId38" Type="http://schemas.openxmlformats.org/officeDocument/2006/relationships/printerSettings" Target="../printerSettings/printerSettings3369.bin"/><Relationship Id="rId2" Type="http://schemas.openxmlformats.org/officeDocument/2006/relationships/printerSettings" Target="../printerSettings/printerSettings3333.bin"/><Relationship Id="rId16" Type="http://schemas.openxmlformats.org/officeDocument/2006/relationships/printerSettings" Target="../printerSettings/printerSettings3347.bin"/><Relationship Id="rId20" Type="http://schemas.openxmlformats.org/officeDocument/2006/relationships/printerSettings" Target="../printerSettings/printerSettings3351.bin"/><Relationship Id="rId29" Type="http://schemas.openxmlformats.org/officeDocument/2006/relationships/printerSettings" Target="../printerSettings/printerSettings3360.bin"/><Relationship Id="rId41" Type="http://schemas.openxmlformats.org/officeDocument/2006/relationships/printerSettings" Target="../printerSettings/printerSettings3372.bin"/><Relationship Id="rId1" Type="http://schemas.openxmlformats.org/officeDocument/2006/relationships/printerSettings" Target="../printerSettings/printerSettings3332.bin"/><Relationship Id="rId6" Type="http://schemas.openxmlformats.org/officeDocument/2006/relationships/printerSettings" Target="../printerSettings/printerSettings3337.bin"/><Relationship Id="rId11" Type="http://schemas.openxmlformats.org/officeDocument/2006/relationships/printerSettings" Target="../printerSettings/printerSettings3342.bin"/><Relationship Id="rId24" Type="http://schemas.openxmlformats.org/officeDocument/2006/relationships/printerSettings" Target="../printerSettings/printerSettings3355.bin"/><Relationship Id="rId32" Type="http://schemas.openxmlformats.org/officeDocument/2006/relationships/printerSettings" Target="../printerSettings/printerSettings3363.bin"/><Relationship Id="rId37" Type="http://schemas.openxmlformats.org/officeDocument/2006/relationships/printerSettings" Target="../printerSettings/printerSettings3368.bin"/><Relationship Id="rId40" Type="http://schemas.openxmlformats.org/officeDocument/2006/relationships/printerSettings" Target="../printerSettings/printerSettings3371.bin"/><Relationship Id="rId5" Type="http://schemas.openxmlformats.org/officeDocument/2006/relationships/printerSettings" Target="../printerSettings/printerSettings3336.bin"/><Relationship Id="rId15" Type="http://schemas.openxmlformats.org/officeDocument/2006/relationships/printerSettings" Target="../printerSettings/printerSettings3346.bin"/><Relationship Id="rId23" Type="http://schemas.openxmlformats.org/officeDocument/2006/relationships/printerSettings" Target="../printerSettings/printerSettings3354.bin"/><Relationship Id="rId28" Type="http://schemas.openxmlformats.org/officeDocument/2006/relationships/printerSettings" Target="../printerSettings/printerSettings3359.bin"/><Relationship Id="rId36" Type="http://schemas.openxmlformats.org/officeDocument/2006/relationships/printerSettings" Target="../printerSettings/printerSettings3367.bin"/><Relationship Id="rId10" Type="http://schemas.openxmlformats.org/officeDocument/2006/relationships/printerSettings" Target="../printerSettings/printerSettings3341.bin"/><Relationship Id="rId19" Type="http://schemas.openxmlformats.org/officeDocument/2006/relationships/printerSettings" Target="../printerSettings/printerSettings3350.bin"/><Relationship Id="rId31" Type="http://schemas.openxmlformats.org/officeDocument/2006/relationships/printerSettings" Target="../printerSettings/printerSettings3362.bin"/><Relationship Id="rId4" Type="http://schemas.openxmlformats.org/officeDocument/2006/relationships/printerSettings" Target="../printerSettings/printerSettings3335.bin"/><Relationship Id="rId9" Type="http://schemas.openxmlformats.org/officeDocument/2006/relationships/printerSettings" Target="../printerSettings/printerSettings3340.bin"/><Relationship Id="rId14" Type="http://schemas.openxmlformats.org/officeDocument/2006/relationships/printerSettings" Target="../printerSettings/printerSettings3345.bin"/><Relationship Id="rId22" Type="http://schemas.openxmlformats.org/officeDocument/2006/relationships/printerSettings" Target="../printerSettings/printerSettings3353.bin"/><Relationship Id="rId27" Type="http://schemas.openxmlformats.org/officeDocument/2006/relationships/printerSettings" Target="../printerSettings/printerSettings3358.bin"/><Relationship Id="rId30" Type="http://schemas.openxmlformats.org/officeDocument/2006/relationships/printerSettings" Target="../printerSettings/printerSettings3361.bin"/><Relationship Id="rId35" Type="http://schemas.openxmlformats.org/officeDocument/2006/relationships/printerSettings" Target="../printerSettings/printerSettings3366.bin"/></Relationships>
</file>

<file path=xl/worksheets/_rels/sheet47.xml.rels><?xml version="1.0" encoding="UTF-8" standalone="yes"?>
<Relationships xmlns="http://schemas.openxmlformats.org/package/2006/relationships"><Relationship Id="rId13" Type="http://schemas.openxmlformats.org/officeDocument/2006/relationships/printerSettings" Target="../printerSettings/printerSettings3385.bin"/><Relationship Id="rId18" Type="http://schemas.openxmlformats.org/officeDocument/2006/relationships/printerSettings" Target="../printerSettings/printerSettings3390.bin"/><Relationship Id="rId26" Type="http://schemas.openxmlformats.org/officeDocument/2006/relationships/printerSettings" Target="../printerSettings/printerSettings3398.bin"/><Relationship Id="rId39" Type="http://schemas.openxmlformats.org/officeDocument/2006/relationships/printerSettings" Target="../printerSettings/printerSettings3411.bin"/><Relationship Id="rId21" Type="http://schemas.openxmlformats.org/officeDocument/2006/relationships/printerSettings" Target="../printerSettings/printerSettings3393.bin"/><Relationship Id="rId34" Type="http://schemas.openxmlformats.org/officeDocument/2006/relationships/printerSettings" Target="../printerSettings/printerSettings3406.bin"/><Relationship Id="rId42" Type="http://schemas.openxmlformats.org/officeDocument/2006/relationships/printerSettings" Target="../printerSettings/printerSettings3414.bin"/><Relationship Id="rId47" Type="http://schemas.openxmlformats.org/officeDocument/2006/relationships/printerSettings" Target="../printerSettings/printerSettings3419.bin"/><Relationship Id="rId50" Type="http://schemas.openxmlformats.org/officeDocument/2006/relationships/printerSettings" Target="../printerSettings/printerSettings3422.bin"/><Relationship Id="rId55" Type="http://schemas.openxmlformats.org/officeDocument/2006/relationships/printerSettings" Target="../printerSettings/printerSettings3427.bin"/><Relationship Id="rId63" Type="http://schemas.openxmlformats.org/officeDocument/2006/relationships/printerSettings" Target="../printerSettings/printerSettings3435.bin"/><Relationship Id="rId68" Type="http://schemas.openxmlformats.org/officeDocument/2006/relationships/printerSettings" Target="../printerSettings/printerSettings3440.bin"/><Relationship Id="rId76" Type="http://schemas.openxmlformats.org/officeDocument/2006/relationships/printerSettings" Target="../printerSettings/printerSettings3448.bin"/><Relationship Id="rId7" Type="http://schemas.openxmlformats.org/officeDocument/2006/relationships/printerSettings" Target="../printerSettings/printerSettings3379.bin"/><Relationship Id="rId71" Type="http://schemas.openxmlformats.org/officeDocument/2006/relationships/printerSettings" Target="../printerSettings/printerSettings3443.bin"/><Relationship Id="rId2" Type="http://schemas.openxmlformats.org/officeDocument/2006/relationships/printerSettings" Target="../printerSettings/printerSettings3374.bin"/><Relationship Id="rId16" Type="http://schemas.openxmlformats.org/officeDocument/2006/relationships/printerSettings" Target="../printerSettings/printerSettings3388.bin"/><Relationship Id="rId29" Type="http://schemas.openxmlformats.org/officeDocument/2006/relationships/printerSettings" Target="../printerSettings/printerSettings3401.bin"/><Relationship Id="rId11" Type="http://schemas.openxmlformats.org/officeDocument/2006/relationships/printerSettings" Target="../printerSettings/printerSettings3383.bin"/><Relationship Id="rId24" Type="http://schemas.openxmlformats.org/officeDocument/2006/relationships/printerSettings" Target="../printerSettings/printerSettings3396.bin"/><Relationship Id="rId32" Type="http://schemas.openxmlformats.org/officeDocument/2006/relationships/printerSettings" Target="../printerSettings/printerSettings3404.bin"/><Relationship Id="rId37" Type="http://schemas.openxmlformats.org/officeDocument/2006/relationships/printerSettings" Target="../printerSettings/printerSettings3409.bin"/><Relationship Id="rId40" Type="http://schemas.openxmlformats.org/officeDocument/2006/relationships/printerSettings" Target="../printerSettings/printerSettings3412.bin"/><Relationship Id="rId45" Type="http://schemas.openxmlformats.org/officeDocument/2006/relationships/printerSettings" Target="../printerSettings/printerSettings3417.bin"/><Relationship Id="rId53" Type="http://schemas.openxmlformats.org/officeDocument/2006/relationships/printerSettings" Target="../printerSettings/printerSettings3425.bin"/><Relationship Id="rId58" Type="http://schemas.openxmlformats.org/officeDocument/2006/relationships/printerSettings" Target="../printerSettings/printerSettings3430.bin"/><Relationship Id="rId66" Type="http://schemas.openxmlformats.org/officeDocument/2006/relationships/printerSettings" Target="../printerSettings/printerSettings3438.bin"/><Relationship Id="rId74" Type="http://schemas.openxmlformats.org/officeDocument/2006/relationships/printerSettings" Target="../printerSettings/printerSettings3446.bin"/><Relationship Id="rId79" Type="http://schemas.openxmlformats.org/officeDocument/2006/relationships/printerSettings" Target="../printerSettings/printerSettings3451.bin"/><Relationship Id="rId5" Type="http://schemas.openxmlformats.org/officeDocument/2006/relationships/printerSettings" Target="../printerSettings/printerSettings3377.bin"/><Relationship Id="rId61" Type="http://schemas.openxmlformats.org/officeDocument/2006/relationships/printerSettings" Target="../printerSettings/printerSettings3433.bin"/><Relationship Id="rId82" Type="http://schemas.openxmlformats.org/officeDocument/2006/relationships/printerSettings" Target="../printerSettings/printerSettings3454.bin"/><Relationship Id="rId10" Type="http://schemas.openxmlformats.org/officeDocument/2006/relationships/printerSettings" Target="../printerSettings/printerSettings3382.bin"/><Relationship Id="rId19" Type="http://schemas.openxmlformats.org/officeDocument/2006/relationships/printerSettings" Target="../printerSettings/printerSettings3391.bin"/><Relationship Id="rId31" Type="http://schemas.openxmlformats.org/officeDocument/2006/relationships/printerSettings" Target="../printerSettings/printerSettings3403.bin"/><Relationship Id="rId44" Type="http://schemas.openxmlformats.org/officeDocument/2006/relationships/printerSettings" Target="../printerSettings/printerSettings3416.bin"/><Relationship Id="rId52" Type="http://schemas.openxmlformats.org/officeDocument/2006/relationships/printerSettings" Target="../printerSettings/printerSettings3424.bin"/><Relationship Id="rId60" Type="http://schemas.openxmlformats.org/officeDocument/2006/relationships/printerSettings" Target="../printerSettings/printerSettings3432.bin"/><Relationship Id="rId65" Type="http://schemas.openxmlformats.org/officeDocument/2006/relationships/printerSettings" Target="../printerSettings/printerSettings3437.bin"/><Relationship Id="rId73" Type="http://schemas.openxmlformats.org/officeDocument/2006/relationships/printerSettings" Target="../printerSettings/printerSettings3445.bin"/><Relationship Id="rId78" Type="http://schemas.openxmlformats.org/officeDocument/2006/relationships/printerSettings" Target="../printerSettings/printerSettings3450.bin"/><Relationship Id="rId81" Type="http://schemas.openxmlformats.org/officeDocument/2006/relationships/printerSettings" Target="../printerSettings/printerSettings3453.bin"/><Relationship Id="rId4" Type="http://schemas.openxmlformats.org/officeDocument/2006/relationships/printerSettings" Target="../printerSettings/printerSettings3376.bin"/><Relationship Id="rId9" Type="http://schemas.openxmlformats.org/officeDocument/2006/relationships/printerSettings" Target="../printerSettings/printerSettings3381.bin"/><Relationship Id="rId14" Type="http://schemas.openxmlformats.org/officeDocument/2006/relationships/printerSettings" Target="../printerSettings/printerSettings3386.bin"/><Relationship Id="rId22" Type="http://schemas.openxmlformats.org/officeDocument/2006/relationships/printerSettings" Target="../printerSettings/printerSettings3394.bin"/><Relationship Id="rId27" Type="http://schemas.openxmlformats.org/officeDocument/2006/relationships/printerSettings" Target="../printerSettings/printerSettings3399.bin"/><Relationship Id="rId30" Type="http://schemas.openxmlformats.org/officeDocument/2006/relationships/printerSettings" Target="../printerSettings/printerSettings3402.bin"/><Relationship Id="rId35" Type="http://schemas.openxmlformats.org/officeDocument/2006/relationships/printerSettings" Target="../printerSettings/printerSettings3407.bin"/><Relationship Id="rId43" Type="http://schemas.openxmlformats.org/officeDocument/2006/relationships/printerSettings" Target="../printerSettings/printerSettings3415.bin"/><Relationship Id="rId48" Type="http://schemas.openxmlformats.org/officeDocument/2006/relationships/printerSettings" Target="../printerSettings/printerSettings3420.bin"/><Relationship Id="rId56" Type="http://schemas.openxmlformats.org/officeDocument/2006/relationships/printerSettings" Target="../printerSettings/printerSettings3428.bin"/><Relationship Id="rId64" Type="http://schemas.openxmlformats.org/officeDocument/2006/relationships/printerSettings" Target="../printerSettings/printerSettings3436.bin"/><Relationship Id="rId69" Type="http://schemas.openxmlformats.org/officeDocument/2006/relationships/printerSettings" Target="../printerSettings/printerSettings3441.bin"/><Relationship Id="rId77" Type="http://schemas.openxmlformats.org/officeDocument/2006/relationships/printerSettings" Target="../printerSettings/printerSettings3449.bin"/><Relationship Id="rId8" Type="http://schemas.openxmlformats.org/officeDocument/2006/relationships/printerSettings" Target="../printerSettings/printerSettings3380.bin"/><Relationship Id="rId51" Type="http://schemas.openxmlformats.org/officeDocument/2006/relationships/printerSettings" Target="../printerSettings/printerSettings3423.bin"/><Relationship Id="rId72" Type="http://schemas.openxmlformats.org/officeDocument/2006/relationships/printerSettings" Target="../printerSettings/printerSettings3444.bin"/><Relationship Id="rId80" Type="http://schemas.openxmlformats.org/officeDocument/2006/relationships/printerSettings" Target="../printerSettings/printerSettings3452.bin"/><Relationship Id="rId3" Type="http://schemas.openxmlformats.org/officeDocument/2006/relationships/printerSettings" Target="../printerSettings/printerSettings3375.bin"/><Relationship Id="rId12" Type="http://schemas.openxmlformats.org/officeDocument/2006/relationships/printerSettings" Target="../printerSettings/printerSettings3384.bin"/><Relationship Id="rId17" Type="http://schemas.openxmlformats.org/officeDocument/2006/relationships/printerSettings" Target="../printerSettings/printerSettings3389.bin"/><Relationship Id="rId25" Type="http://schemas.openxmlformats.org/officeDocument/2006/relationships/printerSettings" Target="../printerSettings/printerSettings3397.bin"/><Relationship Id="rId33" Type="http://schemas.openxmlformats.org/officeDocument/2006/relationships/printerSettings" Target="../printerSettings/printerSettings3405.bin"/><Relationship Id="rId38" Type="http://schemas.openxmlformats.org/officeDocument/2006/relationships/printerSettings" Target="../printerSettings/printerSettings3410.bin"/><Relationship Id="rId46" Type="http://schemas.openxmlformats.org/officeDocument/2006/relationships/printerSettings" Target="../printerSettings/printerSettings3418.bin"/><Relationship Id="rId59" Type="http://schemas.openxmlformats.org/officeDocument/2006/relationships/printerSettings" Target="../printerSettings/printerSettings3431.bin"/><Relationship Id="rId67" Type="http://schemas.openxmlformats.org/officeDocument/2006/relationships/printerSettings" Target="../printerSettings/printerSettings3439.bin"/><Relationship Id="rId20" Type="http://schemas.openxmlformats.org/officeDocument/2006/relationships/printerSettings" Target="../printerSettings/printerSettings3392.bin"/><Relationship Id="rId41" Type="http://schemas.openxmlformats.org/officeDocument/2006/relationships/printerSettings" Target="../printerSettings/printerSettings3413.bin"/><Relationship Id="rId54" Type="http://schemas.openxmlformats.org/officeDocument/2006/relationships/printerSettings" Target="../printerSettings/printerSettings3426.bin"/><Relationship Id="rId62" Type="http://schemas.openxmlformats.org/officeDocument/2006/relationships/printerSettings" Target="../printerSettings/printerSettings3434.bin"/><Relationship Id="rId70" Type="http://schemas.openxmlformats.org/officeDocument/2006/relationships/printerSettings" Target="../printerSettings/printerSettings3442.bin"/><Relationship Id="rId75" Type="http://schemas.openxmlformats.org/officeDocument/2006/relationships/printerSettings" Target="../printerSettings/printerSettings3447.bin"/><Relationship Id="rId83" Type="http://schemas.openxmlformats.org/officeDocument/2006/relationships/printerSettings" Target="../printerSettings/printerSettings3455.bin"/><Relationship Id="rId1" Type="http://schemas.openxmlformats.org/officeDocument/2006/relationships/printerSettings" Target="../printerSettings/printerSettings3373.bin"/><Relationship Id="rId6" Type="http://schemas.openxmlformats.org/officeDocument/2006/relationships/printerSettings" Target="../printerSettings/printerSettings3378.bin"/><Relationship Id="rId15" Type="http://schemas.openxmlformats.org/officeDocument/2006/relationships/printerSettings" Target="../printerSettings/printerSettings3387.bin"/><Relationship Id="rId23" Type="http://schemas.openxmlformats.org/officeDocument/2006/relationships/printerSettings" Target="../printerSettings/printerSettings3395.bin"/><Relationship Id="rId28" Type="http://schemas.openxmlformats.org/officeDocument/2006/relationships/printerSettings" Target="../printerSettings/printerSettings3400.bin"/><Relationship Id="rId36" Type="http://schemas.openxmlformats.org/officeDocument/2006/relationships/printerSettings" Target="../printerSettings/printerSettings3408.bin"/><Relationship Id="rId49" Type="http://schemas.openxmlformats.org/officeDocument/2006/relationships/printerSettings" Target="../printerSettings/printerSettings3421.bin"/><Relationship Id="rId57" Type="http://schemas.openxmlformats.org/officeDocument/2006/relationships/printerSettings" Target="../printerSettings/printerSettings3429.bin"/></Relationships>
</file>

<file path=xl/worksheets/_rels/sheet48.xml.rels><?xml version="1.0" encoding="UTF-8" standalone="yes"?>
<Relationships xmlns="http://schemas.openxmlformats.org/package/2006/relationships"><Relationship Id="rId13" Type="http://schemas.openxmlformats.org/officeDocument/2006/relationships/printerSettings" Target="../printerSettings/printerSettings3468.bin"/><Relationship Id="rId18" Type="http://schemas.openxmlformats.org/officeDocument/2006/relationships/printerSettings" Target="../printerSettings/printerSettings3473.bin"/><Relationship Id="rId26" Type="http://schemas.openxmlformats.org/officeDocument/2006/relationships/printerSettings" Target="../printerSettings/printerSettings3481.bin"/><Relationship Id="rId39" Type="http://schemas.openxmlformats.org/officeDocument/2006/relationships/printerSettings" Target="../printerSettings/printerSettings3494.bin"/><Relationship Id="rId21" Type="http://schemas.openxmlformats.org/officeDocument/2006/relationships/printerSettings" Target="../printerSettings/printerSettings3476.bin"/><Relationship Id="rId34" Type="http://schemas.openxmlformats.org/officeDocument/2006/relationships/printerSettings" Target="../printerSettings/printerSettings3489.bin"/><Relationship Id="rId42" Type="http://schemas.openxmlformats.org/officeDocument/2006/relationships/printerSettings" Target="../printerSettings/printerSettings3497.bin"/><Relationship Id="rId47" Type="http://schemas.openxmlformats.org/officeDocument/2006/relationships/printerSettings" Target="../printerSettings/printerSettings3502.bin"/><Relationship Id="rId50" Type="http://schemas.openxmlformats.org/officeDocument/2006/relationships/printerSettings" Target="../printerSettings/printerSettings3505.bin"/><Relationship Id="rId55" Type="http://schemas.openxmlformats.org/officeDocument/2006/relationships/printerSettings" Target="../printerSettings/printerSettings3510.bin"/><Relationship Id="rId63" Type="http://schemas.openxmlformats.org/officeDocument/2006/relationships/printerSettings" Target="../printerSettings/printerSettings3518.bin"/><Relationship Id="rId68" Type="http://schemas.openxmlformats.org/officeDocument/2006/relationships/printerSettings" Target="../printerSettings/printerSettings3523.bin"/><Relationship Id="rId76" Type="http://schemas.openxmlformats.org/officeDocument/2006/relationships/printerSettings" Target="../printerSettings/printerSettings3531.bin"/><Relationship Id="rId7" Type="http://schemas.openxmlformats.org/officeDocument/2006/relationships/printerSettings" Target="../printerSettings/printerSettings3462.bin"/><Relationship Id="rId71" Type="http://schemas.openxmlformats.org/officeDocument/2006/relationships/printerSettings" Target="../printerSettings/printerSettings3526.bin"/><Relationship Id="rId2" Type="http://schemas.openxmlformats.org/officeDocument/2006/relationships/printerSettings" Target="../printerSettings/printerSettings3457.bin"/><Relationship Id="rId16" Type="http://schemas.openxmlformats.org/officeDocument/2006/relationships/printerSettings" Target="../printerSettings/printerSettings3471.bin"/><Relationship Id="rId29" Type="http://schemas.openxmlformats.org/officeDocument/2006/relationships/printerSettings" Target="../printerSettings/printerSettings3484.bin"/><Relationship Id="rId11" Type="http://schemas.openxmlformats.org/officeDocument/2006/relationships/printerSettings" Target="../printerSettings/printerSettings3466.bin"/><Relationship Id="rId24" Type="http://schemas.openxmlformats.org/officeDocument/2006/relationships/printerSettings" Target="../printerSettings/printerSettings3479.bin"/><Relationship Id="rId32" Type="http://schemas.openxmlformats.org/officeDocument/2006/relationships/printerSettings" Target="../printerSettings/printerSettings3487.bin"/><Relationship Id="rId37" Type="http://schemas.openxmlformats.org/officeDocument/2006/relationships/printerSettings" Target="../printerSettings/printerSettings3492.bin"/><Relationship Id="rId40" Type="http://schemas.openxmlformats.org/officeDocument/2006/relationships/printerSettings" Target="../printerSettings/printerSettings3495.bin"/><Relationship Id="rId45" Type="http://schemas.openxmlformats.org/officeDocument/2006/relationships/printerSettings" Target="../printerSettings/printerSettings3500.bin"/><Relationship Id="rId53" Type="http://schemas.openxmlformats.org/officeDocument/2006/relationships/printerSettings" Target="../printerSettings/printerSettings3508.bin"/><Relationship Id="rId58" Type="http://schemas.openxmlformats.org/officeDocument/2006/relationships/printerSettings" Target="../printerSettings/printerSettings3513.bin"/><Relationship Id="rId66" Type="http://schemas.openxmlformats.org/officeDocument/2006/relationships/printerSettings" Target="../printerSettings/printerSettings3521.bin"/><Relationship Id="rId74" Type="http://schemas.openxmlformats.org/officeDocument/2006/relationships/printerSettings" Target="../printerSettings/printerSettings3529.bin"/><Relationship Id="rId79" Type="http://schemas.openxmlformats.org/officeDocument/2006/relationships/printerSettings" Target="../printerSettings/printerSettings3534.bin"/><Relationship Id="rId5" Type="http://schemas.openxmlformats.org/officeDocument/2006/relationships/printerSettings" Target="../printerSettings/printerSettings3460.bin"/><Relationship Id="rId61" Type="http://schemas.openxmlformats.org/officeDocument/2006/relationships/printerSettings" Target="../printerSettings/printerSettings3516.bin"/><Relationship Id="rId82" Type="http://schemas.openxmlformats.org/officeDocument/2006/relationships/printerSettings" Target="../printerSettings/printerSettings3537.bin"/><Relationship Id="rId10" Type="http://schemas.openxmlformats.org/officeDocument/2006/relationships/printerSettings" Target="../printerSettings/printerSettings3465.bin"/><Relationship Id="rId19" Type="http://schemas.openxmlformats.org/officeDocument/2006/relationships/printerSettings" Target="../printerSettings/printerSettings3474.bin"/><Relationship Id="rId31" Type="http://schemas.openxmlformats.org/officeDocument/2006/relationships/printerSettings" Target="../printerSettings/printerSettings3486.bin"/><Relationship Id="rId44" Type="http://schemas.openxmlformats.org/officeDocument/2006/relationships/printerSettings" Target="../printerSettings/printerSettings3499.bin"/><Relationship Id="rId52" Type="http://schemas.openxmlformats.org/officeDocument/2006/relationships/printerSettings" Target="../printerSettings/printerSettings3507.bin"/><Relationship Id="rId60" Type="http://schemas.openxmlformats.org/officeDocument/2006/relationships/printerSettings" Target="../printerSettings/printerSettings3515.bin"/><Relationship Id="rId65" Type="http://schemas.openxmlformats.org/officeDocument/2006/relationships/printerSettings" Target="../printerSettings/printerSettings3520.bin"/><Relationship Id="rId73" Type="http://schemas.openxmlformats.org/officeDocument/2006/relationships/printerSettings" Target="../printerSettings/printerSettings3528.bin"/><Relationship Id="rId78" Type="http://schemas.openxmlformats.org/officeDocument/2006/relationships/printerSettings" Target="../printerSettings/printerSettings3533.bin"/><Relationship Id="rId81" Type="http://schemas.openxmlformats.org/officeDocument/2006/relationships/printerSettings" Target="../printerSettings/printerSettings3536.bin"/><Relationship Id="rId4" Type="http://schemas.openxmlformats.org/officeDocument/2006/relationships/printerSettings" Target="../printerSettings/printerSettings3459.bin"/><Relationship Id="rId9" Type="http://schemas.openxmlformats.org/officeDocument/2006/relationships/printerSettings" Target="../printerSettings/printerSettings3464.bin"/><Relationship Id="rId14" Type="http://schemas.openxmlformats.org/officeDocument/2006/relationships/printerSettings" Target="../printerSettings/printerSettings3469.bin"/><Relationship Id="rId22" Type="http://schemas.openxmlformats.org/officeDocument/2006/relationships/printerSettings" Target="../printerSettings/printerSettings3477.bin"/><Relationship Id="rId27" Type="http://schemas.openxmlformats.org/officeDocument/2006/relationships/printerSettings" Target="../printerSettings/printerSettings3482.bin"/><Relationship Id="rId30" Type="http://schemas.openxmlformats.org/officeDocument/2006/relationships/printerSettings" Target="../printerSettings/printerSettings3485.bin"/><Relationship Id="rId35" Type="http://schemas.openxmlformats.org/officeDocument/2006/relationships/printerSettings" Target="../printerSettings/printerSettings3490.bin"/><Relationship Id="rId43" Type="http://schemas.openxmlformats.org/officeDocument/2006/relationships/printerSettings" Target="../printerSettings/printerSettings3498.bin"/><Relationship Id="rId48" Type="http://schemas.openxmlformats.org/officeDocument/2006/relationships/printerSettings" Target="../printerSettings/printerSettings3503.bin"/><Relationship Id="rId56" Type="http://schemas.openxmlformats.org/officeDocument/2006/relationships/printerSettings" Target="../printerSettings/printerSettings3511.bin"/><Relationship Id="rId64" Type="http://schemas.openxmlformats.org/officeDocument/2006/relationships/printerSettings" Target="../printerSettings/printerSettings3519.bin"/><Relationship Id="rId69" Type="http://schemas.openxmlformats.org/officeDocument/2006/relationships/printerSettings" Target="../printerSettings/printerSettings3524.bin"/><Relationship Id="rId77" Type="http://schemas.openxmlformats.org/officeDocument/2006/relationships/printerSettings" Target="../printerSettings/printerSettings3532.bin"/><Relationship Id="rId8" Type="http://schemas.openxmlformats.org/officeDocument/2006/relationships/printerSettings" Target="../printerSettings/printerSettings3463.bin"/><Relationship Id="rId51" Type="http://schemas.openxmlformats.org/officeDocument/2006/relationships/printerSettings" Target="../printerSettings/printerSettings3506.bin"/><Relationship Id="rId72" Type="http://schemas.openxmlformats.org/officeDocument/2006/relationships/printerSettings" Target="../printerSettings/printerSettings3527.bin"/><Relationship Id="rId80" Type="http://schemas.openxmlformats.org/officeDocument/2006/relationships/printerSettings" Target="../printerSettings/printerSettings3535.bin"/><Relationship Id="rId3" Type="http://schemas.openxmlformats.org/officeDocument/2006/relationships/printerSettings" Target="../printerSettings/printerSettings3458.bin"/><Relationship Id="rId12" Type="http://schemas.openxmlformats.org/officeDocument/2006/relationships/printerSettings" Target="../printerSettings/printerSettings3467.bin"/><Relationship Id="rId17" Type="http://schemas.openxmlformats.org/officeDocument/2006/relationships/printerSettings" Target="../printerSettings/printerSettings3472.bin"/><Relationship Id="rId25" Type="http://schemas.openxmlformats.org/officeDocument/2006/relationships/printerSettings" Target="../printerSettings/printerSettings3480.bin"/><Relationship Id="rId33" Type="http://schemas.openxmlformats.org/officeDocument/2006/relationships/printerSettings" Target="../printerSettings/printerSettings3488.bin"/><Relationship Id="rId38" Type="http://schemas.openxmlformats.org/officeDocument/2006/relationships/printerSettings" Target="../printerSettings/printerSettings3493.bin"/><Relationship Id="rId46" Type="http://schemas.openxmlformats.org/officeDocument/2006/relationships/printerSettings" Target="../printerSettings/printerSettings3501.bin"/><Relationship Id="rId59" Type="http://schemas.openxmlformats.org/officeDocument/2006/relationships/printerSettings" Target="../printerSettings/printerSettings3514.bin"/><Relationship Id="rId67" Type="http://schemas.openxmlformats.org/officeDocument/2006/relationships/printerSettings" Target="../printerSettings/printerSettings3522.bin"/><Relationship Id="rId20" Type="http://schemas.openxmlformats.org/officeDocument/2006/relationships/printerSettings" Target="../printerSettings/printerSettings3475.bin"/><Relationship Id="rId41" Type="http://schemas.openxmlformats.org/officeDocument/2006/relationships/printerSettings" Target="../printerSettings/printerSettings3496.bin"/><Relationship Id="rId54" Type="http://schemas.openxmlformats.org/officeDocument/2006/relationships/printerSettings" Target="../printerSettings/printerSettings3509.bin"/><Relationship Id="rId62" Type="http://schemas.openxmlformats.org/officeDocument/2006/relationships/printerSettings" Target="../printerSettings/printerSettings3517.bin"/><Relationship Id="rId70" Type="http://schemas.openxmlformats.org/officeDocument/2006/relationships/printerSettings" Target="../printerSettings/printerSettings3525.bin"/><Relationship Id="rId75" Type="http://schemas.openxmlformats.org/officeDocument/2006/relationships/printerSettings" Target="../printerSettings/printerSettings3530.bin"/><Relationship Id="rId83" Type="http://schemas.openxmlformats.org/officeDocument/2006/relationships/printerSettings" Target="../printerSettings/printerSettings3538.bin"/><Relationship Id="rId1" Type="http://schemas.openxmlformats.org/officeDocument/2006/relationships/printerSettings" Target="../printerSettings/printerSettings3456.bin"/><Relationship Id="rId6" Type="http://schemas.openxmlformats.org/officeDocument/2006/relationships/printerSettings" Target="../printerSettings/printerSettings3461.bin"/><Relationship Id="rId15" Type="http://schemas.openxmlformats.org/officeDocument/2006/relationships/printerSettings" Target="../printerSettings/printerSettings3470.bin"/><Relationship Id="rId23" Type="http://schemas.openxmlformats.org/officeDocument/2006/relationships/printerSettings" Target="../printerSettings/printerSettings3478.bin"/><Relationship Id="rId28" Type="http://schemas.openxmlformats.org/officeDocument/2006/relationships/printerSettings" Target="../printerSettings/printerSettings3483.bin"/><Relationship Id="rId36" Type="http://schemas.openxmlformats.org/officeDocument/2006/relationships/printerSettings" Target="../printerSettings/printerSettings3491.bin"/><Relationship Id="rId49" Type="http://schemas.openxmlformats.org/officeDocument/2006/relationships/printerSettings" Target="../printerSettings/printerSettings3504.bin"/><Relationship Id="rId57" Type="http://schemas.openxmlformats.org/officeDocument/2006/relationships/printerSettings" Target="../printerSettings/printerSettings3512.bin"/></Relationships>
</file>

<file path=xl/worksheets/_rels/sheet49.xml.rels><?xml version="1.0" encoding="UTF-8" standalone="yes"?>
<Relationships xmlns="http://schemas.openxmlformats.org/package/2006/relationships"><Relationship Id="rId13" Type="http://schemas.openxmlformats.org/officeDocument/2006/relationships/printerSettings" Target="../printerSettings/printerSettings3551.bin"/><Relationship Id="rId18" Type="http://schemas.openxmlformats.org/officeDocument/2006/relationships/printerSettings" Target="../printerSettings/printerSettings3556.bin"/><Relationship Id="rId26" Type="http://schemas.openxmlformats.org/officeDocument/2006/relationships/printerSettings" Target="../printerSettings/printerSettings3564.bin"/><Relationship Id="rId39" Type="http://schemas.openxmlformats.org/officeDocument/2006/relationships/printerSettings" Target="../printerSettings/printerSettings3577.bin"/><Relationship Id="rId21" Type="http://schemas.openxmlformats.org/officeDocument/2006/relationships/printerSettings" Target="../printerSettings/printerSettings3559.bin"/><Relationship Id="rId34" Type="http://schemas.openxmlformats.org/officeDocument/2006/relationships/printerSettings" Target="../printerSettings/printerSettings3572.bin"/><Relationship Id="rId42" Type="http://schemas.openxmlformats.org/officeDocument/2006/relationships/printerSettings" Target="../printerSettings/printerSettings3580.bin"/><Relationship Id="rId47" Type="http://schemas.openxmlformats.org/officeDocument/2006/relationships/printerSettings" Target="../printerSettings/printerSettings3585.bin"/><Relationship Id="rId50" Type="http://schemas.openxmlformats.org/officeDocument/2006/relationships/printerSettings" Target="../printerSettings/printerSettings3588.bin"/><Relationship Id="rId55" Type="http://schemas.openxmlformats.org/officeDocument/2006/relationships/printerSettings" Target="../printerSettings/printerSettings3593.bin"/><Relationship Id="rId63" Type="http://schemas.openxmlformats.org/officeDocument/2006/relationships/printerSettings" Target="../printerSettings/printerSettings3601.bin"/><Relationship Id="rId68" Type="http://schemas.openxmlformats.org/officeDocument/2006/relationships/printerSettings" Target="../printerSettings/printerSettings3606.bin"/><Relationship Id="rId76" Type="http://schemas.openxmlformats.org/officeDocument/2006/relationships/printerSettings" Target="../printerSettings/printerSettings3614.bin"/><Relationship Id="rId7" Type="http://schemas.openxmlformats.org/officeDocument/2006/relationships/printerSettings" Target="../printerSettings/printerSettings3545.bin"/><Relationship Id="rId71" Type="http://schemas.openxmlformats.org/officeDocument/2006/relationships/printerSettings" Target="../printerSettings/printerSettings3609.bin"/><Relationship Id="rId2" Type="http://schemas.openxmlformats.org/officeDocument/2006/relationships/printerSettings" Target="../printerSettings/printerSettings3540.bin"/><Relationship Id="rId16" Type="http://schemas.openxmlformats.org/officeDocument/2006/relationships/printerSettings" Target="../printerSettings/printerSettings3554.bin"/><Relationship Id="rId29" Type="http://schemas.openxmlformats.org/officeDocument/2006/relationships/printerSettings" Target="../printerSettings/printerSettings3567.bin"/><Relationship Id="rId11" Type="http://schemas.openxmlformats.org/officeDocument/2006/relationships/printerSettings" Target="../printerSettings/printerSettings3549.bin"/><Relationship Id="rId24" Type="http://schemas.openxmlformats.org/officeDocument/2006/relationships/printerSettings" Target="../printerSettings/printerSettings3562.bin"/><Relationship Id="rId32" Type="http://schemas.openxmlformats.org/officeDocument/2006/relationships/printerSettings" Target="../printerSettings/printerSettings3570.bin"/><Relationship Id="rId37" Type="http://schemas.openxmlformats.org/officeDocument/2006/relationships/printerSettings" Target="../printerSettings/printerSettings3575.bin"/><Relationship Id="rId40" Type="http://schemas.openxmlformats.org/officeDocument/2006/relationships/printerSettings" Target="../printerSettings/printerSettings3578.bin"/><Relationship Id="rId45" Type="http://schemas.openxmlformats.org/officeDocument/2006/relationships/printerSettings" Target="../printerSettings/printerSettings3583.bin"/><Relationship Id="rId53" Type="http://schemas.openxmlformats.org/officeDocument/2006/relationships/printerSettings" Target="../printerSettings/printerSettings3591.bin"/><Relationship Id="rId58" Type="http://schemas.openxmlformats.org/officeDocument/2006/relationships/printerSettings" Target="../printerSettings/printerSettings3596.bin"/><Relationship Id="rId66" Type="http://schemas.openxmlformats.org/officeDocument/2006/relationships/printerSettings" Target="../printerSettings/printerSettings3604.bin"/><Relationship Id="rId74" Type="http://schemas.openxmlformats.org/officeDocument/2006/relationships/printerSettings" Target="../printerSettings/printerSettings3612.bin"/><Relationship Id="rId79" Type="http://schemas.openxmlformats.org/officeDocument/2006/relationships/printerSettings" Target="../printerSettings/printerSettings3617.bin"/><Relationship Id="rId5" Type="http://schemas.openxmlformats.org/officeDocument/2006/relationships/printerSettings" Target="../printerSettings/printerSettings3543.bin"/><Relationship Id="rId61" Type="http://schemas.openxmlformats.org/officeDocument/2006/relationships/printerSettings" Target="../printerSettings/printerSettings3599.bin"/><Relationship Id="rId82" Type="http://schemas.openxmlformats.org/officeDocument/2006/relationships/printerSettings" Target="../printerSettings/printerSettings3620.bin"/><Relationship Id="rId10" Type="http://schemas.openxmlformats.org/officeDocument/2006/relationships/printerSettings" Target="../printerSettings/printerSettings3548.bin"/><Relationship Id="rId19" Type="http://schemas.openxmlformats.org/officeDocument/2006/relationships/printerSettings" Target="../printerSettings/printerSettings3557.bin"/><Relationship Id="rId31" Type="http://schemas.openxmlformats.org/officeDocument/2006/relationships/printerSettings" Target="../printerSettings/printerSettings3569.bin"/><Relationship Id="rId44" Type="http://schemas.openxmlformats.org/officeDocument/2006/relationships/printerSettings" Target="../printerSettings/printerSettings3582.bin"/><Relationship Id="rId52" Type="http://schemas.openxmlformats.org/officeDocument/2006/relationships/printerSettings" Target="../printerSettings/printerSettings3590.bin"/><Relationship Id="rId60" Type="http://schemas.openxmlformats.org/officeDocument/2006/relationships/printerSettings" Target="../printerSettings/printerSettings3598.bin"/><Relationship Id="rId65" Type="http://schemas.openxmlformats.org/officeDocument/2006/relationships/printerSettings" Target="../printerSettings/printerSettings3603.bin"/><Relationship Id="rId73" Type="http://schemas.openxmlformats.org/officeDocument/2006/relationships/printerSettings" Target="../printerSettings/printerSettings3611.bin"/><Relationship Id="rId78" Type="http://schemas.openxmlformats.org/officeDocument/2006/relationships/printerSettings" Target="../printerSettings/printerSettings3616.bin"/><Relationship Id="rId81" Type="http://schemas.openxmlformats.org/officeDocument/2006/relationships/printerSettings" Target="../printerSettings/printerSettings3619.bin"/><Relationship Id="rId4" Type="http://schemas.openxmlformats.org/officeDocument/2006/relationships/printerSettings" Target="../printerSettings/printerSettings3542.bin"/><Relationship Id="rId9" Type="http://schemas.openxmlformats.org/officeDocument/2006/relationships/printerSettings" Target="../printerSettings/printerSettings3547.bin"/><Relationship Id="rId14" Type="http://schemas.openxmlformats.org/officeDocument/2006/relationships/printerSettings" Target="../printerSettings/printerSettings3552.bin"/><Relationship Id="rId22" Type="http://schemas.openxmlformats.org/officeDocument/2006/relationships/printerSettings" Target="../printerSettings/printerSettings3560.bin"/><Relationship Id="rId27" Type="http://schemas.openxmlformats.org/officeDocument/2006/relationships/printerSettings" Target="../printerSettings/printerSettings3565.bin"/><Relationship Id="rId30" Type="http://schemas.openxmlformats.org/officeDocument/2006/relationships/printerSettings" Target="../printerSettings/printerSettings3568.bin"/><Relationship Id="rId35" Type="http://schemas.openxmlformats.org/officeDocument/2006/relationships/printerSettings" Target="../printerSettings/printerSettings3573.bin"/><Relationship Id="rId43" Type="http://schemas.openxmlformats.org/officeDocument/2006/relationships/printerSettings" Target="../printerSettings/printerSettings3581.bin"/><Relationship Id="rId48" Type="http://schemas.openxmlformats.org/officeDocument/2006/relationships/printerSettings" Target="../printerSettings/printerSettings3586.bin"/><Relationship Id="rId56" Type="http://schemas.openxmlformats.org/officeDocument/2006/relationships/printerSettings" Target="../printerSettings/printerSettings3594.bin"/><Relationship Id="rId64" Type="http://schemas.openxmlformats.org/officeDocument/2006/relationships/printerSettings" Target="../printerSettings/printerSettings3602.bin"/><Relationship Id="rId69" Type="http://schemas.openxmlformats.org/officeDocument/2006/relationships/printerSettings" Target="../printerSettings/printerSettings3607.bin"/><Relationship Id="rId77" Type="http://schemas.openxmlformats.org/officeDocument/2006/relationships/printerSettings" Target="../printerSettings/printerSettings3615.bin"/><Relationship Id="rId8" Type="http://schemas.openxmlformats.org/officeDocument/2006/relationships/printerSettings" Target="../printerSettings/printerSettings3546.bin"/><Relationship Id="rId51" Type="http://schemas.openxmlformats.org/officeDocument/2006/relationships/printerSettings" Target="../printerSettings/printerSettings3589.bin"/><Relationship Id="rId72" Type="http://schemas.openxmlformats.org/officeDocument/2006/relationships/printerSettings" Target="../printerSettings/printerSettings3610.bin"/><Relationship Id="rId80" Type="http://schemas.openxmlformats.org/officeDocument/2006/relationships/printerSettings" Target="../printerSettings/printerSettings3618.bin"/><Relationship Id="rId3" Type="http://schemas.openxmlformats.org/officeDocument/2006/relationships/printerSettings" Target="../printerSettings/printerSettings3541.bin"/><Relationship Id="rId12" Type="http://schemas.openxmlformats.org/officeDocument/2006/relationships/printerSettings" Target="../printerSettings/printerSettings3550.bin"/><Relationship Id="rId17" Type="http://schemas.openxmlformats.org/officeDocument/2006/relationships/printerSettings" Target="../printerSettings/printerSettings3555.bin"/><Relationship Id="rId25" Type="http://schemas.openxmlformats.org/officeDocument/2006/relationships/printerSettings" Target="../printerSettings/printerSettings3563.bin"/><Relationship Id="rId33" Type="http://schemas.openxmlformats.org/officeDocument/2006/relationships/printerSettings" Target="../printerSettings/printerSettings3571.bin"/><Relationship Id="rId38" Type="http://schemas.openxmlformats.org/officeDocument/2006/relationships/printerSettings" Target="../printerSettings/printerSettings3576.bin"/><Relationship Id="rId46" Type="http://schemas.openxmlformats.org/officeDocument/2006/relationships/printerSettings" Target="../printerSettings/printerSettings3584.bin"/><Relationship Id="rId59" Type="http://schemas.openxmlformats.org/officeDocument/2006/relationships/printerSettings" Target="../printerSettings/printerSettings3597.bin"/><Relationship Id="rId67" Type="http://schemas.openxmlformats.org/officeDocument/2006/relationships/printerSettings" Target="../printerSettings/printerSettings3605.bin"/><Relationship Id="rId20" Type="http://schemas.openxmlformats.org/officeDocument/2006/relationships/printerSettings" Target="../printerSettings/printerSettings3558.bin"/><Relationship Id="rId41" Type="http://schemas.openxmlformats.org/officeDocument/2006/relationships/printerSettings" Target="../printerSettings/printerSettings3579.bin"/><Relationship Id="rId54" Type="http://schemas.openxmlformats.org/officeDocument/2006/relationships/printerSettings" Target="../printerSettings/printerSettings3592.bin"/><Relationship Id="rId62" Type="http://schemas.openxmlformats.org/officeDocument/2006/relationships/printerSettings" Target="../printerSettings/printerSettings3600.bin"/><Relationship Id="rId70" Type="http://schemas.openxmlformats.org/officeDocument/2006/relationships/printerSettings" Target="../printerSettings/printerSettings3608.bin"/><Relationship Id="rId75" Type="http://schemas.openxmlformats.org/officeDocument/2006/relationships/printerSettings" Target="../printerSettings/printerSettings3613.bin"/><Relationship Id="rId83" Type="http://schemas.openxmlformats.org/officeDocument/2006/relationships/printerSettings" Target="../printerSettings/printerSettings3621.bin"/><Relationship Id="rId1" Type="http://schemas.openxmlformats.org/officeDocument/2006/relationships/printerSettings" Target="../printerSettings/printerSettings3539.bin"/><Relationship Id="rId6" Type="http://schemas.openxmlformats.org/officeDocument/2006/relationships/printerSettings" Target="../printerSettings/printerSettings3544.bin"/><Relationship Id="rId15" Type="http://schemas.openxmlformats.org/officeDocument/2006/relationships/printerSettings" Target="../printerSettings/printerSettings3553.bin"/><Relationship Id="rId23" Type="http://schemas.openxmlformats.org/officeDocument/2006/relationships/printerSettings" Target="../printerSettings/printerSettings3561.bin"/><Relationship Id="rId28" Type="http://schemas.openxmlformats.org/officeDocument/2006/relationships/printerSettings" Target="../printerSettings/printerSettings3566.bin"/><Relationship Id="rId36" Type="http://schemas.openxmlformats.org/officeDocument/2006/relationships/printerSettings" Target="../printerSettings/printerSettings3574.bin"/><Relationship Id="rId49" Type="http://schemas.openxmlformats.org/officeDocument/2006/relationships/printerSettings" Target="../printerSettings/printerSettings3587.bin"/><Relationship Id="rId57" Type="http://schemas.openxmlformats.org/officeDocument/2006/relationships/printerSettings" Target="../printerSettings/printerSettings3595.bin"/></Relationships>
</file>

<file path=xl/worksheets/_rels/sheet5.xml.rels><?xml version="1.0" encoding="UTF-8" standalone="yes"?>
<Relationships xmlns="http://schemas.openxmlformats.org/package/2006/relationships"><Relationship Id="rId13" Type="http://schemas.openxmlformats.org/officeDocument/2006/relationships/printerSettings" Target="../printerSettings/printerSettings345.bin"/><Relationship Id="rId18" Type="http://schemas.openxmlformats.org/officeDocument/2006/relationships/printerSettings" Target="../printerSettings/printerSettings350.bin"/><Relationship Id="rId26" Type="http://schemas.openxmlformats.org/officeDocument/2006/relationships/printerSettings" Target="../printerSettings/printerSettings358.bin"/><Relationship Id="rId39" Type="http://schemas.openxmlformats.org/officeDocument/2006/relationships/printerSettings" Target="../printerSettings/printerSettings371.bin"/><Relationship Id="rId21" Type="http://schemas.openxmlformats.org/officeDocument/2006/relationships/printerSettings" Target="../printerSettings/printerSettings353.bin"/><Relationship Id="rId34" Type="http://schemas.openxmlformats.org/officeDocument/2006/relationships/printerSettings" Target="../printerSettings/printerSettings366.bin"/><Relationship Id="rId42" Type="http://schemas.openxmlformats.org/officeDocument/2006/relationships/printerSettings" Target="../printerSettings/printerSettings374.bin"/><Relationship Id="rId47" Type="http://schemas.openxmlformats.org/officeDocument/2006/relationships/printerSettings" Target="../printerSettings/printerSettings379.bin"/><Relationship Id="rId50" Type="http://schemas.openxmlformats.org/officeDocument/2006/relationships/printerSettings" Target="../printerSettings/printerSettings382.bin"/><Relationship Id="rId55" Type="http://schemas.openxmlformats.org/officeDocument/2006/relationships/printerSettings" Target="../printerSettings/printerSettings387.bin"/><Relationship Id="rId63" Type="http://schemas.openxmlformats.org/officeDocument/2006/relationships/printerSettings" Target="../printerSettings/printerSettings395.bin"/><Relationship Id="rId68" Type="http://schemas.openxmlformats.org/officeDocument/2006/relationships/printerSettings" Target="../printerSettings/printerSettings400.bin"/><Relationship Id="rId76" Type="http://schemas.openxmlformats.org/officeDocument/2006/relationships/printerSettings" Target="../printerSettings/printerSettings408.bin"/><Relationship Id="rId7" Type="http://schemas.openxmlformats.org/officeDocument/2006/relationships/printerSettings" Target="../printerSettings/printerSettings339.bin"/><Relationship Id="rId71" Type="http://schemas.openxmlformats.org/officeDocument/2006/relationships/printerSettings" Target="../printerSettings/printerSettings403.bin"/><Relationship Id="rId2" Type="http://schemas.openxmlformats.org/officeDocument/2006/relationships/printerSettings" Target="../printerSettings/printerSettings334.bin"/><Relationship Id="rId16" Type="http://schemas.openxmlformats.org/officeDocument/2006/relationships/printerSettings" Target="../printerSettings/printerSettings348.bin"/><Relationship Id="rId29" Type="http://schemas.openxmlformats.org/officeDocument/2006/relationships/printerSettings" Target="../printerSettings/printerSettings361.bin"/><Relationship Id="rId11" Type="http://schemas.openxmlformats.org/officeDocument/2006/relationships/printerSettings" Target="../printerSettings/printerSettings343.bin"/><Relationship Id="rId24" Type="http://schemas.openxmlformats.org/officeDocument/2006/relationships/printerSettings" Target="../printerSettings/printerSettings356.bin"/><Relationship Id="rId32" Type="http://schemas.openxmlformats.org/officeDocument/2006/relationships/printerSettings" Target="../printerSettings/printerSettings364.bin"/><Relationship Id="rId37" Type="http://schemas.openxmlformats.org/officeDocument/2006/relationships/printerSettings" Target="../printerSettings/printerSettings369.bin"/><Relationship Id="rId40" Type="http://schemas.openxmlformats.org/officeDocument/2006/relationships/printerSettings" Target="../printerSettings/printerSettings372.bin"/><Relationship Id="rId45" Type="http://schemas.openxmlformats.org/officeDocument/2006/relationships/printerSettings" Target="../printerSettings/printerSettings377.bin"/><Relationship Id="rId53" Type="http://schemas.openxmlformats.org/officeDocument/2006/relationships/printerSettings" Target="../printerSettings/printerSettings385.bin"/><Relationship Id="rId58" Type="http://schemas.openxmlformats.org/officeDocument/2006/relationships/printerSettings" Target="../printerSettings/printerSettings390.bin"/><Relationship Id="rId66" Type="http://schemas.openxmlformats.org/officeDocument/2006/relationships/printerSettings" Target="../printerSettings/printerSettings398.bin"/><Relationship Id="rId74" Type="http://schemas.openxmlformats.org/officeDocument/2006/relationships/printerSettings" Target="../printerSettings/printerSettings406.bin"/><Relationship Id="rId79" Type="http://schemas.openxmlformats.org/officeDocument/2006/relationships/printerSettings" Target="../printerSettings/printerSettings411.bin"/><Relationship Id="rId5" Type="http://schemas.openxmlformats.org/officeDocument/2006/relationships/printerSettings" Target="../printerSettings/printerSettings337.bin"/><Relationship Id="rId61" Type="http://schemas.openxmlformats.org/officeDocument/2006/relationships/printerSettings" Target="../printerSettings/printerSettings393.bin"/><Relationship Id="rId82" Type="http://schemas.openxmlformats.org/officeDocument/2006/relationships/printerSettings" Target="../printerSettings/printerSettings414.bin"/><Relationship Id="rId10" Type="http://schemas.openxmlformats.org/officeDocument/2006/relationships/printerSettings" Target="../printerSettings/printerSettings342.bin"/><Relationship Id="rId19" Type="http://schemas.openxmlformats.org/officeDocument/2006/relationships/printerSettings" Target="../printerSettings/printerSettings351.bin"/><Relationship Id="rId31" Type="http://schemas.openxmlformats.org/officeDocument/2006/relationships/printerSettings" Target="../printerSettings/printerSettings363.bin"/><Relationship Id="rId44" Type="http://schemas.openxmlformats.org/officeDocument/2006/relationships/printerSettings" Target="../printerSettings/printerSettings376.bin"/><Relationship Id="rId52" Type="http://schemas.openxmlformats.org/officeDocument/2006/relationships/printerSettings" Target="../printerSettings/printerSettings384.bin"/><Relationship Id="rId60" Type="http://schemas.openxmlformats.org/officeDocument/2006/relationships/printerSettings" Target="../printerSettings/printerSettings392.bin"/><Relationship Id="rId65" Type="http://schemas.openxmlformats.org/officeDocument/2006/relationships/printerSettings" Target="../printerSettings/printerSettings397.bin"/><Relationship Id="rId73" Type="http://schemas.openxmlformats.org/officeDocument/2006/relationships/printerSettings" Target="../printerSettings/printerSettings405.bin"/><Relationship Id="rId78" Type="http://schemas.openxmlformats.org/officeDocument/2006/relationships/printerSettings" Target="../printerSettings/printerSettings410.bin"/><Relationship Id="rId81" Type="http://schemas.openxmlformats.org/officeDocument/2006/relationships/printerSettings" Target="../printerSettings/printerSettings413.bin"/><Relationship Id="rId4" Type="http://schemas.openxmlformats.org/officeDocument/2006/relationships/printerSettings" Target="../printerSettings/printerSettings336.bin"/><Relationship Id="rId9" Type="http://schemas.openxmlformats.org/officeDocument/2006/relationships/printerSettings" Target="../printerSettings/printerSettings341.bin"/><Relationship Id="rId14" Type="http://schemas.openxmlformats.org/officeDocument/2006/relationships/printerSettings" Target="../printerSettings/printerSettings346.bin"/><Relationship Id="rId22" Type="http://schemas.openxmlformats.org/officeDocument/2006/relationships/printerSettings" Target="../printerSettings/printerSettings354.bin"/><Relationship Id="rId27" Type="http://schemas.openxmlformats.org/officeDocument/2006/relationships/printerSettings" Target="../printerSettings/printerSettings359.bin"/><Relationship Id="rId30" Type="http://schemas.openxmlformats.org/officeDocument/2006/relationships/printerSettings" Target="../printerSettings/printerSettings362.bin"/><Relationship Id="rId35" Type="http://schemas.openxmlformats.org/officeDocument/2006/relationships/printerSettings" Target="../printerSettings/printerSettings367.bin"/><Relationship Id="rId43" Type="http://schemas.openxmlformats.org/officeDocument/2006/relationships/printerSettings" Target="../printerSettings/printerSettings375.bin"/><Relationship Id="rId48" Type="http://schemas.openxmlformats.org/officeDocument/2006/relationships/printerSettings" Target="../printerSettings/printerSettings380.bin"/><Relationship Id="rId56" Type="http://schemas.openxmlformats.org/officeDocument/2006/relationships/printerSettings" Target="../printerSettings/printerSettings388.bin"/><Relationship Id="rId64" Type="http://schemas.openxmlformats.org/officeDocument/2006/relationships/printerSettings" Target="../printerSettings/printerSettings396.bin"/><Relationship Id="rId69" Type="http://schemas.openxmlformats.org/officeDocument/2006/relationships/printerSettings" Target="../printerSettings/printerSettings401.bin"/><Relationship Id="rId77" Type="http://schemas.openxmlformats.org/officeDocument/2006/relationships/printerSettings" Target="../printerSettings/printerSettings409.bin"/><Relationship Id="rId8" Type="http://schemas.openxmlformats.org/officeDocument/2006/relationships/printerSettings" Target="../printerSettings/printerSettings340.bin"/><Relationship Id="rId51" Type="http://schemas.openxmlformats.org/officeDocument/2006/relationships/printerSettings" Target="../printerSettings/printerSettings383.bin"/><Relationship Id="rId72" Type="http://schemas.openxmlformats.org/officeDocument/2006/relationships/printerSettings" Target="../printerSettings/printerSettings404.bin"/><Relationship Id="rId80" Type="http://schemas.openxmlformats.org/officeDocument/2006/relationships/printerSettings" Target="../printerSettings/printerSettings412.bin"/><Relationship Id="rId3" Type="http://schemas.openxmlformats.org/officeDocument/2006/relationships/printerSettings" Target="../printerSettings/printerSettings335.bin"/><Relationship Id="rId12" Type="http://schemas.openxmlformats.org/officeDocument/2006/relationships/printerSettings" Target="../printerSettings/printerSettings344.bin"/><Relationship Id="rId17" Type="http://schemas.openxmlformats.org/officeDocument/2006/relationships/printerSettings" Target="../printerSettings/printerSettings349.bin"/><Relationship Id="rId25" Type="http://schemas.openxmlformats.org/officeDocument/2006/relationships/printerSettings" Target="../printerSettings/printerSettings357.bin"/><Relationship Id="rId33" Type="http://schemas.openxmlformats.org/officeDocument/2006/relationships/printerSettings" Target="../printerSettings/printerSettings365.bin"/><Relationship Id="rId38" Type="http://schemas.openxmlformats.org/officeDocument/2006/relationships/printerSettings" Target="../printerSettings/printerSettings370.bin"/><Relationship Id="rId46" Type="http://schemas.openxmlformats.org/officeDocument/2006/relationships/printerSettings" Target="../printerSettings/printerSettings378.bin"/><Relationship Id="rId59" Type="http://schemas.openxmlformats.org/officeDocument/2006/relationships/printerSettings" Target="../printerSettings/printerSettings391.bin"/><Relationship Id="rId67" Type="http://schemas.openxmlformats.org/officeDocument/2006/relationships/printerSettings" Target="../printerSettings/printerSettings399.bin"/><Relationship Id="rId20" Type="http://schemas.openxmlformats.org/officeDocument/2006/relationships/printerSettings" Target="../printerSettings/printerSettings352.bin"/><Relationship Id="rId41" Type="http://schemas.openxmlformats.org/officeDocument/2006/relationships/printerSettings" Target="../printerSettings/printerSettings373.bin"/><Relationship Id="rId54" Type="http://schemas.openxmlformats.org/officeDocument/2006/relationships/printerSettings" Target="../printerSettings/printerSettings386.bin"/><Relationship Id="rId62" Type="http://schemas.openxmlformats.org/officeDocument/2006/relationships/printerSettings" Target="../printerSettings/printerSettings394.bin"/><Relationship Id="rId70" Type="http://schemas.openxmlformats.org/officeDocument/2006/relationships/printerSettings" Target="../printerSettings/printerSettings402.bin"/><Relationship Id="rId75" Type="http://schemas.openxmlformats.org/officeDocument/2006/relationships/printerSettings" Target="../printerSettings/printerSettings407.bin"/><Relationship Id="rId83" Type="http://schemas.openxmlformats.org/officeDocument/2006/relationships/printerSettings" Target="../printerSettings/printerSettings415.bin"/><Relationship Id="rId1" Type="http://schemas.openxmlformats.org/officeDocument/2006/relationships/printerSettings" Target="../printerSettings/printerSettings333.bin"/><Relationship Id="rId6" Type="http://schemas.openxmlformats.org/officeDocument/2006/relationships/printerSettings" Target="../printerSettings/printerSettings338.bin"/><Relationship Id="rId15" Type="http://schemas.openxmlformats.org/officeDocument/2006/relationships/printerSettings" Target="../printerSettings/printerSettings347.bin"/><Relationship Id="rId23" Type="http://schemas.openxmlformats.org/officeDocument/2006/relationships/printerSettings" Target="../printerSettings/printerSettings355.bin"/><Relationship Id="rId28" Type="http://schemas.openxmlformats.org/officeDocument/2006/relationships/printerSettings" Target="../printerSettings/printerSettings360.bin"/><Relationship Id="rId36" Type="http://schemas.openxmlformats.org/officeDocument/2006/relationships/printerSettings" Target="../printerSettings/printerSettings368.bin"/><Relationship Id="rId49" Type="http://schemas.openxmlformats.org/officeDocument/2006/relationships/printerSettings" Target="../printerSettings/printerSettings381.bin"/><Relationship Id="rId57" Type="http://schemas.openxmlformats.org/officeDocument/2006/relationships/printerSettings" Target="../printerSettings/printerSettings389.bin"/></Relationships>
</file>

<file path=xl/worksheets/_rels/sheet50.xml.rels><?xml version="1.0" encoding="UTF-8" standalone="yes"?>
<Relationships xmlns="http://schemas.openxmlformats.org/package/2006/relationships"><Relationship Id="rId13" Type="http://schemas.openxmlformats.org/officeDocument/2006/relationships/printerSettings" Target="../printerSettings/printerSettings3634.bin"/><Relationship Id="rId18" Type="http://schemas.openxmlformats.org/officeDocument/2006/relationships/printerSettings" Target="../printerSettings/printerSettings3639.bin"/><Relationship Id="rId26" Type="http://schemas.openxmlformats.org/officeDocument/2006/relationships/printerSettings" Target="../printerSettings/printerSettings3647.bin"/><Relationship Id="rId39" Type="http://schemas.openxmlformats.org/officeDocument/2006/relationships/printerSettings" Target="../printerSettings/printerSettings3660.bin"/><Relationship Id="rId21" Type="http://schemas.openxmlformats.org/officeDocument/2006/relationships/printerSettings" Target="../printerSettings/printerSettings3642.bin"/><Relationship Id="rId34" Type="http://schemas.openxmlformats.org/officeDocument/2006/relationships/printerSettings" Target="../printerSettings/printerSettings3655.bin"/><Relationship Id="rId42" Type="http://schemas.openxmlformats.org/officeDocument/2006/relationships/printerSettings" Target="../printerSettings/printerSettings3663.bin"/><Relationship Id="rId47" Type="http://schemas.openxmlformats.org/officeDocument/2006/relationships/printerSettings" Target="../printerSettings/printerSettings3668.bin"/><Relationship Id="rId50" Type="http://schemas.openxmlformats.org/officeDocument/2006/relationships/printerSettings" Target="../printerSettings/printerSettings3671.bin"/><Relationship Id="rId55" Type="http://schemas.openxmlformats.org/officeDocument/2006/relationships/printerSettings" Target="../printerSettings/printerSettings3676.bin"/><Relationship Id="rId63" Type="http://schemas.openxmlformats.org/officeDocument/2006/relationships/printerSettings" Target="../printerSettings/printerSettings3684.bin"/><Relationship Id="rId68" Type="http://schemas.openxmlformats.org/officeDocument/2006/relationships/printerSettings" Target="../printerSettings/printerSettings3689.bin"/><Relationship Id="rId76" Type="http://schemas.openxmlformats.org/officeDocument/2006/relationships/printerSettings" Target="../printerSettings/printerSettings3697.bin"/><Relationship Id="rId7" Type="http://schemas.openxmlformats.org/officeDocument/2006/relationships/printerSettings" Target="../printerSettings/printerSettings3628.bin"/><Relationship Id="rId71" Type="http://schemas.openxmlformats.org/officeDocument/2006/relationships/printerSettings" Target="../printerSettings/printerSettings3692.bin"/><Relationship Id="rId2" Type="http://schemas.openxmlformats.org/officeDocument/2006/relationships/printerSettings" Target="../printerSettings/printerSettings3623.bin"/><Relationship Id="rId16" Type="http://schemas.openxmlformats.org/officeDocument/2006/relationships/printerSettings" Target="../printerSettings/printerSettings3637.bin"/><Relationship Id="rId29" Type="http://schemas.openxmlformats.org/officeDocument/2006/relationships/printerSettings" Target="../printerSettings/printerSettings3650.bin"/><Relationship Id="rId11" Type="http://schemas.openxmlformats.org/officeDocument/2006/relationships/printerSettings" Target="../printerSettings/printerSettings3632.bin"/><Relationship Id="rId24" Type="http://schemas.openxmlformats.org/officeDocument/2006/relationships/printerSettings" Target="../printerSettings/printerSettings3645.bin"/><Relationship Id="rId32" Type="http://schemas.openxmlformats.org/officeDocument/2006/relationships/printerSettings" Target="../printerSettings/printerSettings3653.bin"/><Relationship Id="rId37" Type="http://schemas.openxmlformats.org/officeDocument/2006/relationships/printerSettings" Target="../printerSettings/printerSettings3658.bin"/><Relationship Id="rId40" Type="http://schemas.openxmlformats.org/officeDocument/2006/relationships/printerSettings" Target="../printerSettings/printerSettings3661.bin"/><Relationship Id="rId45" Type="http://schemas.openxmlformats.org/officeDocument/2006/relationships/printerSettings" Target="../printerSettings/printerSettings3666.bin"/><Relationship Id="rId53" Type="http://schemas.openxmlformats.org/officeDocument/2006/relationships/printerSettings" Target="../printerSettings/printerSettings3674.bin"/><Relationship Id="rId58" Type="http://schemas.openxmlformats.org/officeDocument/2006/relationships/printerSettings" Target="../printerSettings/printerSettings3679.bin"/><Relationship Id="rId66" Type="http://schemas.openxmlformats.org/officeDocument/2006/relationships/printerSettings" Target="../printerSettings/printerSettings3687.bin"/><Relationship Id="rId74" Type="http://schemas.openxmlformats.org/officeDocument/2006/relationships/printerSettings" Target="../printerSettings/printerSettings3695.bin"/><Relationship Id="rId79" Type="http://schemas.openxmlformats.org/officeDocument/2006/relationships/printerSettings" Target="../printerSettings/printerSettings3700.bin"/><Relationship Id="rId5" Type="http://schemas.openxmlformats.org/officeDocument/2006/relationships/printerSettings" Target="../printerSettings/printerSettings3626.bin"/><Relationship Id="rId61" Type="http://schemas.openxmlformats.org/officeDocument/2006/relationships/printerSettings" Target="../printerSettings/printerSettings3682.bin"/><Relationship Id="rId82" Type="http://schemas.openxmlformats.org/officeDocument/2006/relationships/printerSettings" Target="../printerSettings/printerSettings3703.bin"/><Relationship Id="rId10" Type="http://schemas.openxmlformats.org/officeDocument/2006/relationships/printerSettings" Target="../printerSettings/printerSettings3631.bin"/><Relationship Id="rId19" Type="http://schemas.openxmlformats.org/officeDocument/2006/relationships/printerSettings" Target="../printerSettings/printerSettings3640.bin"/><Relationship Id="rId31" Type="http://schemas.openxmlformats.org/officeDocument/2006/relationships/printerSettings" Target="../printerSettings/printerSettings3652.bin"/><Relationship Id="rId44" Type="http://schemas.openxmlformats.org/officeDocument/2006/relationships/printerSettings" Target="../printerSettings/printerSettings3665.bin"/><Relationship Id="rId52" Type="http://schemas.openxmlformats.org/officeDocument/2006/relationships/printerSettings" Target="../printerSettings/printerSettings3673.bin"/><Relationship Id="rId60" Type="http://schemas.openxmlformats.org/officeDocument/2006/relationships/printerSettings" Target="../printerSettings/printerSettings3681.bin"/><Relationship Id="rId65" Type="http://schemas.openxmlformats.org/officeDocument/2006/relationships/printerSettings" Target="../printerSettings/printerSettings3686.bin"/><Relationship Id="rId73" Type="http://schemas.openxmlformats.org/officeDocument/2006/relationships/printerSettings" Target="../printerSettings/printerSettings3694.bin"/><Relationship Id="rId78" Type="http://schemas.openxmlformats.org/officeDocument/2006/relationships/printerSettings" Target="../printerSettings/printerSettings3699.bin"/><Relationship Id="rId81" Type="http://schemas.openxmlformats.org/officeDocument/2006/relationships/printerSettings" Target="../printerSettings/printerSettings3702.bin"/><Relationship Id="rId4" Type="http://schemas.openxmlformats.org/officeDocument/2006/relationships/printerSettings" Target="../printerSettings/printerSettings3625.bin"/><Relationship Id="rId9" Type="http://schemas.openxmlformats.org/officeDocument/2006/relationships/printerSettings" Target="../printerSettings/printerSettings3630.bin"/><Relationship Id="rId14" Type="http://schemas.openxmlformats.org/officeDocument/2006/relationships/printerSettings" Target="../printerSettings/printerSettings3635.bin"/><Relationship Id="rId22" Type="http://schemas.openxmlformats.org/officeDocument/2006/relationships/printerSettings" Target="../printerSettings/printerSettings3643.bin"/><Relationship Id="rId27" Type="http://schemas.openxmlformats.org/officeDocument/2006/relationships/printerSettings" Target="../printerSettings/printerSettings3648.bin"/><Relationship Id="rId30" Type="http://schemas.openxmlformats.org/officeDocument/2006/relationships/printerSettings" Target="../printerSettings/printerSettings3651.bin"/><Relationship Id="rId35" Type="http://schemas.openxmlformats.org/officeDocument/2006/relationships/printerSettings" Target="../printerSettings/printerSettings3656.bin"/><Relationship Id="rId43" Type="http://schemas.openxmlformats.org/officeDocument/2006/relationships/printerSettings" Target="../printerSettings/printerSettings3664.bin"/><Relationship Id="rId48" Type="http://schemas.openxmlformats.org/officeDocument/2006/relationships/printerSettings" Target="../printerSettings/printerSettings3669.bin"/><Relationship Id="rId56" Type="http://schemas.openxmlformats.org/officeDocument/2006/relationships/printerSettings" Target="../printerSettings/printerSettings3677.bin"/><Relationship Id="rId64" Type="http://schemas.openxmlformats.org/officeDocument/2006/relationships/printerSettings" Target="../printerSettings/printerSettings3685.bin"/><Relationship Id="rId69" Type="http://schemas.openxmlformats.org/officeDocument/2006/relationships/printerSettings" Target="../printerSettings/printerSettings3690.bin"/><Relationship Id="rId77" Type="http://schemas.openxmlformats.org/officeDocument/2006/relationships/printerSettings" Target="../printerSettings/printerSettings3698.bin"/><Relationship Id="rId8" Type="http://schemas.openxmlformats.org/officeDocument/2006/relationships/printerSettings" Target="../printerSettings/printerSettings3629.bin"/><Relationship Id="rId51" Type="http://schemas.openxmlformats.org/officeDocument/2006/relationships/printerSettings" Target="../printerSettings/printerSettings3672.bin"/><Relationship Id="rId72" Type="http://schemas.openxmlformats.org/officeDocument/2006/relationships/printerSettings" Target="../printerSettings/printerSettings3693.bin"/><Relationship Id="rId80" Type="http://schemas.openxmlformats.org/officeDocument/2006/relationships/printerSettings" Target="../printerSettings/printerSettings3701.bin"/><Relationship Id="rId3" Type="http://schemas.openxmlformats.org/officeDocument/2006/relationships/printerSettings" Target="../printerSettings/printerSettings3624.bin"/><Relationship Id="rId12" Type="http://schemas.openxmlformats.org/officeDocument/2006/relationships/printerSettings" Target="../printerSettings/printerSettings3633.bin"/><Relationship Id="rId17" Type="http://schemas.openxmlformats.org/officeDocument/2006/relationships/printerSettings" Target="../printerSettings/printerSettings3638.bin"/><Relationship Id="rId25" Type="http://schemas.openxmlformats.org/officeDocument/2006/relationships/printerSettings" Target="../printerSettings/printerSettings3646.bin"/><Relationship Id="rId33" Type="http://schemas.openxmlformats.org/officeDocument/2006/relationships/printerSettings" Target="../printerSettings/printerSettings3654.bin"/><Relationship Id="rId38" Type="http://schemas.openxmlformats.org/officeDocument/2006/relationships/printerSettings" Target="../printerSettings/printerSettings3659.bin"/><Relationship Id="rId46" Type="http://schemas.openxmlformats.org/officeDocument/2006/relationships/printerSettings" Target="../printerSettings/printerSettings3667.bin"/><Relationship Id="rId59" Type="http://schemas.openxmlformats.org/officeDocument/2006/relationships/printerSettings" Target="../printerSettings/printerSettings3680.bin"/><Relationship Id="rId67" Type="http://schemas.openxmlformats.org/officeDocument/2006/relationships/printerSettings" Target="../printerSettings/printerSettings3688.bin"/><Relationship Id="rId20" Type="http://schemas.openxmlformats.org/officeDocument/2006/relationships/printerSettings" Target="../printerSettings/printerSettings3641.bin"/><Relationship Id="rId41" Type="http://schemas.openxmlformats.org/officeDocument/2006/relationships/printerSettings" Target="../printerSettings/printerSettings3662.bin"/><Relationship Id="rId54" Type="http://schemas.openxmlformats.org/officeDocument/2006/relationships/printerSettings" Target="../printerSettings/printerSettings3675.bin"/><Relationship Id="rId62" Type="http://schemas.openxmlformats.org/officeDocument/2006/relationships/printerSettings" Target="../printerSettings/printerSettings3683.bin"/><Relationship Id="rId70" Type="http://schemas.openxmlformats.org/officeDocument/2006/relationships/printerSettings" Target="../printerSettings/printerSettings3691.bin"/><Relationship Id="rId75" Type="http://schemas.openxmlformats.org/officeDocument/2006/relationships/printerSettings" Target="../printerSettings/printerSettings3696.bin"/><Relationship Id="rId83" Type="http://schemas.openxmlformats.org/officeDocument/2006/relationships/printerSettings" Target="../printerSettings/printerSettings3704.bin"/><Relationship Id="rId1" Type="http://schemas.openxmlformats.org/officeDocument/2006/relationships/printerSettings" Target="../printerSettings/printerSettings3622.bin"/><Relationship Id="rId6" Type="http://schemas.openxmlformats.org/officeDocument/2006/relationships/printerSettings" Target="../printerSettings/printerSettings3627.bin"/><Relationship Id="rId15" Type="http://schemas.openxmlformats.org/officeDocument/2006/relationships/printerSettings" Target="../printerSettings/printerSettings3636.bin"/><Relationship Id="rId23" Type="http://schemas.openxmlformats.org/officeDocument/2006/relationships/printerSettings" Target="../printerSettings/printerSettings3644.bin"/><Relationship Id="rId28" Type="http://schemas.openxmlformats.org/officeDocument/2006/relationships/printerSettings" Target="../printerSettings/printerSettings3649.bin"/><Relationship Id="rId36" Type="http://schemas.openxmlformats.org/officeDocument/2006/relationships/printerSettings" Target="../printerSettings/printerSettings3657.bin"/><Relationship Id="rId49" Type="http://schemas.openxmlformats.org/officeDocument/2006/relationships/printerSettings" Target="../printerSettings/printerSettings3670.bin"/><Relationship Id="rId57" Type="http://schemas.openxmlformats.org/officeDocument/2006/relationships/printerSettings" Target="../printerSettings/printerSettings3678.bin"/></Relationships>
</file>

<file path=xl/worksheets/_rels/sheet51.xml.rels><?xml version="1.0" encoding="UTF-8" standalone="yes"?>
<Relationships xmlns="http://schemas.openxmlformats.org/package/2006/relationships"><Relationship Id="rId13" Type="http://schemas.openxmlformats.org/officeDocument/2006/relationships/printerSettings" Target="../printerSettings/printerSettings3717.bin"/><Relationship Id="rId18" Type="http://schemas.openxmlformats.org/officeDocument/2006/relationships/printerSettings" Target="../printerSettings/printerSettings3722.bin"/><Relationship Id="rId26" Type="http://schemas.openxmlformats.org/officeDocument/2006/relationships/printerSettings" Target="../printerSettings/printerSettings3730.bin"/><Relationship Id="rId39" Type="http://schemas.openxmlformats.org/officeDocument/2006/relationships/printerSettings" Target="../printerSettings/printerSettings3743.bin"/><Relationship Id="rId21" Type="http://schemas.openxmlformats.org/officeDocument/2006/relationships/printerSettings" Target="../printerSettings/printerSettings3725.bin"/><Relationship Id="rId34" Type="http://schemas.openxmlformats.org/officeDocument/2006/relationships/printerSettings" Target="../printerSettings/printerSettings3738.bin"/><Relationship Id="rId42" Type="http://schemas.openxmlformats.org/officeDocument/2006/relationships/printerSettings" Target="../printerSettings/printerSettings3746.bin"/><Relationship Id="rId47" Type="http://schemas.openxmlformats.org/officeDocument/2006/relationships/printerSettings" Target="../printerSettings/printerSettings3751.bin"/><Relationship Id="rId50" Type="http://schemas.openxmlformats.org/officeDocument/2006/relationships/printerSettings" Target="../printerSettings/printerSettings3754.bin"/><Relationship Id="rId55" Type="http://schemas.openxmlformats.org/officeDocument/2006/relationships/printerSettings" Target="../printerSettings/printerSettings3759.bin"/><Relationship Id="rId63" Type="http://schemas.openxmlformats.org/officeDocument/2006/relationships/printerSettings" Target="../printerSettings/printerSettings3767.bin"/><Relationship Id="rId68" Type="http://schemas.openxmlformats.org/officeDocument/2006/relationships/printerSettings" Target="../printerSettings/printerSettings3772.bin"/><Relationship Id="rId76" Type="http://schemas.openxmlformats.org/officeDocument/2006/relationships/printerSettings" Target="../printerSettings/printerSettings3780.bin"/><Relationship Id="rId7" Type="http://schemas.openxmlformats.org/officeDocument/2006/relationships/printerSettings" Target="../printerSettings/printerSettings3711.bin"/><Relationship Id="rId71" Type="http://schemas.openxmlformats.org/officeDocument/2006/relationships/printerSettings" Target="../printerSettings/printerSettings3775.bin"/><Relationship Id="rId2" Type="http://schemas.openxmlformats.org/officeDocument/2006/relationships/printerSettings" Target="../printerSettings/printerSettings3706.bin"/><Relationship Id="rId16" Type="http://schemas.openxmlformats.org/officeDocument/2006/relationships/printerSettings" Target="../printerSettings/printerSettings3720.bin"/><Relationship Id="rId29" Type="http://schemas.openxmlformats.org/officeDocument/2006/relationships/printerSettings" Target="../printerSettings/printerSettings3733.bin"/><Relationship Id="rId11" Type="http://schemas.openxmlformats.org/officeDocument/2006/relationships/printerSettings" Target="../printerSettings/printerSettings3715.bin"/><Relationship Id="rId24" Type="http://schemas.openxmlformats.org/officeDocument/2006/relationships/printerSettings" Target="../printerSettings/printerSettings3728.bin"/><Relationship Id="rId32" Type="http://schemas.openxmlformats.org/officeDocument/2006/relationships/printerSettings" Target="../printerSettings/printerSettings3736.bin"/><Relationship Id="rId37" Type="http://schemas.openxmlformats.org/officeDocument/2006/relationships/printerSettings" Target="../printerSettings/printerSettings3741.bin"/><Relationship Id="rId40" Type="http://schemas.openxmlformats.org/officeDocument/2006/relationships/printerSettings" Target="../printerSettings/printerSettings3744.bin"/><Relationship Id="rId45" Type="http://schemas.openxmlformats.org/officeDocument/2006/relationships/printerSettings" Target="../printerSettings/printerSettings3749.bin"/><Relationship Id="rId53" Type="http://schemas.openxmlformats.org/officeDocument/2006/relationships/printerSettings" Target="../printerSettings/printerSettings3757.bin"/><Relationship Id="rId58" Type="http://schemas.openxmlformats.org/officeDocument/2006/relationships/printerSettings" Target="../printerSettings/printerSettings3762.bin"/><Relationship Id="rId66" Type="http://schemas.openxmlformats.org/officeDocument/2006/relationships/printerSettings" Target="../printerSettings/printerSettings3770.bin"/><Relationship Id="rId74" Type="http://schemas.openxmlformats.org/officeDocument/2006/relationships/printerSettings" Target="../printerSettings/printerSettings3778.bin"/><Relationship Id="rId79" Type="http://schemas.openxmlformats.org/officeDocument/2006/relationships/printerSettings" Target="../printerSettings/printerSettings3783.bin"/><Relationship Id="rId5" Type="http://schemas.openxmlformats.org/officeDocument/2006/relationships/printerSettings" Target="../printerSettings/printerSettings3709.bin"/><Relationship Id="rId61" Type="http://schemas.openxmlformats.org/officeDocument/2006/relationships/printerSettings" Target="../printerSettings/printerSettings3765.bin"/><Relationship Id="rId82" Type="http://schemas.openxmlformats.org/officeDocument/2006/relationships/printerSettings" Target="../printerSettings/printerSettings3786.bin"/><Relationship Id="rId10" Type="http://schemas.openxmlformats.org/officeDocument/2006/relationships/printerSettings" Target="../printerSettings/printerSettings3714.bin"/><Relationship Id="rId19" Type="http://schemas.openxmlformats.org/officeDocument/2006/relationships/printerSettings" Target="../printerSettings/printerSettings3723.bin"/><Relationship Id="rId31" Type="http://schemas.openxmlformats.org/officeDocument/2006/relationships/printerSettings" Target="../printerSettings/printerSettings3735.bin"/><Relationship Id="rId44" Type="http://schemas.openxmlformats.org/officeDocument/2006/relationships/printerSettings" Target="../printerSettings/printerSettings3748.bin"/><Relationship Id="rId52" Type="http://schemas.openxmlformats.org/officeDocument/2006/relationships/printerSettings" Target="../printerSettings/printerSettings3756.bin"/><Relationship Id="rId60" Type="http://schemas.openxmlformats.org/officeDocument/2006/relationships/printerSettings" Target="../printerSettings/printerSettings3764.bin"/><Relationship Id="rId65" Type="http://schemas.openxmlformats.org/officeDocument/2006/relationships/printerSettings" Target="../printerSettings/printerSettings3769.bin"/><Relationship Id="rId73" Type="http://schemas.openxmlformats.org/officeDocument/2006/relationships/printerSettings" Target="../printerSettings/printerSettings3777.bin"/><Relationship Id="rId78" Type="http://schemas.openxmlformats.org/officeDocument/2006/relationships/printerSettings" Target="../printerSettings/printerSettings3782.bin"/><Relationship Id="rId81" Type="http://schemas.openxmlformats.org/officeDocument/2006/relationships/printerSettings" Target="../printerSettings/printerSettings3785.bin"/><Relationship Id="rId4" Type="http://schemas.openxmlformats.org/officeDocument/2006/relationships/printerSettings" Target="../printerSettings/printerSettings3708.bin"/><Relationship Id="rId9" Type="http://schemas.openxmlformats.org/officeDocument/2006/relationships/printerSettings" Target="../printerSettings/printerSettings3713.bin"/><Relationship Id="rId14" Type="http://schemas.openxmlformats.org/officeDocument/2006/relationships/printerSettings" Target="../printerSettings/printerSettings3718.bin"/><Relationship Id="rId22" Type="http://schemas.openxmlformats.org/officeDocument/2006/relationships/printerSettings" Target="../printerSettings/printerSettings3726.bin"/><Relationship Id="rId27" Type="http://schemas.openxmlformats.org/officeDocument/2006/relationships/printerSettings" Target="../printerSettings/printerSettings3731.bin"/><Relationship Id="rId30" Type="http://schemas.openxmlformats.org/officeDocument/2006/relationships/printerSettings" Target="../printerSettings/printerSettings3734.bin"/><Relationship Id="rId35" Type="http://schemas.openxmlformats.org/officeDocument/2006/relationships/printerSettings" Target="../printerSettings/printerSettings3739.bin"/><Relationship Id="rId43" Type="http://schemas.openxmlformats.org/officeDocument/2006/relationships/printerSettings" Target="../printerSettings/printerSettings3747.bin"/><Relationship Id="rId48" Type="http://schemas.openxmlformats.org/officeDocument/2006/relationships/printerSettings" Target="../printerSettings/printerSettings3752.bin"/><Relationship Id="rId56" Type="http://schemas.openxmlformats.org/officeDocument/2006/relationships/printerSettings" Target="../printerSettings/printerSettings3760.bin"/><Relationship Id="rId64" Type="http://schemas.openxmlformats.org/officeDocument/2006/relationships/printerSettings" Target="../printerSettings/printerSettings3768.bin"/><Relationship Id="rId69" Type="http://schemas.openxmlformats.org/officeDocument/2006/relationships/printerSettings" Target="../printerSettings/printerSettings3773.bin"/><Relationship Id="rId77" Type="http://schemas.openxmlformats.org/officeDocument/2006/relationships/printerSettings" Target="../printerSettings/printerSettings3781.bin"/><Relationship Id="rId8" Type="http://schemas.openxmlformats.org/officeDocument/2006/relationships/printerSettings" Target="../printerSettings/printerSettings3712.bin"/><Relationship Id="rId51" Type="http://schemas.openxmlformats.org/officeDocument/2006/relationships/printerSettings" Target="../printerSettings/printerSettings3755.bin"/><Relationship Id="rId72" Type="http://schemas.openxmlformats.org/officeDocument/2006/relationships/printerSettings" Target="../printerSettings/printerSettings3776.bin"/><Relationship Id="rId80" Type="http://schemas.openxmlformats.org/officeDocument/2006/relationships/printerSettings" Target="../printerSettings/printerSettings3784.bin"/><Relationship Id="rId3" Type="http://schemas.openxmlformats.org/officeDocument/2006/relationships/printerSettings" Target="../printerSettings/printerSettings3707.bin"/><Relationship Id="rId12" Type="http://schemas.openxmlformats.org/officeDocument/2006/relationships/printerSettings" Target="../printerSettings/printerSettings3716.bin"/><Relationship Id="rId17" Type="http://schemas.openxmlformats.org/officeDocument/2006/relationships/printerSettings" Target="../printerSettings/printerSettings3721.bin"/><Relationship Id="rId25" Type="http://schemas.openxmlformats.org/officeDocument/2006/relationships/printerSettings" Target="../printerSettings/printerSettings3729.bin"/><Relationship Id="rId33" Type="http://schemas.openxmlformats.org/officeDocument/2006/relationships/printerSettings" Target="../printerSettings/printerSettings3737.bin"/><Relationship Id="rId38" Type="http://schemas.openxmlformats.org/officeDocument/2006/relationships/printerSettings" Target="../printerSettings/printerSettings3742.bin"/><Relationship Id="rId46" Type="http://schemas.openxmlformats.org/officeDocument/2006/relationships/printerSettings" Target="../printerSettings/printerSettings3750.bin"/><Relationship Id="rId59" Type="http://schemas.openxmlformats.org/officeDocument/2006/relationships/printerSettings" Target="../printerSettings/printerSettings3763.bin"/><Relationship Id="rId67" Type="http://schemas.openxmlformats.org/officeDocument/2006/relationships/printerSettings" Target="../printerSettings/printerSettings3771.bin"/><Relationship Id="rId20" Type="http://schemas.openxmlformats.org/officeDocument/2006/relationships/printerSettings" Target="../printerSettings/printerSettings3724.bin"/><Relationship Id="rId41" Type="http://schemas.openxmlformats.org/officeDocument/2006/relationships/printerSettings" Target="../printerSettings/printerSettings3745.bin"/><Relationship Id="rId54" Type="http://schemas.openxmlformats.org/officeDocument/2006/relationships/printerSettings" Target="../printerSettings/printerSettings3758.bin"/><Relationship Id="rId62" Type="http://schemas.openxmlformats.org/officeDocument/2006/relationships/printerSettings" Target="../printerSettings/printerSettings3766.bin"/><Relationship Id="rId70" Type="http://schemas.openxmlformats.org/officeDocument/2006/relationships/printerSettings" Target="../printerSettings/printerSettings3774.bin"/><Relationship Id="rId75" Type="http://schemas.openxmlformats.org/officeDocument/2006/relationships/printerSettings" Target="../printerSettings/printerSettings3779.bin"/><Relationship Id="rId83" Type="http://schemas.openxmlformats.org/officeDocument/2006/relationships/printerSettings" Target="../printerSettings/printerSettings3787.bin"/><Relationship Id="rId1" Type="http://schemas.openxmlformats.org/officeDocument/2006/relationships/printerSettings" Target="../printerSettings/printerSettings3705.bin"/><Relationship Id="rId6" Type="http://schemas.openxmlformats.org/officeDocument/2006/relationships/printerSettings" Target="../printerSettings/printerSettings3710.bin"/><Relationship Id="rId15" Type="http://schemas.openxmlformats.org/officeDocument/2006/relationships/printerSettings" Target="../printerSettings/printerSettings3719.bin"/><Relationship Id="rId23" Type="http://schemas.openxmlformats.org/officeDocument/2006/relationships/printerSettings" Target="../printerSettings/printerSettings3727.bin"/><Relationship Id="rId28" Type="http://schemas.openxmlformats.org/officeDocument/2006/relationships/printerSettings" Target="../printerSettings/printerSettings3732.bin"/><Relationship Id="rId36" Type="http://schemas.openxmlformats.org/officeDocument/2006/relationships/printerSettings" Target="../printerSettings/printerSettings3740.bin"/><Relationship Id="rId49" Type="http://schemas.openxmlformats.org/officeDocument/2006/relationships/printerSettings" Target="../printerSettings/printerSettings3753.bin"/><Relationship Id="rId57" Type="http://schemas.openxmlformats.org/officeDocument/2006/relationships/printerSettings" Target="../printerSettings/printerSettings3761.bin"/></Relationships>
</file>

<file path=xl/worksheets/_rels/sheet52.xml.rels><?xml version="1.0" encoding="UTF-8" standalone="yes"?>
<Relationships xmlns="http://schemas.openxmlformats.org/package/2006/relationships"><Relationship Id="rId13" Type="http://schemas.openxmlformats.org/officeDocument/2006/relationships/printerSettings" Target="../printerSettings/printerSettings3800.bin"/><Relationship Id="rId18" Type="http://schemas.openxmlformats.org/officeDocument/2006/relationships/printerSettings" Target="../printerSettings/printerSettings3805.bin"/><Relationship Id="rId26" Type="http://schemas.openxmlformats.org/officeDocument/2006/relationships/printerSettings" Target="../printerSettings/printerSettings3813.bin"/><Relationship Id="rId39" Type="http://schemas.openxmlformats.org/officeDocument/2006/relationships/printerSettings" Target="../printerSettings/printerSettings3826.bin"/><Relationship Id="rId21" Type="http://schemas.openxmlformats.org/officeDocument/2006/relationships/printerSettings" Target="../printerSettings/printerSettings3808.bin"/><Relationship Id="rId34" Type="http://schemas.openxmlformats.org/officeDocument/2006/relationships/printerSettings" Target="../printerSettings/printerSettings3821.bin"/><Relationship Id="rId42" Type="http://schemas.openxmlformats.org/officeDocument/2006/relationships/printerSettings" Target="../printerSettings/printerSettings3829.bin"/><Relationship Id="rId47" Type="http://schemas.openxmlformats.org/officeDocument/2006/relationships/printerSettings" Target="../printerSettings/printerSettings3834.bin"/><Relationship Id="rId50" Type="http://schemas.openxmlformats.org/officeDocument/2006/relationships/printerSettings" Target="../printerSettings/printerSettings3837.bin"/><Relationship Id="rId55" Type="http://schemas.openxmlformats.org/officeDocument/2006/relationships/printerSettings" Target="../printerSettings/printerSettings3842.bin"/><Relationship Id="rId63" Type="http://schemas.openxmlformats.org/officeDocument/2006/relationships/printerSettings" Target="../printerSettings/printerSettings3850.bin"/><Relationship Id="rId68" Type="http://schemas.openxmlformats.org/officeDocument/2006/relationships/printerSettings" Target="../printerSettings/printerSettings3855.bin"/><Relationship Id="rId76" Type="http://schemas.openxmlformats.org/officeDocument/2006/relationships/printerSettings" Target="../printerSettings/printerSettings3863.bin"/><Relationship Id="rId7" Type="http://schemas.openxmlformats.org/officeDocument/2006/relationships/printerSettings" Target="../printerSettings/printerSettings3794.bin"/><Relationship Id="rId71" Type="http://schemas.openxmlformats.org/officeDocument/2006/relationships/printerSettings" Target="../printerSettings/printerSettings3858.bin"/><Relationship Id="rId2" Type="http://schemas.openxmlformats.org/officeDocument/2006/relationships/printerSettings" Target="../printerSettings/printerSettings3789.bin"/><Relationship Id="rId16" Type="http://schemas.openxmlformats.org/officeDocument/2006/relationships/printerSettings" Target="../printerSettings/printerSettings3803.bin"/><Relationship Id="rId29" Type="http://schemas.openxmlformats.org/officeDocument/2006/relationships/printerSettings" Target="../printerSettings/printerSettings3816.bin"/><Relationship Id="rId11" Type="http://schemas.openxmlformats.org/officeDocument/2006/relationships/printerSettings" Target="../printerSettings/printerSettings3798.bin"/><Relationship Id="rId24" Type="http://schemas.openxmlformats.org/officeDocument/2006/relationships/printerSettings" Target="../printerSettings/printerSettings3811.bin"/><Relationship Id="rId32" Type="http://schemas.openxmlformats.org/officeDocument/2006/relationships/printerSettings" Target="../printerSettings/printerSettings3819.bin"/><Relationship Id="rId37" Type="http://schemas.openxmlformats.org/officeDocument/2006/relationships/printerSettings" Target="../printerSettings/printerSettings3824.bin"/><Relationship Id="rId40" Type="http://schemas.openxmlformats.org/officeDocument/2006/relationships/printerSettings" Target="../printerSettings/printerSettings3827.bin"/><Relationship Id="rId45" Type="http://schemas.openxmlformats.org/officeDocument/2006/relationships/printerSettings" Target="../printerSettings/printerSettings3832.bin"/><Relationship Id="rId53" Type="http://schemas.openxmlformats.org/officeDocument/2006/relationships/printerSettings" Target="../printerSettings/printerSettings3840.bin"/><Relationship Id="rId58" Type="http://schemas.openxmlformats.org/officeDocument/2006/relationships/printerSettings" Target="../printerSettings/printerSettings3845.bin"/><Relationship Id="rId66" Type="http://schemas.openxmlformats.org/officeDocument/2006/relationships/printerSettings" Target="../printerSettings/printerSettings3853.bin"/><Relationship Id="rId74" Type="http://schemas.openxmlformats.org/officeDocument/2006/relationships/printerSettings" Target="../printerSettings/printerSettings3861.bin"/><Relationship Id="rId79" Type="http://schemas.openxmlformats.org/officeDocument/2006/relationships/printerSettings" Target="../printerSettings/printerSettings3866.bin"/><Relationship Id="rId5" Type="http://schemas.openxmlformats.org/officeDocument/2006/relationships/printerSettings" Target="../printerSettings/printerSettings3792.bin"/><Relationship Id="rId61" Type="http://schemas.openxmlformats.org/officeDocument/2006/relationships/printerSettings" Target="../printerSettings/printerSettings3848.bin"/><Relationship Id="rId82" Type="http://schemas.openxmlformats.org/officeDocument/2006/relationships/printerSettings" Target="../printerSettings/printerSettings3869.bin"/><Relationship Id="rId10" Type="http://schemas.openxmlformats.org/officeDocument/2006/relationships/printerSettings" Target="../printerSettings/printerSettings3797.bin"/><Relationship Id="rId19" Type="http://schemas.openxmlformats.org/officeDocument/2006/relationships/printerSettings" Target="../printerSettings/printerSettings3806.bin"/><Relationship Id="rId31" Type="http://schemas.openxmlformats.org/officeDocument/2006/relationships/printerSettings" Target="../printerSettings/printerSettings3818.bin"/><Relationship Id="rId44" Type="http://schemas.openxmlformats.org/officeDocument/2006/relationships/printerSettings" Target="../printerSettings/printerSettings3831.bin"/><Relationship Id="rId52" Type="http://schemas.openxmlformats.org/officeDocument/2006/relationships/printerSettings" Target="../printerSettings/printerSettings3839.bin"/><Relationship Id="rId60" Type="http://schemas.openxmlformats.org/officeDocument/2006/relationships/printerSettings" Target="../printerSettings/printerSettings3847.bin"/><Relationship Id="rId65" Type="http://schemas.openxmlformats.org/officeDocument/2006/relationships/printerSettings" Target="../printerSettings/printerSettings3852.bin"/><Relationship Id="rId73" Type="http://schemas.openxmlformats.org/officeDocument/2006/relationships/printerSettings" Target="../printerSettings/printerSettings3860.bin"/><Relationship Id="rId78" Type="http://schemas.openxmlformats.org/officeDocument/2006/relationships/printerSettings" Target="../printerSettings/printerSettings3865.bin"/><Relationship Id="rId81" Type="http://schemas.openxmlformats.org/officeDocument/2006/relationships/printerSettings" Target="../printerSettings/printerSettings3868.bin"/><Relationship Id="rId4" Type="http://schemas.openxmlformats.org/officeDocument/2006/relationships/printerSettings" Target="../printerSettings/printerSettings3791.bin"/><Relationship Id="rId9" Type="http://schemas.openxmlformats.org/officeDocument/2006/relationships/printerSettings" Target="../printerSettings/printerSettings3796.bin"/><Relationship Id="rId14" Type="http://schemas.openxmlformats.org/officeDocument/2006/relationships/printerSettings" Target="../printerSettings/printerSettings3801.bin"/><Relationship Id="rId22" Type="http://schemas.openxmlformats.org/officeDocument/2006/relationships/printerSettings" Target="../printerSettings/printerSettings3809.bin"/><Relationship Id="rId27" Type="http://schemas.openxmlformats.org/officeDocument/2006/relationships/printerSettings" Target="../printerSettings/printerSettings3814.bin"/><Relationship Id="rId30" Type="http://schemas.openxmlformats.org/officeDocument/2006/relationships/printerSettings" Target="../printerSettings/printerSettings3817.bin"/><Relationship Id="rId35" Type="http://schemas.openxmlformats.org/officeDocument/2006/relationships/printerSettings" Target="../printerSettings/printerSettings3822.bin"/><Relationship Id="rId43" Type="http://schemas.openxmlformats.org/officeDocument/2006/relationships/printerSettings" Target="../printerSettings/printerSettings3830.bin"/><Relationship Id="rId48" Type="http://schemas.openxmlformats.org/officeDocument/2006/relationships/printerSettings" Target="../printerSettings/printerSettings3835.bin"/><Relationship Id="rId56" Type="http://schemas.openxmlformats.org/officeDocument/2006/relationships/printerSettings" Target="../printerSettings/printerSettings3843.bin"/><Relationship Id="rId64" Type="http://schemas.openxmlformats.org/officeDocument/2006/relationships/printerSettings" Target="../printerSettings/printerSettings3851.bin"/><Relationship Id="rId69" Type="http://schemas.openxmlformats.org/officeDocument/2006/relationships/printerSettings" Target="../printerSettings/printerSettings3856.bin"/><Relationship Id="rId77" Type="http://schemas.openxmlformats.org/officeDocument/2006/relationships/printerSettings" Target="../printerSettings/printerSettings3864.bin"/><Relationship Id="rId8" Type="http://schemas.openxmlformats.org/officeDocument/2006/relationships/printerSettings" Target="../printerSettings/printerSettings3795.bin"/><Relationship Id="rId51" Type="http://schemas.openxmlformats.org/officeDocument/2006/relationships/printerSettings" Target="../printerSettings/printerSettings3838.bin"/><Relationship Id="rId72" Type="http://schemas.openxmlformats.org/officeDocument/2006/relationships/printerSettings" Target="../printerSettings/printerSettings3859.bin"/><Relationship Id="rId80" Type="http://schemas.openxmlformats.org/officeDocument/2006/relationships/printerSettings" Target="../printerSettings/printerSettings3867.bin"/><Relationship Id="rId3" Type="http://schemas.openxmlformats.org/officeDocument/2006/relationships/printerSettings" Target="../printerSettings/printerSettings3790.bin"/><Relationship Id="rId12" Type="http://schemas.openxmlformats.org/officeDocument/2006/relationships/printerSettings" Target="../printerSettings/printerSettings3799.bin"/><Relationship Id="rId17" Type="http://schemas.openxmlformats.org/officeDocument/2006/relationships/printerSettings" Target="../printerSettings/printerSettings3804.bin"/><Relationship Id="rId25" Type="http://schemas.openxmlformats.org/officeDocument/2006/relationships/printerSettings" Target="../printerSettings/printerSettings3812.bin"/><Relationship Id="rId33" Type="http://schemas.openxmlformats.org/officeDocument/2006/relationships/printerSettings" Target="../printerSettings/printerSettings3820.bin"/><Relationship Id="rId38" Type="http://schemas.openxmlformats.org/officeDocument/2006/relationships/printerSettings" Target="../printerSettings/printerSettings3825.bin"/><Relationship Id="rId46" Type="http://schemas.openxmlformats.org/officeDocument/2006/relationships/printerSettings" Target="../printerSettings/printerSettings3833.bin"/><Relationship Id="rId59" Type="http://schemas.openxmlformats.org/officeDocument/2006/relationships/printerSettings" Target="../printerSettings/printerSettings3846.bin"/><Relationship Id="rId67" Type="http://schemas.openxmlformats.org/officeDocument/2006/relationships/printerSettings" Target="../printerSettings/printerSettings3854.bin"/><Relationship Id="rId20" Type="http://schemas.openxmlformats.org/officeDocument/2006/relationships/printerSettings" Target="../printerSettings/printerSettings3807.bin"/><Relationship Id="rId41" Type="http://schemas.openxmlformats.org/officeDocument/2006/relationships/printerSettings" Target="../printerSettings/printerSettings3828.bin"/><Relationship Id="rId54" Type="http://schemas.openxmlformats.org/officeDocument/2006/relationships/printerSettings" Target="../printerSettings/printerSettings3841.bin"/><Relationship Id="rId62" Type="http://schemas.openxmlformats.org/officeDocument/2006/relationships/printerSettings" Target="../printerSettings/printerSettings3849.bin"/><Relationship Id="rId70" Type="http://schemas.openxmlformats.org/officeDocument/2006/relationships/printerSettings" Target="../printerSettings/printerSettings3857.bin"/><Relationship Id="rId75" Type="http://schemas.openxmlformats.org/officeDocument/2006/relationships/printerSettings" Target="../printerSettings/printerSettings3862.bin"/><Relationship Id="rId83" Type="http://schemas.openxmlformats.org/officeDocument/2006/relationships/printerSettings" Target="../printerSettings/printerSettings3870.bin"/><Relationship Id="rId1" Type="http://schemas.openxmlformats.org/officeDocument/2006/relationships/printerSettings" Target="../printerSettings/printerSettings3788.bin"/><Relationship Id="rId6" Type="http://schemas.openxmlformats.org/officeDocument/2006/relationships/printerSettings" Target="../printerSettings/printerSettings3793.bin"/><Relationship Id="rId15" Type="http://schemas.openxmlformats.org/officeDocument/2006/relationships/printerSettings" Target="../printerSettings/printerSettings3802.bin"/><Relationship Id="rId23" Type="http://schemas.openxmlformats.org/officeDocument/2006/relationships/printerSettings" Target="../printerSettings/printerSettings3810.bin"/><Relationship Id="rId28" Type="http://schemas.openxmlformats.org/officeDocument/2006/relationships/printerSettings" Target="../printerSettings/printerSettings3815.bin"/><Relationship Id="rId36" Type="http://schemas.openxmlformats.org/officeDocument/2006/relationships/printerSettings" Target="../printerSettings/printerSettings3823.bin"/><Relationship Id="rId49" Type="http://schemas.openxmlformats.org/officeDocument/2006/relationships/printerSettings" Target="../printerSettings/printerSettings3836.bin"/><Relationship Id="rId57" Type="http://schemas.openxmlformats.org/officeDocument/2006/relationships/printerSettings" Target="../printerSettings/printerSettings3844.bin"/></Relationships>
</file>

<file path=xl/worksheets/_rels/sheet53.xml.rels><?xml version="1.0" encoding="UTF-8" standalone="yes"?>
<Relationships xmlns="http://schemas.openxmlformats.org/package/2006/relationships"><Relationship Id="rId13" Type="http://schemas.openxmlformats.org/officeDocument/2006/relationships/printerSettings" Target="../printerSettings/printerSettings3883.bin"/><Relationship Id="rId18" Type="http://schemas.openxmlformats.org/officeDocument/2006/relationships/printerSettings" Target="../printerSettings/printerSettings3888.bin"/><Relationship Id="rId26" Type="http://schemas.openxmlformats.org/officeDocument/2006/relationships/printerSettings" Target="../printerSettings/printerSettings3896.bin"/><Relationship Id="rId39" Type="http://schemas.openxmlformats.org/officeDocument/2006/relationships/printerSettings" Target="../printerSettings/printerSettings3909.bin"/><Relationship Id="rId21" Type="http://schemas.openxmlformats.org/officeDocument/2006/relationships/printerSettings" Target="../printerSettings/printerSettings3891.bin"/><Relationship Id="rId34" Type="http://schemas.openxmlformats.org/officeDocument/2006/relationships/printerSettings" Target="../printerSettings/printerSettings3904.bin"/><Relationship Id="rId42" Type="http://schemas.openxmlformats.org/officeDocument/2006/relationships/printerSettings" Target="../printerSettings/printerSettings3912.bin"/><Relationship Id="rId47" Type="http://schemas.openxmlformats.org/officeDocument/2006/relationships/printerSettings" Target="../printerSettings/printerSettings3917.bin"/><Relationship Id="rId50" Type="http://schemas.openxmlformats.org/officeDocument/2006/relationships/printerSettings" Target="../printerSettings/printerSettings3920.bin"/><Relationship Id="rId55" Type="http://schemas.openxmlformats.org/officeDocument/2006/relationships/printerSettings" Target="../printerSettings/printerSettings3925.bin"/><Relationship Id="rId63" Type="http://schemas.openxmlformats.org/officeDocument/2006/relationships/printerSettings" Target="../printerSettings/printerSettings3933.bin"/><Relationship Id="rId68" Type="http://schemas.openxmlformats.org/officeDocument/2006/relationships/printerSettings" Target="../printerSettings/printerSettings3938.bin"/><Relationship Id="rId76" Type="http://schemas.openxmlformats.org/officeDocument/2006/relationships/printerSettings" Target="../printerSettings/printerSettings3946.bin"/><Relationship Id="rId7" Type="http://schemas.openxmlformats.org/officeDocument/2006/relationships/printerSettings" Target="../printerSettings/printerSettings3877.bin"/><Relationship Id="rId71" Type="http://schemas.openxmlformats.org/officeDocument/2006/relationships/printerSettings" Target="../printerSettings/printerSettings3941.bin"/><Relationship Id="rId2" Type="http://schemas.openxmlformats.org/officeDocument/2006/relationships/printerSettings" Target="../printerSettings/printerSettings3872.bin"/><Relationship Id="rId16" Type="http://schemas.openxmlformats.org/officeDocument/2006/relationships/printerSettings" Target="../printerSettings/printerSettings3886.bin"/><Relationship Id="rId29" Type="http://schemas.openxmlformats.org/officeDocument/2006/relationships/printerSettings" Target="../printerSettings/printerSettings3899.bin"/><Relationship Id="rId11" Type="http://schemas.openxmlformats.org/officeDocument/2006/relationships/printerSettings" Target="../printerSettings/printerSettings3881.bin"/><Relationship Id="rId24" Type="http://schemas.openxmlformats.org/officeDocument/2006/relationships/printerSettings" Target="../printerSettings/printerSettings3894.bin"/><Relationship Id="rId32" Type="http://schemas.openxmlformats.org/officeDocument/2006/relationships/printerSettings" Target="../printerSettings/printerSettings3902.bin"/><Relationship Id="rId37" Type="http://schemas.openxmlformats.org/officeDocument/2006/relationships/printerSettings" Target="../printerSettings/printerSettings3907.bin"/><Relationship Id="rId40" Type="http://schemas.openxmlformats.org/officeDocument/2006/relationships/printerSettings" Target="../printerSettings/printerSettings3910.bin"/><Relationship Id="rId45" Type="http://schemas.openxmlformats.org/officeDocument/2006/relationships/printerSettings" Target="../printerSettings/printerSettings3915.bin"/><Relationship Id="rId53" Type="http://schemas.openxmlformats.org/officeDocument/2006/relationships/printerSettings" Target="../printerSettings/printerSettings3923.bin"/><Relationship Id="rId58" Type="http://schemas.openxmlformats.org/officeDocument/2006/relationships/printerSettings" Target="../printerSettings/printerSettings3928.bin"/><Relationship Id="rId66" Type="http://schemas.openxmlformats.org/officeDocument/2006/relationships/printerSettings" Target="../printerSettings/printerSettings3936.bin"/><Relationship Id="rId74" Type="http://schemas.openxmlformats.org/officeDocument/2006/relationships/printerSettings" Target="../printerSettings/printerSettings3944.bin"/><Relationship Id="rId79" Type="http://schemas.openxmlformats.org/officeDocument/2006/relationships/printerSettings" Target="../printerSettings/printerSettings3949.bin"/><Relationship Id="rId5" Type="http://schemas.openxmlformats.org/officeDocument/2006/relationships/printerSettings" Target="../printerSettings/printerSettings3875.bin"/><Relationship Id="rId61" Type="http://schemas.openxmlformats.org/officeDocument/2006/relationships/printerSettings" Target="../printerSettings/printerSettings3931.bin"/><Relationship Id="rId82" Type="http://schemas.openxmlformats.org/officeDocument/2006/relationships/printerSettings" Target="../printerSettings/printerSettings3952.bin"/><Relationship Id="rId10" Type="http://schemas.openxmlformats.org/officeDocument/2006/relationships/printerSettings" Target="../printerSettings/printerSettings3880.bin"/><Relationship Id="rId19" Type="http://schemas.openxmlformats.org/officeDocument/2006/relationships/printerSettings" Target="../printerSettings/printerSettings3889.bin"/><Relationship Id="rId31" Type="http://schemas.openxmlformats.org/officeDocument/2006/relationships/printerSettings" Target="../printerSettings/printerSettings3901.bin"/><Relationship Id="rId44" Type="http://schemas.openxmlformats.org/officeDocument/2006/relationships/printerSettings" Target="../printerSettings/printerSettings3914.bin"/><Relationship Id="rId52" Type="http://schemas.openxmlformats.org/officeDocument/2006/relationships/printerSettings" Target="../printerSettings/printerSettings3922.bin"/><Relationship Id="rId60" Type="http://schemas.openxmlformats.org/officeDocument/2006/relationships/printerSettings" Target="../printerSettings/printerSettings3930.bin"/><Relationship Id="rId65" Type="http://schemas.openxmlformats.org/officeDocument/2006/relationships/printerSettings" Target="../printerSettings/printerSettings3935.bin"/><Relationship Id="rId73" Type="http://schemas.openxmlformats.org/officeDocument/2006/relationships/printerSettings" Target="../printerSettings/printerSettings3943.bin"/><Relationship Id="rId78" Type="http://schemas.openxmlformats.org/officeDocument/2006/relationships/printerSettings" Target="../printerSettings/printerSettings3948.bin"/><Relationship Id="rId81" Type="http://schemas.openxmlformats.org/officeDocument/2006/relationships/printerSettings" Target="../printerSettings/printerSettings3951.bin"/><Relationship Id="rId4" Type="http://schemas.openxmlformats.org/officeDocument/2006/relationships/printerSettings" Target="../printerSettings/printerSettings3874.bin"/><Relationship Id="rId9" Type="http://schemas.openxmlformats.org/officeDocument/2006/relationships/printerSettings" Target="../printerSettings/printerSettings3879.bin"/><Relationship Id="rId14" Type="http://schemas.openxmlformats.org/officeDocument/2006/relationships/printerSettings" Target="../printerSettings/printerSettings3884.bin"/><Relationship Id="rId22" Type="http://schemas.openxmlformats.org/officeDocument/2006/relationships/printerSettings" Target="../printerSettings/printerSettings3892.bin"/><Relationship Id="rId27" Type="http://schemas.openxmlformats.org/officeDocument/2006/relationships/printerSettings" Target="../printerSettings/printerSettings3897.bin"/><Relationship Id="rId30" Type="http://schemas.openxmlformats.org/officeDocument/2006/relationships/printerSettings" Target="../printerSettings/printerSettings3900.bin"/><Relationship Id="rId35" Type="http://schemas.openxmlformats.org/officeDocument/2006/relationships/printerSettings" Target="../printerSettings/printerSettings3905.bin"/><Relationship Id="rId43" Type="http://schemas.openxmlformats.org/officeDocument/2006/relationships/printerSettings" Target="../printerSettings/printerSettings3913.bin"/><Relationship Id="rId48" Type="http://schemas.openxmlformats.org/officeDocument/2006/relationships/printerSettings" Target="../printerSettings/printerSettings3918.bin"/><Relationship Id="rId56" Type="http://schemas.openxmlformats.org/officeDocument/2006/relationships/printerSettings" Target="../printerSettings/printerSettings3926.bin"/><Relationship Id="rId64" Type="http://schemas.openxmlformats.org/officeDocument/2006/relationships/printerSettings" Target="../printerSettings/printerSettings3934.bin"/><Relationship Id="rId69" Type="http://schemas.openxmlformats.org/officeDocument/2006/relationships/printerSettings" Target="../printerSettings/printerSettings3939.bin"/><Relationship Id="rId77" Type="http://schemas.openxmlformats.org/officeDocument/2006/relationships/printerSettings" Target="../printerSettings/printerSettings3947.bin"/><Relationship Id="rId8" Type="http://schemas.openxmlformats.org/officeDocument/2006/relationships/printerSettings" Target="../printerSettings/printerSettings3878.bin"/><Relationship Id="rId51" Type="http://schemas.openxmlformats.org/officeDocument/2006/relationships/printerSettings" Target="../printerSettings/printerSettings3921.bin"/><Relationship Id="rId72" Type="http://schemas.openxmlformats.org/officeDocument/2006/relationships/printerSettings" Target="../printerSettings/printerSettings3942.bin"/><Relationship Id="rId80" Type="http://schemas.openxmlformats.org/officeDocument/2006/relationships/printerSettings" Target="../printerSettings/printerSettings3950.bin"/><Relationship Id="rId3" Type="http://schemas.openxmlformats.org/officeDocument/2006/relationships/printerSettings" Target="../printerSettings/printerSettings3873.bin"/><Relationship Id="rId12" Type="http://schemas.openxmlformats.org/officeDocument/2006/relationships/printerSettings" Target="../printerSettings/printerSettings3882.bin"/><Relationship Id="rId17" Type="http://schemas.openxmlformats.org/officeDocument/2006/relationships/printerSettings" Target="../printerSettings/printerSettings3887.bin"/><Relationship Id="rId25" Type="http://schemas.openxmlformats.org/officeDocument/2006/relationships/printerSettings" Target="../printerSettings/printerSettings3895.bin"/><Relationship Id="rId33" Type="http://schemas.openxmlformats.org/officeDocument/2006/relationships/printerSettings" Target="../printerSettings/printerSettings3903.bin"/><Relationship Id="rId38" Type="http://schemas.openxmlformats.org/officeDocument/2006/relationships/printerSettings" Target="../printerSettings/printerSettings3908.bin"/><Relationship Id="rId46" Type="http://schemas.openxmlformats.org/officeDocument/2006/relationships/printerSettings" Target="../printerSettings/printerSettings3916.bin"/><Relationship Id="rId59" Type="http://schemas.openxmlformats.org/officeDocument/2006/relationships/printerSettings" Target="../printerSettings/printerSettings3929.bin"/><Relationship Id="rId67" Type="http://schemas.openxmlformats.org/officeDocument/2006/relationships/printerSettings" Target="../printerSettings/printerSettings3937.bin"/><Relationship Id="rId20" Type="http://schemas.openxmlformats.org/officeDocument/2006/relationships/printerSettings" Target="../printerSettings/printerSettings3890.bin"/><Relationship Id="rId41" Type="http://schemas.openxmlformats.org/officeDocument/2006/relationships/printerSettings" Target="../printerSettings/printerSettings3911.bin"/><Relationship Id="rId54" Type="http://schemas.openxmlformats.org/officeDocument/2006/relationships/printerSettings" Target="../printerSettings/printerSettings3924.bin"/><Relationship Id="rId62" Type="http://schemas.openxmlformats.org/officeDocument/2006/relationships/printerSettings" Target="../printerSettings/printerSettings3932.bin"/><Relationship Id="rId70" Type="http://schemas.openxmlformats.org/officeDocument/2006/relationships/printerSettings" Target="../printerSettings/printerSettings3940.bin"/><Relationship Id="rId75" Type="http://schemas.openxmlformats.org/officeDocument/2006/relationships/printerSettings" Target="../printerSettings/printerSettings3945.bin"/><Relationship Id="rId83" Type="http://schemas.openxmlformats.org/officeDocument/2006/relationships/printerSettings" Target="../printerSettings/printerSettings3953.bin"/><Relationship Id="rId1" Type="http://schemas.openxmlformats.org/officeDocument/2006/relationships/printerSettings" Target="../printerSettings/printerSettings3871.bin"/><Relationship Id="rId6" Type="http://schemas.openxmlformats.org/officeDocument/2006/relationships/printerSettings" Target="../printerSettings/printerSettings3876.bin"/><Relationship Id="rId15" Type="http://schemas.openxmlformats.org/officeDocument/2006/relationships/printerSettings" Target="../printerSettings/printerSettings3885.bin"/><Relationship Id="rId23" Type="http://schemas.openxmlformats.org/officeDocument/2006/relationships/printerSettings" Target="../printerSettings/printerSettings3893.bin"/><Relationship Id="rId28" Type="http://schemas.openxmlformats.org/officeDocument/2006/relationships/printerSettings" Target="../printerSettings/printerSettings3898.bin"/><Relationship Id="rId36" Type="http://schemas.openxmlformats.org/officeDocument/2006/relationships/printerSettings" Target="../printerSettings/printerSettings3906.bin"/><Relationship Id="rId49" Type="http://schemas.openxmlformats.org/officeDocument/2006/relationships/printerSettings" Target="../printerSettings/printerSettings3919.bin"/><Relationship Id="rId57" Type="http://schemas.openxmlformats.org/officeDocument/2006/relationships/printerSettings" Target="../printerSettings/printerSettings3927.bin"/></Relationships>
</file>

<file path=xl/worksheets/_rels/sheet54.xml.rels><?xml version="1.0" encoding="UTF-8" standalone="yes"?>
<Relationships xmlns="http://schemas.openxmlformats.org/package/2006/relationships"><Relationship Id="rId13" Type="http://schemas.openxmlformats.org/officeDocument/2006/relationships/printerSettings" Target="../printerSettings/printerSettings3966.bin"/><Relationship Id="rId18" Type="http://schemas.openxmlformats.org/officeDocument/2006/relationships/printerSettings" Target="../printerSettings/printerSettings3971.bin"/><Relationship Id="rId26" Type="http://schemas.openxmlformats.org/officeDocument/2006/relationships/printerSettings" Target="../printerSettings/printerSettings3979.bin"/><Relationship Id="rId39" Type="http://schemas.openxmlformats.org/officeDocument/2006/relationships/printerSettings" Target="../printerSettings/printerSettings3992.bin"/><Relationship Id="rId21" Type="http://schemas.openxmlformats.org/officeDocument/2006/relationships/printerSettings" Target="../printerSettings/printerSettings3974.bin"/><Relationship Id="rId34" Type="http://schemas.openxmlformats.org/officeDocument/2006/relationships/printerSettings" Target="../printerSettings/printerSettings3987.bin"/><Relationship Id="rId42" Type="http://schemas.openxmlformats.org/officeDocument/2006/relationships/printerSettings" Target="../printerSettings/printerSettings3995.bin"/><Relationship Id="rId47" Type="http://schemas.openxmlformats.org/officeDocument/2006/relationships/printerSettings" Target="../printerSettings/printerSettings4000.bin"/><Relationship Id="rId50" Type="http://schemas.openxmlformats.org/officeDocument/2006/relationships/printerSettings" Target="../printerSettings/printerSettings4003.bin"/><Relationship Id="rId55" Type="http://schemas.openxmlformats.org/officeDocument/2006/relationships/printerSettings" Target="../printerSettings/printerSettings4008.bin"/><Relationship Id="rId63" Type="http://schemas.openxmlformats.org/officeDocument/2006/relationships/printerSettings" Target="../printerSettings/printerSettings4016.bin"/><Relationship Id="rId68" Type="http://schemas.openxmlformats.org/officeDocument/2006/relationships/printerSettings" Target="../printerSettings/printerSettings4021.bin"/><Relationship Id="rId76" Type="http://schemas.openxmlformats.org/officeDocument/2006/relationships/printerSettings" Target="../printerSettings/printerSettings4029.bin"/><Relationship Id="rId7" Type="http://schemas.openxmlformats.org/officeDocument/2006/relationships/printerSettings" Target="../printerSettings/printerSettings3960.bin"/><Relationship Id="rId71" Type="http://schemas.openxmlformats.org/officeDocument/2006/relationships/printerSettings" Target="../printerSettings/printerSettings4024.bin"/><Relationship Id="rId2" Type="http://schemas.openxmlformats.org/officeDocument/2006/relationships/printerSettings" Target="../printerSettings/printerSettings3955.bin"/><Relationship Id="rId16" Type="http://schemas.openxmlformats.org/officeDocument/2006/relationships/printerSettings" Target="../printerSettings/printerSettings3969.bin"/><Relationship Id="rId29" Type="http://schemas.openxmlformats.org/officeDocument/2006/relationships/printerSettings" Target="../printerSettings/printerSettings3982.bin"/><Relationship Id="rId11" Type="http://schemas.openxmlformats.org/officeDocument/2006/relationships/printerSettings" Target="../printerSettings/printerSettings3964.bin"/><Relationship Id="rId24" Type="http://schemas.openxmlformats.org/officeDocument/2006/relationships/printerSettings" Target="../printerSettings/printerSettings3977.bin"/><Relationship Id="rId32" Type="http://schemas.openxmlformats.org/officeDocument/2006/relationships/printerSettings" Target="../printerSettings/printerSettings3985.bin"/><Relationship Id="rId37" Type="http://schemas.openxmlformats.org/officeDocument/2006/relationships/printerSettings" Target="../printerSettings/printerSettings3990.bin"/><Relationship Id="rId40" Type="http://schemas.openxmlformats.org/officeDocument/2006/relationships/printerSettings" Target="../printerSettings/printerSettings3993.bin"/><Relationship Id="rId45" Type="http://schemas.openxmlformats.org/officeDocument/2006/relationships/printerSettings" Target="../printerSettings/printerSettings3998.bin"/><Relationship Id="rId53" Type="http://schemas.openxmlformats.org/officeDocument/2006/relationships/printerSettings" Target="../printerSettings/printerSettings4006.bin"/><Relationship Id="rId58" Type="http://schemas.openxmlformats.org/officeDocument/2006/relationships/printerSettings" Target="../printerSettings/printerSettings4011.bin"/><Relationship Id="rId66" Type="http://schemas.openxmlformats.org/officeDocument/2006/relationships/printerSettings" Target="../printerSettings/printerSettings4019.bin"/><Relationship Id="rId74" Type="http://schemas.openxmlformats.org/officeDocument/2006/relationships/printerSettings" Target="../printerSettings/printerSettings4027.bin"/><Relationship Id="rId79" Type="http://schemas.openxmlformats.org/officeDocument/2006/relationships/printerSettings" Target="../printerSettings/printerSettings4032.bin"/><Relationship Id="rId5" Type="http://schemas.openxmlformats.org/officeDocument/2006/relationships/printerSettings" Target="../printerSettings/printerSettings3958.bin"/><Relationship Id="rId61" Type="http://schemas.openxmlformats.org/officeDocument/2006/relationships/printerSettings" Target="../printerSettings/printerSettings4014.bin"/><Relationship Id="rId82" Type="http://schemas.openxmlformats.org/officeDocument/2006/relationships/printerSettings" Target="../printerSettings/printerSettings4035.bin"/><Relationship Id="rId10" Type="http://schemas.openxmlformats.org/officeDocument/2006/relationships/printerSettings" Target="../printerSettings/printerSettings3963.bin"/><Relationship Id="rId19" Type="http://schemas.openxmlformats.org/officeDocument/2006/relationships/printerSettings" Target="../printerSettings/printerSettings3972.bin"/><Relationship Id="rId31" Type="http://schemas.openxmlformats.org/officeDocument/2006/relationships/printerSettings" Target="../printerSettings/printerSettings3984.bin"/><Relationship Id="rId44" Type="http://schemas.openxmlformats.org/officeDocument/2006/relationships/printerSettings" Target="../printerSettings/printerSettings3997.bin"/><Relationship Id="rId52" Type="http://schemas.openxmlformats.org/officeDocument/2006/relationships/printerSettings" Target="../printerSettings/printerSettings4005.bin"/><Relationship Id="rId60" Type="http://schemas.openxmlformats.org/officeDocument/2006/relationships/printerSettings" Target="../printerSettings/printerSettings4013.bin"/><Relationship Id="rId65" Type="http://schemas.openxmlformats.org/officeDocument/2006/relationships/printerSettings" Target="../printerSettings/printerSettings4018.bin"/><Relationship Id="rId73" Type="http://schemas.openxmlformats.org/officeDocument/2006/relationships/printerSettings" Target="../printerSettings/printerSettings4026.bin"/><Relationship Id="rId78" Type="http://schemas.openxmlformats.org/officeDocument/2006/relationships/printerSettings" Target="../printerSettings/printerSettings4031.bin"/><Relationship Id="rId81" Type="http://schemas.openxmlformats.org/officeDocument/2006/relationships/printerSettings" Target="../printerSettings/printerSettings4034.bin"/><Relationship Id="rId4" Type="http://schemas.openxmlformats.org/officeDocument/2006/relationships/printerSettings" Target="../printerSettings/printerSettings3957.bin"/><Relationship Id="rId9" Type="http://schemas.openxmlformats.org/officeDocument/2006/relationships/printerSettings" Target="../printerSettings/printerSettings3962.bin"/><Relationship Id="rId14" Type="http://schemas.openxmlformats.org/officeDocument/2006/relationships/printerSettings" Target="../printerSettings/printerSettings3967.bin"/><Relationship Id="rId22" Type="http://schemas.openxmlformats.org/officeDocument/2006/relationships/printerSettings" Target="../printerSettings/printerSettings3975.bin"/><Relationship Id="rId27" Type="http://schemas.openxmlformats.org/officeDocument/2006/relationships/printerSettings" Target="../printerSettings/printerSettings3980.bin"/><Relationship Id="rId30" Type="http://schemas.openxmlformats.org/officeDocument/2006/relationships/printerSettings" Target="../printerSettings/printerSettings3983.bin"/><Relationship Id="rId35" Type="http://schemas.openxmlformats.org/officeDocument/2006/relationships/printerSettings" Target="../printerSettings/printerSettings3988.bin"/><Relationship Id="rId43" Type="http://schemas.openxmlformats.org/officeDocument/2006/relationships/printerSettings" Target="../printerSettings/printerSettings3996.bin"/><Relationship Id="rId48" Type="http://schemas.openxmlformats.org/officeDocument/2006/relationships/printerSettings" Target="../printerSettings/printerSettings4001.bin"/><Relationship Id="rId56" Type="http://schemas.openxmlformats.org/officeDocument/2006/relationships/printerSettings" Target="../printerSettings/printerSettings4009.bin"/><Relationship Id="rId64" Type="http://schemas.openxmlformats.org/officeDocument/2006/relationships/printerSettings" Target="../printerSettings/printerSettings4017.bin"/><Relationship Id="rId69" Type="http://schemas.openxmlformats.org/officeDocument/2006/relationships/printerSettings" Target="../printerSettings/printerSettings4022.bin"/><Relationship Id="rId77" Type="http://schemas.openxmlformats.org/officeDocument/2006/relationships/printerSettings" Target="../printerSettings/printerSettings4030.bin"/><Relationship Id="rId8" Type="http://schemas.openxmlformats.org/officeDocument/2006/relationships/printerSettings" Target="../printerSettings/printerSettings3961.bin"/><Relationship Id="rId51" Type="http://schemas.openxmlformats.org/officeDocument/2006/relationships/printerSettings" Target="../printerSettings/printerSettings4004.bin"/><Relationship Id="rId72" Type="http://schemas.openxmlformats.org/officeDocument/2006/relationships/printerSettings" Target="../printerSettings/printerSettings4025.bin"/><Relationship Id="rId80" Type="http://schemas.openxmlformats.org/officeDocument/2006/relationships/printerSettings" Target="../printerSettings/printerSettings4033.bin"/><Relationship Id="rId3" Type="http://schemas.openxmlformats.org/officeDocument/2006/relationships/printerSettings" Target="../printerSettings/printerSettings3956.bin"/><Relationship Id="rId12" Type="http://schemas.openxmlformats.org/officeDocument/2006/relationships/printerSettings" Target="../printerSettings/printerSettings3965.bin"/><Relationship Id="rId17" Type="http://schemas.openxmlformats.org/officeDocument/2006/relationships/printerSettings" Target="../printerSettings/printerSettings3970.bin"/><Relationship Id="rId25" Type="http://schemas.openxmlformats.org/officeDocument/2006/relationships/printerSettings" Target="../printerSettings/printerSettings3978.bin"/><Relationship Id="rId33" Type="http://schemas.openxmlformats.org/officeDocument/2006/relationships/printerSettings" Target="../printerSettings/printerSettings3986.bin"/><Relationship Id="rId38" Type="http://schemas.openxmlformats.org/officeDocument/2006/relationships/printerSettings" Target="../printerSettings/printerSettings3991.bin"/><Relationship Id="rId46" Type="http://schemas.openxmlformats.org/officeDocument/2006/relationships/printerSettings" Target="../printerSettings/printerSettings3999.bin"/><Relationship Id="rId59" Type="http://schemas.openxmlformats.org/officeDocument/2006/relationships/printerSettings" Target="../printerSettings/printerSettings4012.bin"/><Relationship Id="rId67" Type="http://schemas.openxmlformats.org/officeDocument/2006/relationships/printerSettings" Target="../printerSettings/printerSettings4020.bin"/><Relationship Id="rId20" Type="http://schemas.openxmlformats.org/officeDocument/2006/relationships/printerSettings" Target="../printerSettings/printerSettings3973.bin"/><Relationship Id="rId41" Type="http://schemas.openxmlformats.org/officeDocument/2006/relationships/printerSettings" Target="../printerSettings/printerSettings3994.bin"/><Relationship Id="rId54" Type="http://schemas.openxmlformats.org/officeDocument/2006/relationships/printerSettings" Target="../printerSettings/printerSettings4007.bin"/><Relationship Id="rId62" Type="http://schemas.openxmlformats.org/officeDocument/2006/relationships/printerSettings" Target="../printerSettings/printerSettings4015.bin"/><Relationship Id="rId70" Type="http://schemas.openxmlformats.org/officeDocument/2006/relationships/printerSettings" Target="../printerSettings/printerSettings4023.bin"/><Relationship Id="rId75" Type="http://schemas.openxmlformats.org/officeDocument/2006/relationships/printerSettings" Target="../printerSettings/printerSettings4028.bin"/><Relationship Id="rId83" Type="http://schemas.openxmlformats.org/officeDocument/2006/relationships/printerSettings" Target="../printerSettings/printerSettings4036.bin"/><Relationship Id="rId1" Type="http://schemas.openxmlformats.org/officeDocument/2006/relationships/printerSettings" Target="../printerSettings/printerSettings3954.bin"/><Relationship Id="rId6" Type="http://schemas.openxmlformats.org/officeDocument/2006/relationships/printerSettings" Target="../printerSettings/printerSettings3959.bin"/><Relationship Id="rId15" Type="http://schemas.openxmlformats.org/officeDocument/2006/relationships/printerSettings" Target="../printerSettings/printerSettings3968.bin"/><Relationship Id="rId23" Type="http://schemas.openxmlformats.org/officeDocument/2006/relationships/printerSettings" Target="../printerSettings/printerSettings3976.bin"/><Relationship Id="rId28" Type="http://schemas.openxmlformats.org/officeDocument/2006/relationships/printerSettings" Target="../printerSettings/printerSettings3981.bin"/><Relationship Id="rId36" Type="http://schemas.openxmlformats.org/officeDocument/2006/relationships/printerSettings" Target="../printerSettings/printerSettings3989.bin"/><Relationship Id="rId49" Type="http://schemas.openxmlformats.org/officeDocument/2006/relationships/printerSettings" Target="../printerSettings/printerSettings4002.bin"/><Relationship Id="rId57" Type="http://schemas.openxmlformats.org/officeDocument/2006/relationships/printerSettings" Target="../printerSettings/printerSettings4010.bin"/></Relationships>
</file>

<file path=xl/worksheets/_rels/sheet55.xml.rels><?xml version="1.0" encoding="UTF-8" standalone="yes"?>
<Relationships xmlns="http://schemas.openxmlformats.org/package/2006/relationships"><Relationship Id="rId13" Type="http://schemas.openxmlformats.org/officeDocument/2006/relationships/printerSettings" Target="../printerSettings/printerSettings4049.bin"/><Relationship Id="rId18" Type="http://schemas.openxmlformats.org/officeDocument/2006/relationships/printerSettings" Target="../printerSettings/printerSettings4054.bin"/><Relationship Id="rId26" Type="http://schemas.openxmlformats.org/officeDocument/2006/relationships/printerSettings" Target="../printerSettings/printerSettings4062.bin"/><Relationship Id="rId39" Type="http://schemas.openxmlformats.org/officeDocument/2006/relationships/printerSettings" Target="../printerSettings/printerSettings4075.bin"/><Relationship Id="rId21" Type="http://schemas.openxmlformats.org/officeDocument/2006/relationships/printerSettings" Target="../printerSettings/printerSettings4057.bin"/><Relationship Id="rId34" Type="http://schemas.openxmlformats.org/officeDocument/2006/relationships/printerSettings" Target="../printerSettings/printerSettings4070.bin"/><Relationship Id="rId42" Type="http://schemas.openxmlformats.org/officeDocument/2006/relationships/printerSettings" Target="../printerSettings/printerSettings4078.bin"/><Relationship Id="rId47" Type="http://schemas.openxmlformats.org/officeDocument/2006/relationships/printerSettings" Target="../printerSettings/printerSettings4083.bin"/><Relationship Id="rId50" Type="http://schemas.openxmlformats.org/officeDocument/2006/relationships/printerSettings" Target="../printerSettings/printerSettings4086.bin"/><Relationship Id="rId55" Type="http://schemas.openxmlformats.org/officeDocument/2006/relationships/printerSettings" Target="../printerSettings/printerSettings4091.bin"/><Relationship Id="rId63" Type="http://schemas.openxmlformats.org/officeDocument/2006/relationships/printerSettings" Target="../printerSettings/printerSettings4099.bin"/><Relationship Id="rId68" Type="http://schemas.openxmlformats.org/officeDocument/2006/relationships/printerSettings" Target="../printerSettings/printerSettings4104.bin"/><Relationship Id="rId76" Type="http://schemas.openxmlformats.org/officeDocument/2006/relationships/printerSettings" Target="../printerSettings/printerSettings4112.bin"/><Relationship Id="rId7" Type="http://schemas.openxmlformats.org/officeDocument/2006/relationships/printerSettings" Target="../printerSettings/printerSettings4043.bin"/><Relationship Id="rId71" Type="http://schemas.openxmlformats.org/officeDocument/2006/relationships/printerSettings" Target="../printerSettings/printerSettings4107.bin"/><Relationship Id="rId2" Type="http://schemas.openxmlformats.org/officeDocument/2006/relationships/printerSettings" Target="../printerSettings/printerSettings4038.bin"/><Relationship Id="rId16" Type="http://schemas.openxmlformats.org/officeDocument/2006/relationships/printerSettings" Target="../printerSettings/printerSettings4052.bin"/><Relationship Id="rId29" Type="http://schemas.openxmlformats.org/officeDocument/2006/relationships/printerSettings" Target="../printerSettings/printerSettings4065.bin"/><Relationship Id="rId11" Type="http://schemas.openxmlformats.org/officeDocument/2006/relationships/printerSettings" Target="../printerSettings/printerSettings4047.bin"/><Relationship Id="rId24" Type="http://schemas.openxmlformats.org/officeDocument/2006/relationships/printerSettings" Target="../printerSettings/printerSettings4060.bin"/><Relationship Id="rId32" Type="http://schemas.openxmlformats.org/officeDocument/2006/relationships/printerSettings" Target="../printerSettings/printerSettings4068.bin"/><Relationship Id="rId37" Type="http://schemas.openxmlformats.org/officeDocument/2006/relationships/printerSettings" Target="../printerSettings/printerSettings4073.bin"/><Relationship Id="rId40" Type="http://schemas.openxmlformats.org/officeDocument/2006/relationships/printerSettings" Target="../printerSettings/printerSettings4076.bin"/><Relationship Id="rId45" Type="http://schemas.openxmlformats.org/officeDocument/2006/relationships/printerSettings" Target="../printerSettings/printerSettings4081.bin"/><Relationship Id="rId53" Type="http://schemas.openxmlformats.org/officeDocument/2006/relationships/printerSettings" Target="../printerSettings/printerSettings4089.bin"/><Relationship Id="rId58" Type="http://schemas.openxmlformats.org/officeDocument/2006/relationships/printerSettings" Target="../printerSettings/printerSettings4094.bin"/><Relationship Id="rId66" Type="http://schemas.openxmlformats.org/officeDocument/2006/relationships/printerSettings" Target="../printerSettings/printerSettings4102.bin"/><Relationship Id="rId74" Type="http://schemas.openxmlformats.org/officeDocument/2006/relationships/printerSettings" Target="../printerSettings/printerSettings4110.bin"/><Relationship Id="rId79" Type="http://schemas.openxmlformats.org/officeDocument/2006/relationships/printerSettings" Target="../printerSettings/printerSettings4115.bin"/><Relationship Id="rId5" Type="http://schemas.openxmlformats.org/officeDocument/2006/relationships/printerSettings" Target="../printerSettings/printerSettings4041.bin"/><Relationship Id="rId61" Type="http://schemas.openxmlformats.org/officeDocument/2006/relationships/printerSettings" Target="../printerSettings/printerSettings4097.bin"/><Relationship Id="rId82" Type="http://schemas.openxmlformats.org/officeDocument/2006/relationships/printerSettings" Target="../printerSettings/printerSettings4118.bin"/><Relationship Id="rId10" Type="http://schemas.openxmlformats.org/officeDocument/2006/relationships/printerSettings" Target="../printerSettings/printerSettings4046.bin"/><Relationship Id="rId19" Type="http://schemas.openxmlformats.org/officeDocument/2006/relationships/printerSettings" Target="../printerSettings/printerSettings4055.bin"/><Relationship Id="rId31" Type="http://schemas.openxmlformats.org/officeDocument/2006/relationships/printerSettings" Target="../printerSettings/printerSettings4067.bin"/><Relationship Id="rId44" Type="http://schemas.openxmlformats.org/officeDocument/2006/relationships/printerSettings" Target="../printerSettings/printerSettings4080.bin"/><Relationship Id="rId52" Type="http://schemas.openxmlformats.org/officeDocument/2006/relationships/printerSettings" Target="../printerSettings/printerSettings4088.bin"/><Relationship Id="rId60" Type="http://schemas.openxmlformats.org/officeDocument/2006/relationships/printerSettings" Target="../printerSettings/printerSettings4096.bin"/><Relationship Id="rId65" Type="http://schemas.openxmlformats.org/officeDocument/2006/relationships/printerSettings" Target="../printerSettings/printerSettings4101.bin"/><Relationship Id="rId73" Type="http://schemas.openxmlformats.org/officeDocument/2006/relationships/printerSettings" Target="../printerSettings/printerSettings4109.bin"/><Relationship Id="rId78" Type="http://schemas.openxmlformats.org/officeDocument/2006/relationships/printerSettings" Target="../printerSettings/printerSettings4114.bin"/><Relationship Id="rId81" Type="http://schemas.openxmlformats.org/officeDocument/2006/relationships/printerSettings" Target="../printerSettings/printerSettings4117.bin"/><Relationship Id="rId4" Type="http://schemas.openxmlformats.org/officeDocument/2006/relationships/printerSettings" Target="../printerSettings/printerSettings4040.bin"/><Relationship Id="rId9" Type="http://schemas.openxmlformats.org/officeDocument/2006/relationships/printerSettings" Target="../printerSettings/printerSettings4045.bin"/><Relationship Id="rId14" Type="http://schemas.openxmlformats.org/officeDocument/2006/relationships/printerSettings" Target="../printerSettings/printerSettings4050.bin"/><Relationship Id="rId22" Type="http://schemas.openxmlformats.org/officeDocument/2006/relationships/printerSettings" Target="../printerSettings/printerSettings4058.bin"/><Relationship Id="rId27" Type="http://schemas.openxmlformats.org/officeDocument/2006/relationships/printerSettings" Target="../printerSettings/printerSettings4063.bin"/><Relationship Id="rId30" Type="http://schemas.openxmlformats.org/officeDocument/2006/relationships/printerSettings" Target="../printerSettings/printerSettings4066.bin"/><Relationship Id="rId35" Type="http://schemas.openxmlformats.org/officeDocument/2006/relationships/printerSettings" Target="../printerSettings/printerSettings4071.bin"/><Relationship Id="rId43" Type="http://schemas.openxmlformats.org/officeDocument/2006/relationships/printerSettings" Target="../printerSettings/printerSettings4079.bin"/><Relationship Id="rId48" Type="http://schemas.openxmlformats.org/officeDocument/2006/relationships/printerSettings" Target="../printerSettings/printerSettings4084.bin"/><Relationship Id="rId56" Type="http://schemas.openxmlformats.org/officeDocument/2006/relationships/printerSettings" Target="../printerSettings/printerSettings4092.bin"/><Relationship Id="rId64" Type="http://schemas.openxmlformats.org/officeDocument/2006/relationships/printerSettings" Target="../printerSettings/printerSettings4100.bin"/><Relationship Id="rId69" Type="http://schemas.openxmlformats.org/officeDocument/2006/relationships/printerSettings" Target="../printerSettings/printerSettings4105.bin"/><Relationship Id="rId77" Type="http://schemas.openxmlformats.org/officeDocument/2006/relationships/printerSettings" Target="../printerSettings/printerSettings4113.bin"/><Relationship Id="rId8" Type="http://schemas.openxmlformats.org/officeDocument/2006/relationships/printerSettings" Target="../printerSettings/printerSettings4044.bin"/><Relationship Id="rId51" Type="http://schemas.openxmlformats.org/officeDocument/2006/relationships/printerSettings" Target="../printerSettings/printerSettings4087.bin"/><Relationship Id="rId72" Type="http://schemas.openxmlformats.org/officeDocument/2006/relationships/printerSettings" Target="../printerSettings/printerSettings4108.bin"/><Relationship Id="rId80" Type="http://schemas.openxmlformats.org/officeDocument/2006/relationships/printerSettings" Target="../printerSettings/printerSettings4116.bin"/><Relationship Id="rId3" Type="http://schemas.openxmlformats.org/officeDocument/2006/relationships/printerSettings" Target="../printerSettings/printerSettings4039.bin"/><Relationship Id="rId12" Type="http://schemas.openxmlformats.org/officeDocument/2006/relationships/printerSettings" Target="../printerSettings/printerSettings4048.bin"/><Relationship Id="rId17" Type="http://schemas.openxmlformats.org/officeDocument/2006/relationships/printerSettings" Target="../printerSettings/printerSettings4053.bin"/><Relationship Id="rId25" Type="http://schemas.openxmlformats.org/officeDocument/2006/relationships/printerSettings" Target="../printerSettings/printerSettings4061.bin"/><Relationship Id="rId33" Type="http://schemas.openxmlformats.org/officeDocument/2006/relationships/printerSettings" Target="../printerSettings/printerSettings4069.bin"/><Relationship Id="rId38" Type="http://schemas.openxmlformats.org/officeDocument/2006/relationships/printerSettings" Target="../printerSettings/printerSettings4074.bin"/><Relationship Id="rId46" Type="http://schemas.openxmlformats.org/officeDocument/2006/relationships/printerSettings" Target="../printerSettings/printerSettings4082.bin"/><Relationship Id="rId59" Type="http://schemas.openxmlformats.org/officeDocument/2006/relationships/printerSettings" Target="../printerSettings/printerSettings4095.bin"/><Relationship Id="rId67" Type="http://schemas.openxmlformats.org/officeDocument/2006/relationships/printerSettings" Target="../printerSettings/printerSettings4103.bin"/><Relationship Id="rId20" Type="http://schemas.openxmlformats.org/officeDocument/2006/relationships/printerSettings" Target="../printerSettings/printerSettings4056.bin"/><Relationship Id="rId41" Type="http://schemas.openxmlformats.org/officeDocument/2006/relationships/printerSettings" Target="../printerSettings/printerSettings4077.bin"/><Relationship Id="rId54" Type="http://schemas.openxmlformats.org/officeDocument/2006/relationships/printerSettings" Target="../printerSettings/printerSettings4090.bin"/><Relationship Id="rId62" Type="http://schemas.openxmlformats.org/officeDocument/2006/relationships/printerSettings" Target="../printerSettings/printerSettings4098.bin"/><Relationship Id="rId70" Type="http://schemas.openxmlformats.org/officeDocument/2006/relationships/printerSettings" Target="../printerSettings/printerSettings4106.bin"/><Relationship Id="rId75" Type="http://schemas.openxmlformats.org/officeDocument/2006/relationships/printerSettings" Target="../printerSettings/printerSettings4111.bin"/><Relationship Id="rId83" Type="http://schemas.openxmlformats.org/officeDocument/2006/relationships/printerSettings" Target="../printerSettings/printerSettings4119.bin"/><Relationship Id="rId1" Type="http://schemas.openxmlformats.org/officeDocument/2006/relationships/printerSettings" Target="../printerSettings/printerSettings4037.bin"/><Relationship Id="rId6" Type="http://schemas.openxmlformats.org/officeDocument/2006/relationships/printerSettings" Target="../printerSettings/printerSettings4042.bin"/><Relationship Id="rId15" Type="http://schemas.openxmlformats.org/officeDocument/2006/relationships/printerSettings" Target="../printerSettings/printerSettings4051.bin"/><Relationship Id="rId23" Type="http://schemas.openxmlformats.org/officeDocument/2006/relationships/printerSettings" Target="../printerSettings/printerSettings4059.bin"/><Relationship Id="rId28" Type="http://schemas.openxmlformats.org/officeDocument/2006/relationships/printerSettings" Target="../printerSettings/printerSettings4064.bin"/><Relationship Id="rId36" Type="http://schemas.openxmlformats.org/officeDocument/2006/relationships/printerSettings" Target="../printerSettings/printerSettings4072.bin"/><Relationship Id="rId49" Type="http://schemas.openxmlformats.org/officeDocument/2006/relationships/printerSettings" Target="../printerSettings/printerSettings4085.bin"/><Relationship Id="rId57" Type="http://schemas.openxmlformats.org/officeDocument/2006/relationships/printerSettings" Target="../printerSettings/printerSettings4093.bin"/></Relationships>
</file>

<file path=xl/worksheets/_rels/sheet56.xml.rels><?xml version="1.0" encoding="UTF-8" standalone="yes"?>
<Relationships xmlns="http://schemas.openxmlformats.org/package/2006/relationships"><Relationship Id="rId13" Type="http://schemas.openxmlformats.org/officeDocument/2006/relationships/printerSettings" Target="../printerSettings/printerSettings4132.bin"/><Relationship Id="rId18" Type="http://schemas.openxmlformats.org/officeDocument/2006/relationships/printerSettings" Target="../printerSettings/printerSettings4137.bin"/><Relationship Id="rId26" Type="http://schemas.openxmlformats.org/officeDocument/2006/relationships/printerSettings" Target="../printerSettings/printerSettings4145.bin"/><Relationship Id="rId39" Type="http://schemas.openxmlformats.org/officeDocument/2006/relationships/printerSettings" Target="../printerSettings/printerSettings4158.bin"/><Relationship Id="rId21" Type="http://schemas.openxmlformats.org/officeDocument/2006/relationships/printerSettings" Target="../printerSettings/printerSettings4140.bin"/><Relationship Id="rId34" Type="http://schemas.openxmlformats.org/officeDocument/2006/relationships/printerSettings" Target="../printerSettings/printerSettings4153.bin"/><Relationship Id="rId42" Type="http://schemas.openxmlformats.org/officeDocument/2006/relationships/printerSettings" Target="../printerSettings/printerSettings4161.bin"/><Relationship Id="rId47" Type="http://schemas.openxmlformats.org/officeDocument/2006/relationships/printerSettings" Target="../printerSettings/printerSettings4166.bin"/><Relationship Id="rId50" Type="http://schemas.openxmlformats.org/officeDocument/2006/relationships/printerSettings" Target="../printerSettings/printerSettings4169.bin"/><Relationship Id="rId55" Type="http://schemas.openxmlformats.org/officeDocument/2006/relationships/printerSettings" Target="../printerSettings/printerSettings4174.bin"/><Relationship Id="rId63" Type="http://schemas.openxmlformats.org/officeDocument/2006/relationships/printerSettings" Target="../printerSettings/printerSettings4182.bin"/><Relationship Id="rId68" Type="http://schemas.openxmlformats.org/officeDocument/2006/relationships/printerSettings" Target="../printerSettings/printerSettings4187.bin"/><Relationship Id="rId76" Type="http://schemas.openxmlformats.org/officeDocument/2006/relationships/printerSettings" Target="../printerSettings/printerSettings4195.bin"/><Relationship Id="rId7" Type="http://schemas.openxmlformats.org/officeDocument/2006/relationships/printerSettings" Target="../printerSettings/printerSettings4126.bin"/><Relationship Id="rId71" Type="http://schemas.openxmlformats.org/officeDocument/2006/relationships/printerSettings" Target="../printerSettings/printerSettings4190.bin"/><Relationship Id="rId2" Type="http://schemas.openxmlformats.org/officeDocument/2006/relationships/printerSettings" Target="../printerSettings/printerSettings4121.bin"/><Relationship Id="rId16" Type="http://schemas.openxmlformats.org/officeDocument/2006/relationships/printerSettings" Target="../printerSettings/printerSettings4135.bin"/><Relationship Id="rId29" Type="http://schemas.openxmlformats.org/officeDocument/2006/relationships/printerSettings" Target="../printerSettings/printerSettings4148.bin"/><Relationship Id="rId11" Type="http://schemas.openxmlformats.org/officeDocument/2006/relationships/printerSettings" Target="../printerSettings/printerSettings4130.bin"/><Relationship Id="rId24" Type="http://schemas.openxmlformats.org/officeDocument/2006/relationships/printerSettings" Target="../printerSettings/printerSettings4143.bin"/><Relationship Id="rId32" Type="http://schemas.openxmlformats.org/officeDocument/2006/relationships/printerSettings" Target="../printerSettings/printerSettings4151.bin"/><Relationship Id="rId37" Type="http://schemas.openxmlformats.org/officeDocument/2006/relationships/printerSettings" Target="../printerSettings/printerSettings4156.bin"/><Relationship Id="rId40" Type="http://schemas.openxmlformats.org/officeDocument/2006/relationships/printerSettings" Target="../printerSettings/printerSettings4159.bin"/><Relationship Id="rId45" Type="http://schemas.openxmlformats.org/officeDocument/2006/relationships/printerSettings" Target="../printerSettings/printerSettings4164.bin"/><Relationship Id="rId53" Type="http://schemas.openxmlformats.org/officeDocument/2006/relationships/printerSettings" Target="../printerSettings/printerSettings4172.bin"/><Relationship Id="rId58" Type="http://schemas.openxmlformats.org/officeDocument/2006/relationships/printerSettings" Target="../printerSettings/printerSettings4177.bin"/><Relationship Id="rId66" Type="http://schemas.openxmlformats.org/officeDocument/2006/relationships/printerSettings" Target="../printerSettings/printerSettings4185.bin"/><Relationship Id="rId74" Type="http://schemas.openxmlformats.org/officeDocument/2006/relationships/printerSettings" Target="../printerSettings/printerSettings4193.bin"/><Relationship Id="rId79" Type="http://schemas.openxmlformats.org/officeDocument/2006/relationships/printerSettings" Target="../printerSettings/printerSettings4198.bin"/><Relationship Id="rId5" Type="http://schemas.openxmlformats.org/officeDocument/2006/relationships/printerSettings" Target="../printerSettings/printerSettings4124.bin"/><Relationship Id="rId61" Type="http://schemas.openxmlformats.org/officeDocument/2006/relationships/printerSettings" Target="../printerSettings/printerSettings4180.bin"/><Relationship Id="rId82" Type="http://schemas.openxmlformats.org/officeDocument/2006/relationships/printerSettings" Target="../printerSettings/printerSettings4201.bin"/><Relationship Id="rId10" Type="http://schemas.openxmlformats.org/officeDocument/2006/relationships/printerSettings" Target="../printerSettings/printerSettings4129.bin"/><Relationship Id="rId19" Type="http://schemas.openxmlformats.org/officeDocument/2006/relationships/printerSettings" Target="../printerSettings/printerSettings4138.bin"/><Relationship Id="rId31" Type="http://schemas.openxmlformats.org/officeDocument/2006/relationships/printerSettings" Target="../printerSettings/printerSettings4150.bin"/><Relationship Id="rId44" Type="http://schemas.openxmlformats.org/officeDocument/2006/relationships/printerSettings" Target="../printerSettings/printerSettings4163.bin"/><Relationship Id="rId52" Type="http://schemas.openxmlformats.org/officeDocument/2006/relationships/printerSettings" Target="../printerSettings/printerSettings4171.bin"/><Relationship Id="rId60" Type="http://schemas.openxmlformats.org/officeDocument/2006/relationships/printerSettings" Target="../printerSettings/printerSettings4179.bin"/><Relationship Id="rId65" Type="http://schemas.openxmlformats.org/officeDocument/2006/relationships/printerSettings" Target="../printerSettings/printerSettings4184.bin"/><Relationship Id="rId73" Type="http://schemas.openxmlformats.org/officeDocument/2006/relationships/printerSettings" Target="../printerSettings/printerSettings4192.bin"/><Relationship Id="rId78" Type="http://schemas.openxmlformats.org/officeDocument/2006/relationships/printerSettings" Target="../printerSettings/printerSettings4197.bin"/><Relationship Id="rId81" Type="http://schemas.openxmlformats.org/officeDocument/2006/relationships/printerSettings" Target="../printerSettings/printerSettings4200.bin"/><Relationship Id="rId4" Type="http://schemas.openxmlformats.org/officeDocument/2006/relationships/printerSettings" Target="../printerSettings/printerSettings4123.bin"/><Relationship Id="rId9" Type="http://schemas.openxmlformats.org/officeDocument/2006/relationships/printerSettings" Target="../printerSettings/printerSettings4128.bin"/><Relationship Id="rId14" Type="http://schemas.openxmlformats.org/officeDocument/2006/relationships/printerSettings" Target="../printerSettings/printerSettings4133.bin"/><Relationship Id="rId22" Type="http://schemas.openxmlformats.org/officeDocument/2006/relationships/printerSettings" Target="../printerSettings/printerSettings4141.bin"/><Relationship Id="rId27" Type="http://schemas.openxmlformats.org/officeDocument/2006/relationships/printerSettings" Target="../printerSettings/printerSettings4146.bin"/><Relationship Id="rId30" Type="http://schemas.openxmlformats.org/officeDocument/2006/relationships/printerSettings" Target="../printerSettings/printerSettings4149.bin"/><Relationship Id="rId35" Type="http://schemas.openxmlformats.org/officeDocument/2006/relationships/printerSettings" Target="../printerSettings/printerSettings4154.bin"/><Relationship Id="rId43" Type="http://schemas.openxmlformats.org/officeDocument/2006/relationships/printerSettings" Target="../printerSettings/printerSettings4162.bin"/><Relationship Id="rId48" Type="http://schemas.openxmlformats.org/officeDocument/2006/relationships/printerSettings" Target="../printerSettings/printerSettings4167.bin"/><Relationship Id="rId56" Type="http://schemas.openxmlformats.org/officeDocument/2006/relationships/printerSettings" Target="../printerSettings/printerSettings4175.bin"/><Relationship Id="rId64" Type="http://schemas.openxmlformats.org/officeDocument/2006/relationships/printerSettings" Target="../printerSettings/printerSettings4183.bin"/><Relationship Id="rId69" Type="http://schemas.openxmlformats.org/officeDocument/2006/relationships/printerSettings" Target="../printerSettings/printerSettings4188.bin"/><Relationship Id="rId77" Type="http://schemas.openxmlformats.org/officeDocument/2006/relationships/printerSettings" Target="../printerSettings/printerSettings4196.bin"/><Relationship Id="rId8" Type="http://schemas.openxmlformats.org/officeDocument/2006/relationships/printerSettings" Target="../printerSettings/printerSettings4127.bin"/><Relationship Id="rId51" Type="http://schemas.openxmlformats.org/officeDocument/2006/relationships/printerSettings" Target="../printerSettings/printerSettings4170.bin"/><Relationship Id="rId72" Type="http://schemas.openxmlformats.org/officeDocument/2006/relationships/printerSettings" Target="../printerSettings/printerSettings4191.bin"/><Relationship Id="rId80" Type="http://schemas.openxmlformats.org/officeDocument/2006/relationships/printerSettings" Target="../printerSettings/printerSettings4199.bin"/><Relationship Id="rId3" Type="http://schemas.openxmlformats.org/officeDocument/2006/relationships/printerSettings" Target="../printerSettings/printerSettings4122.bin"/><Relationship Id="rId12" Type="http://schemas.openxmlformats.org/officeDocument/2006/relationships/printerSettings" Target="../printerSettings/printerSettings4131.bin"/><Relationship Id="rId17" Type="http://schemas.openxmlformats.org/officeDocument/2006/relationships/printerSettings" Target="../printerSettings/printerSettings4136.bin"/><Relationship Id="rId25" Type="http://schemas.openxmlformats.org/officeDocument/2006/relationships/printerSettings" Target="../printerSettings/printerSettings4144.bin"/><Relationship Id="rId33" Type="http://schemas.openxmlformats.org/officeDocument/2006/relationships/printerSettings" Target="../printerSettings/printerSettings4152.bin"/><Relationship Id="rId38" Type="http://schemas.openxmlformats.org/officeDocument/2006/relationships/printerSettings" Target="../printerSettings/printerSettings4157.bin"/><Relationship Id="rId46" Type="http://schemas.openxmlformats.org/officeDocument/2006/relationships/printerSettings" Target="../printerSettings/printerSettings4165.bin"/><Relationship Id="rId59" Type="http://schemas.openxmlformats.org/officeDocument/2006/relationships/printerSettings" Target="../printerSettings/printerSettings4178.bin"/><Relationship Id="rId67" Type="http://schemas.openxmlformats.org/officeDocument/2006/relationships/printerSettings" Target="../printerSettings/printerSettings4186.bin"/><Relationship Id="rId20" Type="http://schemas.openxmlformats.org/officeDocument/2006/relationships/printerSettings" Target="../printerSettings/printerSettings4139.bin"/><Relationship Id="rId41" Type="http://schemas.openxmlformats.org/officeDocument/2006/relationships/printerSettings" Target="../printerSettings/printerSettings4160.bin"/><Relationship Id="rId54" Type="http://schemas.openxmlformats.org/officeDocument/2006/relationships/printerSettings" Target="../printerSettings/printerSettings4173.bin"/><Relationship Id="rId62" Type="http://schemas.openxmlformats.org/officeDocument/2006/relationships/printerSettings" Target="../printerSettings/printerSettings4181.bin"/><Relationship Id="rId70" Type="http://schemas.openxmlformats.org/officeDocument/2006/relationships/printerSettings" Target="../printerSettings/printerSettings4189.bin"/><Relationship Id="rId75" Type="http://schemas.openxmlformats.org/officeDocument/2006/relationships/printerSettings" Target="../printerSettings/printerSettings4194.bin"/><Relationship Id="rId83" Type="http://schemas.openxmlformats.org/officeDocument/2006/relationships/printerSettings" Target="../printerSettings/printerSettings4202.bin"/><Relationship Id="rId1" Type="http://schemas.openxmlformats.org/officeDocument/2006/relationships/printerSettings" Target="../printerSettings/printerSettings4120.bin"/><Relationship Id="rId6" Type="http://schemas.openxmlformats.org/officeDocument/2006/relationships/printerSettings" Target="../printerSettings/printerSettings4125.bin"/><Relationship Id="rId15" Type="http://schemas.openxmlformats.org/officeDocument/2006/relationships/printerSettings" Target="../printerSettings/printerSettings4134.bin"/><Relationship Id="rId23" Type="http://schemas.openxmlformats.org/officeDocument/2006/relationships/printerSettings" Target="../printerSettings/printerSettings4142.bin"/><Relationship Id="rId28" Type="http://schemas.openxmlformats.org/officeDocument/2006/relationships/printerSettings" Target="../printerSettings/printerSettings4147.bin"/><Relationship Id="rId36" Type="http://schemas.openxmlformats.org/officeDocument/2006/relationships/printerSettings" Target="../printerSettings/printerSettings4155.bin"/><Relationship Id="rId49" Type="http://schemas.openxmlformats.org/officeDocument/2006/relationships/printerSettings" Target="../printerSettings/printerSettings4168.bin"/><Relationship Id="rId57" Type="http://schemas.openxmlformats.org/officeDocument/2006/relationships/printerSettings" Target="../printerSettings/printerSettings4176.bin"/></Relationships>
</file>

<file path=xl/worksheets/_rels/sheet57.xml.rels><?xml version="1.0" encoding="UTF-8" standalone="yes"?>
<Relationships xmlns="http://schemas.openxmlformats.org/package/2006/relationships"><Relationship Id="rId13" Type="http://schemas.openxmlformats.org/officeDocument/2006/relationships/printerSettings" Target="../printerSettings/printerSettings4215.bin"/><Relationship Id="rId18" Type="http://schemas.openxmlformats.org/officeDocument/2006/relationships/printerSettings" Target="../printerSettings/printerSettings4220.bin"/><Relationship Id="rId26" Type="http://schemas.openxmlformats.org/officeDocument/2006/relationships/printerSettings" Target="../printerSettings/printerSettings4228.bin"/><Relationship Id="rId39" Type="http://schemas.openxmlformats.org/officeDocument/2006/relationships/printerSettings" Target="../printerSettings/printerSettings4241.bin"/><Relationship Id="rId21" Type="http://schemas.openxmlformats.org/officeDocument/2006/relationships/printerSettings" Target="../printerSettings/printerSettings4223.bin"/><Relationship Id="rId34" Type="http://schemas.openxmlformats.org/officeDocument/2006/relationships/printerSettings" Target="../printerSettings/printerSettings4236.bin"/><Relationship Id="rId42" Type="http://schemas.openxmlformats.org/officeDocument/2006/relationships/printerSettings" Target="../printerSettings/printerSettings4244.bin"/><Relationship Id="rId47" Type="http://schemas.openxmlformats.org/officeDocument/2006/relationships/printerSettings" Target="../printerSettings/printerSettings4249.bin"/><Relationship Id="rId50" Type="http://schemas.openxmlformats.org/officeDocument/2006/relationships/printerSettings" Target="../printerSettings/printerSettings4252.bin"/><Relationship Id="rId55" Type="http://schemas.openxmlformats.org/officeDocument/2006/relationships/printerSettings" Target="../printerSettings/printerSettings4257.bin"/><Relationship Id="rId63" Type="http://schemas.openxmlformats.org/officeDocument/2006/relationships/printerSettings" Target="../printerSettings/printerSettings4265.bin"/><Relationship Id="rId68" Type="http://schemas.openxmlformats.org/officeDocument/2006/relationships/printerSettings" Target="../printerSettings/printerSettings4270.bin"/><Relationship Id="rId76" Type="http://schemas.openxmlformats.org/officeDocument/2006/relationships/printerSettings" Target="../printerSettings/printerSettings4278.bin"/><Relationship Id="rId7" Type="http://schemas.openxmlformats.org/officeDocument/2006/relationships/printerSettings" Target="../printerSettings/printerSettings4209.bin"/><Relationship Id="rId71" Type="http://schemas.openxmlformats.org/officeDocument/2006/relationships/printerSettings" Target="../printerSettings/printerSettings4273.bin"/><Relationship Id="rId2" Type="http://schemas.openxmlformats.org/officeDocument/2006/relationships/printerSettings" Target="../printerSettings/printerSettings4204.bin"/><Relationship Id="rId16" Type="http://schemas.openxmlformats.org/officeDocument/2006/relationships/printerSettings" Target="../printerSettings/printerSettings4218.bin"/><Relationship Id="rId29" Type="http://schemas.openxmlformats.org/officeDocument/2006/relationships/printerSettings" Target="../printerSettings/printerSettings4231.bin"/><Relationship Id="rId11" Type="http://schemas.openxmlformats.org/officeDocument/2006/relationships/printerSettings" Target="../printerSettings/printerSettings4213.bin"/><Relationship Id="rId24" Type="http://schemas.openxmlformats.org/officeDocument/2006/relationships/printerSettings" Target="../printerSettings/printerSettings4226.bin"/><Relationship Id="rId32" Type="http://schemas.openxmlformats.org/officeDocument/2006/relationships/printerSettings" Target="../printerSettings/printerSettings4234.bin"/><Relationship Id="rId37" Type="http://schemas.openxmlformats.org/officeDocument/2006/relationships/printerSettings" Target="../printerSettings/printerSettings4239.bin"/><Relationship Id="rId40" Type="http://schemas.openxmlformats.org/officeDocument/2006/relationships/printerSettings" Target="../printerSettings/printerSettings4242.bin"/><Relationship Id="rId45" Type="http://schemas.openxmlformats.org/officeDocument/2006/relationships/printerSettings" Target="../printerSettings/printerSettings4247.bin"/><Relationship Id="rId53" Type="http://schemas.openxmlformats.org/officeDocument/2006/relationships/printerSettings" Target="../printerSettings/printerSettings4255.bin"/><Relationship Id="rId58" Type="http://schemas.openxmlformats.org/officeDocument/2006/relationships/printerSettings" Target="../printerSettings/printerSettings4260.bin"/><Relationship Id="rId66" Type="http://schemas.openxmlformats.org/officeDocument/2006/relationships/printerSettings" Target="../printerSettings/printerSettings4268.bin"/><Relationship Id="rId74" Type="http://schemas.openxmlformats.org/officeDocument/2006/relationships/printerSettings" Target="../printerSettings/printerSettings4276.bin"/><Relationship Id="rId79" Type="http://schemas.openxmlformats.org/officeDocument/2006/relationships/printerSettings" Target="../printerSettings/printerSettings4281.bin"/><Relationship Id="rId5" Type="http://schemas.openxmlformats.org/officeDocument/2006/relationships/printerSettings" Target="../printerSettings/printerSettings4207.bin"/><Relationship Id="rId61" Type="http://schemas.openxmlformats.org/officeDocument/2006/relationships/printerSettings" Target="../printerSettings/printerSettings4263.bin"/><Relationship Id="rId82" Type="http://schemas.openxmlformats.org/officeDocument/2006/relationships/printerSettings" Target="../printerSettings/printerSettings4284.bin"/><Relationship Id="rId10" Type="http://schemas.openxmlformats.org/officeDocument/2006/relationships/printerSettings" Target="../printerSettings/printerSettings4212.bin"/><Relationship Id="rId19" Type="http://schemas.openxmlformats.org/officeDocument/2006/relationships/printerSettings" Target="../printerSettings/printerSettings4221.bin"/><Relationship Id="rId31" Type="http://schemas.openxmlformats.org/officeDocument/2006/relationships/printerSettings" Target="../printerSettings/printerSettings4233.bin"/><Relationship Id="rId44" Type="http://schemas.openxmlformats.org/officeDocument/2006/relationships/printerSettings" Target="../printerSettings/printerSettings4246.bin"/><Relationship Id="rId52" Type="http://schemas.openxmlformats.org/officeDocument/2006/relationships/printerSettings" Target="../printerSettings/printerSettings4254.bin"/><Relationship Id="rId60" Type="http://schemas.openxmlformats.org/officeDocument/2006/relationships/printerSettings" Target="../printerSettings/printerSettings4262.bin"/><Relationship Id="rId65" Type="http://schemas.openxmlformats.org/officeDocument/2006/relationships/printerSettings" Target="../printerSettings/printerSettings4267.bin"/><Relationship Id="rId73" Type="http://schemas.openxmlformats.org/officeDocument/2006/relationships/printerSettings" Target="../printerSettings/printerSettings4275.bin"/><Relationship Id="rId78" Type="http://schemas.openxmlformats.org/officeDocument/2006/relationships/printerSettings" Target="../printerSettings/printerSettings4280.bin"/><Relationship Id="rId81" Type="http://schemas.openxmlformats.org/officeDocument/2006/relationships/printerSettings" Target="../printerSettings/printerSettings4283.bin"/><Relationship Id="rId4" Type="http://schemas.openxmlformats.org/officeDocument/2006/relationships/printerSettings" Target="../printerSettings/printerSettings4206.bin"/><Relationship Id="rId9" Type="http://schemas.openxmlformats.org/officeDocument/2006/relationships/printerSettings" Target="../printerSettings/printerSettings4211.bin"/><Relationship Id="rId14" Type="http://schemas.openxmlformats.org/officeDocument/2006/relationships/printerSettings" Target="../printerSettings/printerSettings4216.bin"/><Relationship Id="rId22" Type="http://schemas.openxmlformats.org/officeDocument/2006/relationships/printerSettings" Target="../printerSettings/printerSettings4224.bin"/><Relationship Id="rId27" Type="http://schemas.openxmlformats.org/officeDocument/2006/relationships/printerSettings" Target="../printerSettings/printerSettings4229.bin"/><Relationship Id="rId30" Type="http://schemas.openxmlformats.org/officeDocument/2006/relationships/printerSettings" Target="../printerSettings/printerSettings4232.bin"/><Relationship Id="rId35" Type="http://schemas.openxmlformats.org/officeDocument/2006/relationships/printerSettings" Target="../printerSettings/printerSettings4237.bin"/><Relationship Id="rId43" Type="http://schemas.openxmlformats.org/officeDocument/2006/relationships/printerSettings" Target="../printerSettings/printerSettings4245.bin"/><Relationship Id="rId48" Type="http://schemas.openxmlformats.org/officeDocument/2006/relationships/printerSettings" Target="../printerSettings/printerSettings4250.bin"/><Relationship Id="rId56" Type="http://schemas.openxmlformats.org/officeDocument/2006/relationships/printerSettings" Target="../printerSettings/printerSettings4258.bin"/><Relationship Id="rId64" Type="http://schemas.openxmlformats.org/officeDocument/2006/relationships/printerSettings" Target="../printerSettings/printerSettings4266.bin"/><Relationship Id="rId69" Type="http://schemas.openxmlformats.org/officeDocument/2006/relationships/printerSettings" Target="../printerSettings/printerSettings4271.bin"/><Relationship Id="rId77" Type="http://schemas.openxmlformats.org/officeDocument/2006/relationships/printerSettings" Target="../printerSettings/printerSettings4279.bin"/><Relationship Id="rId8" Type="http://schemas.openxmlformats.org/officeDocument/2006/relationships/printerSettings" Target="../printerSettings/printerSettings4210.bin"/><Relationship Id="rId51" Type="http://schemas.openxmlformats.org/officeDocument/2006/relationships/printerSettings" Target="../printerSettings/printerSettings4253.bin"/><Relationship Id="rId72" Type="http://schemas.openxmlformats.org/officeDocument/2006/relationships/printerSettings" Target="../printerSettings/printerSettings4274.bin"/><Relationship Id="rId80" Type="http://schemas.openxmlformats.org/officeDocument/2006/relationships/printerSettings" Target="../printerSettings/printerSettings4282.bin"/><Relationship Id="rId3" Type="http://schemas.openxmlformats.org/officeDocument/2006/relationships/printerSettings" Target="../printerSettings/printerSettings4205.bin"/><Relationship Id="rId12" Type="http://schemas.openxmlformats.org/officeDocument/2006/relationships/printerSettings" Target="../printerSettings/printerSettings4214.bin"/><Relationship Id="rId17" Type="http://schemas.openxmlformats.org/officeDocument/2006/relationships/printerSettings" Target="../printerSettings/printerSettings4219.bin"/><Relationship Id="rId25" Type="http://schemas.openxmlformats.org/officeDocument/2006/relationships/printerSettings" Target="../printerSettings/printerSettings4227.bin"/><Relationship Id="rId33" Type="http://schemas.openxmlformats.org/officeDocument/2006/relationships/printerSettings" Target="../printerSettings/printerSettings4235.bin"/><Relationship Id="rId38" Type="http://schemas.openxmlformats.org/officeDocument/2006/relationships/printerSettings" Target="../printerSettings/printerSettings4240.bin"/><Relationship Id="rId46" Type="http://schemas.openxmlformats.org/officeDocument/2006/relationships/printerSettings" Target="../printerSettings/printerSettings4248.bin"/><Relationship Id="rId59" Type="http://schemas.openxmlformats.org/officeDocument/2006/relationships/printerSettings" Target="../printerSettings/printerSettings4261.bin"/><Relationship Id="rId67" Type="http://schemas.openxmlformats.org/officeDocument/2006/relationships/printerSettings" Target="../printerSettings/printerSettings4269.bin"/><Relationship Id="rId20" Type="http://schemas.openxmlformats.org/officeDocument/2006/relationships/printerSettings" Target="../printerSettings/printerSettings4222.bin"/><Relationship Id="rId41" Type="http://schemas.openxmlformats.org/officeDocument/2006/relationships/printerSettings" Target="../printerSettings/printerSettings4243.bin"/><Relationship Id="rId54" Type="http://schemas.openxmlformats.org/officeDocument/2006/relationships/printerSettings" Target="../printerSettings/printerSettings4256.bin"/><Relationship Id="rId62" Type="http://schemas.openxmlformats.org/officeDocument/2006/relationships/printerSettings" Target="../printerSettings/printerSettings4264.bin"/><Relationship Id="rId70" Type="http://schemas.openxmlformats.org/officeDocument/2006/relationships/printerSettings" Target="../printerSettings/printerSettings4272.bin"/><Relationship Id="rId75" Type="http://schemas.openxmlformats.org/officeDocument/2006/relationships/printerSettings" Target="../printerSettings/printerSettings4277.bin"/><Relationship Id="rId83" Type="http://schemas.openxmlformats.org/officeDocument/2006/relationships/printerSettings" Target="../printerSettings/printerSettings4285.bin"/><Relationship Id="rId1" Type="http://schemas.openxmlformats.org/officeDocument/2006/relationships/printerSettings" Target="../printerSettings/printerSettings4203.bin"/><Relationship Id="rId6" Type="http://schemas.openxmlformats.org/officeDocument/2006/relationships/printerSettings" Target="../printerSettings/printerSettings4208.bin"/><Relationship Id="rId15" Type="http://schemas.openxmlformats.org/officeDocument/2006/relationships/printerSettings" Target="../printerSettings/printerSettings4217.bin"/><Relationship Id="rId23" Type="http://schemas.openxmlformats.org/officeDocument/2006/relationships/printerSettings" Target="../printerSettings/printerSettings4225.bin"/><Relationship Id="rId28" Type="http://schemas.openxmlformats.org/officeDocument/2006/relationships/printerSettings" Target="../printerSettings/printerSettings4230.bin"/><Relationship Id="rId36" Type="http://schemas.openxmlformats.org/officeDocument/2006/relationships/printerSettings" Target="../printerSettings/printerSettings4238.bin"/><Relationship Id="rId49" Type="http://schemas.openxmlformats.org/officeDocument/2006/relationships/printerSettings" Target="../printerSettings/printerSettings4251.bin"/><Relationship Id="rId57" Type="http://schemas.openxmlformats.org/officeDocument/2006/relationships/printerSettings" Target="../printerSettings/printerSettings4259.bin"/></Relationships>
</file>

<file path=xl/worksheets/_rels/sheet58.xml.rels><?xml version="1.0" encoding="UTF-8" standalone="yes"?>
<Relationships xmlns="http://schemas.openxmlformats.org/package/2006/relationships"><Relationship Id="rId13" Type="http://schemas.openxmlformats.org/officeDocument/2006/relationships/printerSettings" Target="../printerSettings/printerSettings4298.bin"/><Relationship Id="rId18" Type="http://schemas.openxmlformats.org/officeDocument/2006/relationships/printerSettings" Target="../printerSettings/printerSettings4303.bin"/><Relationship Id="rId26" Type="http://schemas.openxmlformats.org/officeDocument/2006/relationships/printerSettings" Target="../printerSettings/printerSettings4311.bin"/><Relationship Id="rId39" Type="http://schemas.openxmlformats.org/officeDocument/2006/relationships/printerSettings" Target="../printerSettings/printerSettings4324.bin"/><Relationship Id="rId21" Type="http://schemas.openxmlformats.org/officeDocument/2006/relationships/printerSettings" Target="../printerSettings/printerSettings4306.bin"/><Relationship Id="rId34" Type="http://schemas.openxmlformats.org/officeDocument/2006/relationships/printerSettings" Target="../printerSettings/printerSettings4319.bin"/><Relationship Id="rId42" Type="http://schemas.openxmlformats.org/officeDocument/2006/relationships/printerSettings" Target="../printerSettings/printerSettings4327.bin"/><Relationship Id="rId47" Type="http://schemas.openxmlformats.org/officeDocument/2006/relationships/printerSettings" Target="../printerSettings/printerSettings4332.bin"/><Relationship Id="rId50" Type="http://schemas.openxmlformats.org/officeDocument/2006/relationships/printerSettings" Target="../printerSettings/printerSettings4335.bin"/><Relationship Id="rId55" Type="http://schemas.openxmlformats.org/officeDocument/2006/relationships/printerSettings" Target="../printerSettings/printerSettings4340.bin"/><Relationship Id="rId63" Type="http://schemas.openxmlformats.org/officeDocument/2006/relationships/printerSettings" Target="../printerSettings/printerSettings4348.bin"/><Relationship Id="rId68" Type="http://schemas.openxmlformats.org/officeDocument/2006/relationships/printerSettings" Target="../printerSettings/printerSettings4353.bin"/><Relationship Id="rId76" Type="http://schemas.openxmlformats.org/officeDocument/2006/relationships/printerSettings" Target="../printerSettings/printerSettings4361.bin"/><Relationship Id="rId84" Type="http://schemas.openxmlformats.org/officeDocument/2006/relationships/drawing" Target="../drawings/drawing6.xml"/><Relationship Id="rId7" Type="http://schemas.openxmlformats.org/officeDocument/2006/relationships/printerSettings" Target="../printerSettings/printerSettings4292.bin"/><Relationship Id="rId71" Type="http://schemas.openxmlformats.org/officeDocument/2006/relationships/printerSettings" Target="../printerSettings/printerSettings4356.bin"/><Relationship Id="rId2" Type="http://schemas.openxmlformats.org/officeDocument/2006/relationships/printerSettings" Target="../printerSettings/printerSettings4287.bin"/><Relationship Id="rId16" Type="http://schemas.openxmlformats.org/officeDocument/2006/relationships/printerSettings" Target="../printerSettings/printerSettings4301.bin"/><Relationship Id="rId29" Type="http://schemas.openxmlformats.org/officeDocument/2006/relationships/printerSettings" Target="../printerSettings/printerSettings4314.bin"/><Relationship Id="rId11" Type="http://schemas.openxmlformats.org/officeDocument/2006/relationships/printerSettings" Target="../printerSettings/printerSettings4296.bin"/><Relationship Id="rId24" Type="http://schemas.openxmlformats.org/officeDocument/2006/relationships/printerSettings" Target="../printerSettings/printerSettings4309.bin"/><Relationship Id="rId32" Type="http://schemas.openxmlformats.org/officeDocument/2006/relationships/printerSettings" Target="../printerSettings/printerSettings4317.bin"/><Relationship Id="rId37" Type="http://schemas.openxmlformats.org/officeDocument/2006/relationships/printerSettings" Target="../printerSettings/printerSettings4322.bin"/><Relationship Id="rId40" Type="http://schemas.openxmlformats.org/officeDocument/2006/relationships/printerSettings" Target="../printerSettings/printerSettings4325.bin"/><Relationship Id="rId45" Type="http://schemas.openxmlformats.org/officeDocument/2006/relationships/printerSettings" Target="../printerSettings/printerSettings4330.bin"/><Relationship Id="rId53" Type="http://schemas.openxmlformats.org/officeDocument/2006/relationships/printerSettings" Target="../printerSettings/printerSettings4338.bin"/><Relationship Id="rId58" Type="http://schemas.openxmlformats.org/officeDocument/2006/relationships/printerSettings" Target="../printerSettings/printerSettings4343.bin"/><Relationship Id="rId66" Type="http://schemas.openxmlformats.org/officeDocument/2006/relationships/printerSettings" Target="../printerSettings/printerSettings4351.bin"/><Relationship Id="rId74" Type="http://schemas.openxmlformats.org/officeDocument/2006/relationships/printerSettings" Target="../printerSettings/printerSettings4359.bin"/><Relationship Id="rId79" Type="http://schemas.openxmlformats.org/officeDocument/2006/relationships/printerSettings" Target="../printerSettings/printerSettings4364.bin"/><Relationship Id="rId5" Type="http://schemas.openxmlformats.org/officeDocument/2006/relationships/printerSettings" Target="../printerSettings/printerSettings4290.bin"/><Relationship Id="rId61" Type="http://schemas.openxmlformats.org/officeDocument/2006/relationships/printerSettings" Target="../printerSettings/printerSettings4346.bin"/><Relationship Id="rId82" Type="http://schemas.openxmlformats.org/officeDocument/2006/relationships/printerSettings" Target="../printerSettings/printerSettings4367.bin"/><Relationship Id="rId10" Type="http://schemas.openxmlformats.org/officeDocument/2006/relationships/printerSettings" Target="../printerSettings/printerSettings4295.bin"/><Relationship Id="rId19" Type="http://schemas.openxmlformats.org/officeDocument/2006/relationships/printerSettings" Target="../printerSettings/printerSettings4304.bin"/><Relationship Id="rId31" Type="http://schemas.openxmlformats.org/officeDocument/2006/relationships/printerSettings" Target="../printerSettings/printerSettings4316.bin"/><Relationship Id="rId44" Type="http://schemas.openxmlformats.org/officeDocument/2006/relationships/printerSettings" Target="../printerSettings/printerSettings4329.bin"/><Relationship Id="rId52" Type="http://schemas.openxmlformats.org/officeDocument/2006/relationships/printerSettings" Target="../printerSettings/printerSettings4337.bin"/><Relationship Id="rId60" Type="http://schemas.openxmlformats.org/officeDocument/2006/relationships/printerSettings" Target="../printerSettings/printerSettings4345.bin"/><Relationship Id="rId65" Type="http://schemas.openxmlformats.org/officeDocument/2006/relationships/printerSettings" Target="../printerSettings/printerSettings4350.bin"/><Relationship Id="rId73" Type="http://schemas.openxmlformats.org/officeDocument/2006/relationships/printerSettings" Target="../printerSettings/printerSettings4358.bin"/><Relationship Id="rId78" Type="http://schemas.openxmlformats.org/officeDocument/2006/relationships/printerSettings" Target="../printerSettings/printerSettings4363.bin"/><Relationship Id="rId81" Type="http://schemas.openxmlformats.org/officeDocument/2006/relationships/printerSettings" Target="../printerSettings/printerSettings4366.bin"/><Relationship Id="rId4" Type="http://schemas.openxmlformats.org/officeDocument/2006/relationships/printerSettings" Target="../printerSettings/printerSettings4289.bin"/><Relationship Id="rId9" Type="http://schemas.openxmlformats.org/officeDocument/2006/relationships/printerSettings" Target="../printerSettings/printerSettings4294.bin"/><Relationship Id="rId14" Type="http://schemas.openxmlformats.org/officeDocument/2006/relationships/printerSettings" Target="../printerSettings/printerSettings4299.bin"/><Relationship Id="rId22" Type="http://schemas.openxmlformats.org/officeDocument/2006/relationships/printerSettings" Target="../printerSettings/printerSettings4307.bin"/><Relationship Id="rId27" Type="http://schemas.openxmlformats.org/officeDocument/2006/relationships/printerSettings" Target="../printerSettings/printerSettings4312.bin"/><Relationship Id="rId30" Type="http://schemas.openxmlformats.org/officeDocument/2006/relationships/printerSettings" Target="../printerSettings/printerSettings4315.bin"/><Relationship Id="rId35" Type="http://schemas.openxmlformats.org/officeDocument/2006/relationships/printerSettings" Target="../printerSettings/printerSettings4320.bin"/><Relationship Id="rId43" Type="http://schemas.openxmlformats.org/officeDocument/2006/relationships/printerSettings" Target="../printerSettings/printerSettings4328.bin"/><Relationship Id="rId48" Type="http://schemas.openxmlformats.org/officeDocument/2006/relationships/printerSettings" Target="../printerSettings/printerSettings4333.bin"/><Relationship Id="rId56" Type="http://schemas.openxmlformats.org/officeDocument/2006/relationships/printerSettings" Target="../printerSettings/printerSettings4341.bin"/><Relationship Id="rId64" Type="http://schemas.openxmlformats.org/officeDocument/2006/relationships/printerSettings" Target="../printerSettings/printerSettings4349.bin"/><Relationship Id="rId69" Type="http://schemas.openxmlformats.org/officeDocument/2006/relationships/printerSettings" Target="../printerSettings/printerSettings4354.bin"/><Relationship Id="rId77" Type="http://schemas.openxmlformats.org/officeDocument/2006/relationships/printerSettings" Target="../printerSettings/printerSettings4362.bin"/><Relationship Id="rId8" Type="http://schemas.openxmlformats.org/officeDocument/2006/relationships/printerSettings" Target="../printerSettings/printerSettings4293.bin"/><Relationship Id="rId51" Type="http://schemas.openxmlformats.org/officeDocument/2006/relationships/printerSettings" Target="../printerSettings/printerSettings4336.bin"/><Relationship Id="rId72" Type="http://schemas.openxmlformats.org/officeDocument/2006/relationships/printerSettings" Target="../printerSettings/printerSettings4357.bin"/><Relationship Id="rId80" Type="http://schemas.openxmlformats.org/officeDocument/2006/relationships/printerSettings" Target="../printerSettings/printerSettings4365.bin"/><Relationship Id="rId3" Type="http://schemas.openxmlformats.org/officeDocument/2006/relationships/printerSettings" Target="../printerSettings/printerSettings4288.bin"/><Relationship Id="rId12" Type="http://schemas.openxmlformats.org/officeDocument/2006/relationships/printerSettings" Target="../printerSettings/printerSettings4297.bin"/><Relationship Id="rId17" Type="http://schemas.openxmlformats.org/officeDocument/2006/relationships/printerSettings" Target="../printerSettings/printerSettings4302.bin"/><Relationship Id="rId25" Type="http://schemas.openxmlformats.org/officeDocument/2006/relationships/printerSettings" Target="../printerSettings/printerSettings4310.bin"/><Relationship Id="rId33" Type="http://schemas.openxmlformats.org/officeDocument/2006/relationships/printerSettings" Target="../printerSettings/printerSettings4318.bin"/><Relationship Id="rId38" Type="http://schemas.openxmlformats.org/officeDocument/2006/relationships/printerSettings" Target="../printerSettings/printerSettings4323.bin"/><Relationship Id="rId46" Type="http://schemas.openxmlformats.org/officeDocument/2006/relationships/printerSettings" Target="../printerSettings/printerSettings4331.bin"/><Relationship Id="rId59" Type="http://schemas.openxmlformats.org/officeDocument/2006/relationships/printerSettings" Target="../printerSettings/printerSettings4344.bin"/><Relationship Id="rId67" Type="http://schemas.openxmlformats.org/officeDocument/2006/relationships/printerSettings" Target="../printerSettings/printerSettings4352.bin"/><Relationship Id="rId20" Type="http://schemas.openxmlformats.org/officeDocument/2006/relationships/printerSettings" Target="../printerSettings/printerSettings4305.bin"/><Relationship Id="rId41" Type="http://schemas.openxmlformats.org/officeDocument/2006/relationships/printerSettings" Target="../printerSettings/printerSettings4326.bin"/><Relationship Id="rId54" Type="http://schemas.openxmlformats.org/officeDocument/2006/relationships/printerSettings" Target="../printerSettings/printerSettings4339.bin"/><Relationship Id="rId62" Type="http://schemas.openxmlformats.org/officeDocument/2006/relationships/printerSettings" Target="../printerSettings/printerSettings4347.bin"/><Relationship Id="rId70" Type="http://schemas.openxmlformats.org/officeDocument/2006/relationships/printerSettings" Target="../printerSettings/printerSettings4355.bin"/><Relationship Id="rId75" Type="http://schemas.openxmlformats.org/officeDocument/2006/relationships/printerSettings" Target="../printerSettings/printerSettings4360.bin"/><Relationship Id="rId83" Type="http://schemas.openxmlformats.org/officeDocument/2006/relationships/printerSettings" Target="../printerSettings/printerSettings4368.bin"/><Relationship Id="rId1" Type="http://schemas.openxmlformats.org/officeDocument/2006/relationships/printerSettings" Target="../printerSettings/printerSettings4286.bin"/><Relationship Id="rId6" Type="http://schemas.openxmlformats.org/officeDocument/2006/relationships/printerSettings" Target="../printerSettings/printerSettings4291.bin"/><Relationship Id="rId15" Type="http://schemas.openxmlformats.org/officeDocument/2006/relationships/printerSettings" Target="../printerSettings/printerSettings4300.bin"/><Relationship Id="rId23" Type="http://schemas.openxmlformats.org/officeDocument/2006/relationships/printerSettings" Target="../printerSettings/printerSettings4308.bin"/><Relationship Id="rId28" Type="http://schemas.openxmlformats.org/officeDocument/2006/relationships/printerSettings" Target="../printerSettings/printerSettings4313.bin"/><Relationship Id="rId36" Type="http://schemas.openxmlformats.org/officeDocument/2006/relationships/printerSettings" Target="../printerSettings/printerSettings4321.bin"/><Relationship Id="rId49" Type="http://schemas.openxmlformats.org/officeDocument/2006/relationships/printerSettings" Target="../printerSettings/printerSettings4334.bin"/><Relationship Id="rId57" Type="http://schemas.openxmlformats.org/officeDocument/2006/relationships/printerSettings" Target="../printerSettings/printerSettings4342.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4376.bin"/><Relationship Id="rId13" Type="http://schemas.openxmlformats.org/officeDocument/2006/relationships/printerSettings" Target="../printerSettings/printerSettings4381.bin"/><Relationship Id="rId18" Type="http://schemas.openxmlformats.org/officeDocument/2006/relationships/printerSettings" Target="../printerSettings/printerSettings4386.bin"/><Relationship Id="rId26" Type="http://schemas.openxmlformats.org/officeDocument/2006/relationships/printerSettings" Target="../printerSettings/printerSettings4394.bin"/><Relationship Id="rId39" Type="http://schemas.openxmlformats.org/officeDocument/2006/relationships/printerSettings" Target="../printerSettings/printerSettings4407.bin"/><Relationship Id="rId3" Type="http://schemas.openxmlformats.org/officeDocument/2006/relationships/printerSettings" Target="../printerSettings/printerSettings4371.bin"/><Relationship Id="rId21" Type="http://schemas.openxmlformats.org/officeDocument/2006/relationships/printerSettings" Target="../printerSettings/printerSettings4389.bin"/><Relationship Id="rId34" Type="http://schemas.openxmlformats.org/officeDocument/2006/relationships/printerSettings" Target="../printerSettings/printerSettings4402.bin"/><Relationship Id="rId42" Type="http://schemas.openxmlformats.org/officeDocument/2006/relationships/printerSettings" Target="../printerSettings/printerSettings4410.bin"/><Relationship Id="rId7" Type="http://schemas.openxmlformats.org/officeDocument/2006/relationships/printerSettings" Target="../printerSettings/printerSettings4375.bin"/><Relationship Id="rId12" Type="http://schemas.openxmlformats.org/officeDocument/2006/relationships/printerSettings" Target="../printerSettings/printerSettings4380.bin"/><Relationship Id="rId17" Type="http://schemas.openxmlformats.org/officeDocument/2006/relationships/printerSettings" Target="../printerSettings/printerSettings4385.bin"/><Relationship Id="rId25" Type="http://schemas.openxmlformats.org/officeDocument/2006/relationships/printerSettings" Target="../printerSettings/printerSettings4393.bin"/><Relationship Id="rId33" Type="http://schemas.openxmlformats.org/officeDocument/2006/relationships/printerSettings" Target="../printerSettings/printerSettings4401.bin"/><Relationship Id="rId38" Type="http://schemas.openxmlformats.org/officeDocument/2006/relationships/printerSettings" Target="../printerSettings/printerSettings4406.bin"/><Relationship Id="rId46" Type="http://schemas.openxmlformats.org/officeDocument/2006/relationships/printerSettings" Target="../printerSettings/printerSettings4414.bin"/><Relationship Id="rId2" Type="http://schemas.openxmlformats.org/officeDocument/2006/relationships/printerSettings" Target="../printerSettings/printerSettings4370.bin"/><Relationship Id="rId16" Type="http://schemas.openxmlformats.org/officeDocument/2006/relationships/printerSettings" Target="../printerSettings/printerSettings4384.bin"/><Relationship Id="rId20" Type="http://schemas.openxmlformats.org/officeDocument/2006/relationships/printerSettings" Target="../printerSettings/printerSettings4388.bin"/><Relationship Id="rId29" Type="http://schemas.openxmlformats.org/officeDocument/2006/relationships/printerSettings" Target="../printerSettings/printerSettings4397.bin"/><Relationship Id="rId41" Type="http://schemas.openxmlformats.org/officeDocument/2006/relationships/printerSettings" Target="../printerSettings/printerSettings4409.bin"/><Relationship Id="rId1" Type="http://schemas.openxmlformats.org/officeDocument/2006/relationships/printerSettings" Target="../printerSettings/printerSettings4369.bin"/><Relationship Id="rId6" Type="http://schemas.openxmlformats.org/officeDocument/2006/relationships/printerSettings" Target="../printerSettings/printerSettings4374.bin"/><Relationship Id="rId11" Type="http://schemas.openxmlformats.org/officeDocument/2006/relationships/printerSettings" Target="../printerSettings/printerSettings4379.bin"/><Relationship Id="rId24" Type="http://schemas.openxmlformats.org/officeDocument/2006/relationships/printerSettings" Target="../printerSettings/printerSettings4392.bin"/><Relationship Id="rId32" Type="http://schemas.openxmlformats.org/officeDocument/2006/relationships/printerSettings" Target="../printerSettings/printerSettings4400.bin"/><Relationship Id="rId37" Type="http://schemas.openxmlformats.org/officeDocument/2006/relationships/printerSettings" Target="../printerSettings/printerSettings4405.bin"/><Relationship Id="rId40" Type="http://schemas.openxmlformats.org/officeDocument/2006/relationships/printerSettings" Target="../printerSettings/printerSettings4408.bin"/><Relationship Id="rId45" Type="http://schemas.openxmlformats.org/officeDocument/2006/relationships/printerSettings" Target="../printerSettings/printerSettings4413.bin"/><Relationship Id="rId5" Type="http://schemas.openxmlformats.org/officeDocument/2006/relationships/printerSettings" Target="../printerSettings/printerSettings4373.bin"/><Relationship Id="rId15" Type="http://schemas.openxmlformats.org/officeDocument/2006/relationships/printerSettings" Target="../printerSettings/printerSettings4383.bin"/><Relationship Id="rId23" Type="http://schemas.openxmlformats.org/officeDocument/2006/relationships/printerSettings" Target="../printerSettings/printerSettings4391.bin"/><Relationship Id="rId28" Type="http://schemas.openxmlformats.org/officeDocument/2006/relationships/printerSettings" Target="../printerSettings/printerSettings4396.bin"/><Relationship Id="rId36" Type="http://schemas.openxmlformats.org/officeDocument/2006/relationships/printerSettings" Target="../printerSettings/printerSettings4404.bin"/><Relationship Id="rId10" Type="http://schemas.openxmlformats.org/officeDocument/2006/relationships/printerSettings" Target="../printerSettings/printerSettings4378.bin"/><Relationship Id="rId19" Type="http://schemas.openxmlformats.org/officeDocument/2006/relationships/printerSettings" Target="../printerSettings/printerSettings4387.bin"/><Relationship Id="rId31" Type="http://schemas.openxmlformats.org/officeDocument/2006/relationships/printerSettings" Target="../printerSettings/printerSettings4399.bin"/><Relationship Id="rId44" Type="http://schemas.openxmlformats.org/officeDocument/2006/relationships/printerSettings" Target="../printerSettings/printerSettings4412.bin"/><Relationship Id="rId4" Type="http://schemas.openxmlformats.org/officeDocument/2006/relationships/printerSettings" Target="../printerSettings/printerSettings4372.bin"/><Relationship Id="rId9" Type="http://schemas.openxmlformats.org/officeDocument/2006/relationships/printerSettings" Target="../printerSettings/printerSettings4377.bin"/><Relationship Id="rId14" Type="http://schemas.openxmlformats.org/officeDocument/2006/relationships/printerSettings" Target="../printerSettings/printerSettings4382.bin"/><Relationship Id="rId22" Type="http://schemas.openxmlformats.org/officeDocument/2006/relationships/printerSettings" Target="../printerSettings/printerSettings4390.bin"/><Relationship Id="rId27" Type="http://schemas.openxmlformats.org/officeDocument/2006/relationships/printerSettings" Target="../printerSettings/printerSettings4395.bin"/><Relationship Id="rId30" Type="http://schemas.openxmlformats.org/officeDocument/2006/relationships/printerSettings" Target="../printerSettings/printerSettings4398.bin"/><Relationship Id="rId35" Type="http://schemas.openxmlformats.org/officeDocument/2006/relationships/printerSettings" Target="../printerSettings/printerSettings4403.bin"/><Relationship Id="rId43" Type="http://schemas.openxmlformats.org/officeDocument/2006/relationships/printerSettings" Target="../printerSettings/printerSettings4411.bin"/></Relationships>
</file>

<file path=xl/worksheets/_rels/sheet6.xml.rels><?xml version="1.0" encoding="UTF-8" standalone="yes"?>
<Relationships xmlns="http://schemas.openxmlformats.org/package/2006/relationships"><Relationship Id="rId13" Type="http://schemas.openxmlformats.org/officeDocument/2006/relationships/printerSettings" Target="../printerSettings/printerSettings428.bin"/><Relationship Id="rId18" Type="http://schemas.openxmlformats.org/officeDocument/2006/relationships/printerSettings" Target="../printerSettings/printerSettings433.bin"/><Relationship Id="rId26" Type="http://schemas.openxmlformats.org/officeDocument/2006/relationships/printerSettings" Target="../printerSettings/printerSettings441.bin"/><Relationship Id="rId39" Type="http://schemas.openxmlformats.org/officeDocument/2006/relationships/printerSettings" Target="../printerSettings/printerSettings454.bin"/><Relationship Id="rId21" Type="http://schemas.openxmlformats.org/officeDocument/2006/relationships/printerSettings" Target="../printerSettings/printerSettings436.bin"/><Relationship Id="rId34" Type="http://schemas.openxmlformats.org/officeDocument/2006/relationships/printerSettings" Target="../printerSettings/printerSettings449.bin"/><Relationship Id="rId42" Type="http://schemas.openxmlformats.org/officeDocument/2006/relationships/printerSettings" Target="../printerSettings/printerSettings457.bin"/><Relationship Id="rId47" Type="http://schemas.openxmlformats.org/officeDocument/2006/relationships/printerSettings" Target="../printerSettings/printerSettings462.bin"/><Relationship Id="rId50" Type="http://schemas.openxmlformats.org/officeDocument/2006/relationships/printerSettings" Target="../printerSettings/printerSettings465.bin"/><Relationship Id="rId55" Type="http://schemas.openxmlformats.org/officeDocument/2006/relationships/printerSettings" Target="../printerSettings/printerSettings470.bin"/><Relationship Id="rId63" Type="http://schemas.openxmlformats.org/officeDocument/2006/relationships/printerSettings" Target="../printerSettings/printerSettings478.bin"/><Relationship Id="rId68" Type="http://schemas.openxmlformats.org/officeDocument/2006/relationships/printerSettings" Target="../printerSettings/printerSettings483.bin"/><Relationship Id="rId76" Type="http://schemas.openxmlformats.org/officeDocument/2006/relationships/printerSettings" Target="../printerSettings/printerSettings491.bin"/><Relationship Id="rId84" Type="http://schemas.openxmlformats.org/officeDocument/2006/relationships/drawing" Target="../drawings/drawing3.xml"/><Relationship Id="rId7" Type="http://schemas.openxmlformats.org/officeDocument/2006/relationships/printerSettings" Target="../printerSettings/printerSettings422.bin"/><Relationship Id="rId71" Type="http://schemas.openxmlformats.org/officeDocument/2006/relationships/printerSettings" Target="../printerSettings/printerSettings486.bin"/><Relationship Id="rId2" Type="http://schemas.openxmlformats.org/officeDocument/2006/relationships/printerSettings" Target="../printerSettings/printerSettings417.bin"/><Relationship Id="rId16" Type="http://schemas.openxmlformats.org/officeDocument/2006/relationships/printerSettings" Target="../printerSettings/printerSettings431.bin"/><Relationship Id="rId29" Type="http://schemas.openxmlformats.org/officeDocument/2006/relationships/printerSettings" Target="../printerSettings/printerSettings444.bin"/><Relationship Id="rId11" Type="http://schemas.openxmlformats.org/officeDocument/2006/relationships/printerSettings" Target="../printerSettings/printerSettings426.bin"/><Relationship Id="rId24" Type="http://schemas.openxmlformats.org/officeDocument/2006/relationships/printerSettings" Target="../printerSettings/printerSettings439.bin"/><Relationship Id="rId32" Type="http://schemas.openxmlformats.org/officeDocument/2006/relationships/printerSettings" Target="../printerSettings/printerSettings447.bin"/><Relationship Id="rId37" Type="http://schemas.openxmlformats.org/officeDocument/2006/relationships/printerSettings" Target="../printerSettings/printerSettings452.bin"/><Relationship Id="rId40" Type="http://schemas.openxmlformats.org/officeDocument/2006/relationships/printerSettings" Target="../printerSettings/printerSettings455.bin"/><Relationship Id="rId45" Type="http://schemas.openxmlformats.org/officeDocument/2006/relationships/printerSettings" Target="../printerSettings/printerSettings460.bin"/><Relationship Id="rId53" Type="http://schemas.openxmlformats.org/officeDocument/2006/relationships/printerSettings" Target="../printerSettings/printerSettings468.bin"/><Relationship Id="rId58" Type="http://schemas.openxmlformats.org/officeDocument/2006/relationships/printerSettings" Target="../printerSettings/printerSettings473.bin"/><Relationship Id="rId66" Type="http://schemas.openxmlformats.org/officeDocument/2006/relationships/printerSettings" Target="../printerSettings/printerSettings481.bin"/><Relationship Id="rId74" Type="http://schemas.openxmlformats.org/officeDocument/2006/relationships/printerSettings" Target="../printerSettings/printerSettings489.bin"/><Relationship Id="rId79" Type="http://schemas.openxmlformats.org/officeDocument/2006/relationships/printerSettings" Target="../printerSettings/printerSettings494.bin"/><Relationship Id="rId5" Type="http://schemas.openxmlformats.org/officeDocument/2006/relationships/printerSettings" Target="../printerSettings/printerSettings420.bin"/><Relationship Id="rId61" Type="http://schemas.openxmlformats.org/officeDocument/2006/relationships/printerSettings" Target="../printerSettings/printerSettings476.bin"/><Relationship Id="rId82" Type="http://schemas.openxmlformats.org/officeDocument/2006/relationships/printerSettings" Target="../printerSettings/printerSettings497.bin"/><Relationship Id="rId10" Type="http://schemas.openxmlformats.org/officeDocument/2006/relationships/printerSettings" Target="../printerSettings/printerSettings425.bin"/><Relationship Id="rId19" Type="http://schemas.openxmlformats.org/officeDocument/2006/relationships/printerSettings" Target="../printerSettings/printerSettings434.bin"/><Relationship Id="rId31" Type="http://schemas.openxmlformats.org/officeDocument/2006/relationships/printerSettings" Target="../printerSettings/printerSettings446.bin"/><Relationship Id="rId44" Type="http://schemas.openxmlformats.org/officeDocument/2006/relationships/printerSettings" Target="../printerSettings/printerSettings459.bin"/><Relationship Id="rId52" Type="http://schemas.openxmlformats.org/officeDocument/2006/relationships/printerSettings" Target="../printerSettings/printerSettings467.bin"/><Relationship Id="rId60" Type="http://schemas.openxmlformats.org/officeDocument/2006/relationships/printerSettings" Target="../printerSettings/printerSettings475.bin"/><Relationship Id="rId65" Type="http://schemas.openxmlformats.org/officeDocument/2006/relationships/printerSettings" Target="../printerSettings/printerSettings480.bin"/><Relationship Id="rId73" Type="http://schemas.openxmlformats.org/officeDocument/2006/relationships/printerSettings" Target="../printerSettings/printerSettings488.bin"/><Relationship Id="rId78" Type="http://schemas.openxmlformats.org/officeDocument/2006/relationships/printerSettings" Target="../printerSettings/printerSettings493.bin"/><Relationship Id="rId81" Type="http://schemas.openxmlformats.org/officeDocument/2006/relationships/printerSettings" Target="../printerSettings/printerSettings496.bin"/><Relationship Id="rId4" Type="http://schemas.openxmlformats.org/officeDocument/2006/relationships/printerSettings" Target="../printerSettings/printerSettings419.bin"/><Relationship Id="rId9" Type="http://schemas.openxmlformats.org/officeDocument/2006/relationships/printerSettings" Target="../printerSettings/printerSettings424.bin"/><Relationship Id="rId14" Type="http://schemas.openxmlformats.org/officeDocument/2006/relationships/printerSettings" Target="../printerSettings/printerSettings429.bin"/><Relationship Id="rId22" Type="http://schemas.openxmlformats.org/officeDocument/2006/relationships/printerSettings" Target="../printerSettings/printerSettings437.bin"/><Relationship Id="rId27" Type="http://schemas.openxmlformats.org/officeDocument/2006/relationships/printerSettings" Target="../printerSettings/printerSettings442.bin"/><Relationship Id="rId30" Type="http://schemas.openxmlformats.org/officeDocument/2006/relationships/printerSettings" Target="../printerSettings/printerSettings445.bin"/><Relationship Id="rId35" Type="http://schemas.openxmlformats.org/officeDocument/2006/relationships/printerSettings" Target="../printerSettings/printerSettings450.bin"/><Relationship Id="rId43" Type="http://schemas.openxmlformats.org/officeDocument/2006/relationships/printerSettings" Target="../printerSettings/printerSettings458.bin"/><Relationship Id="rId48" Type="http://schemas.openxmlformats.org/officeDocument/2006/relationships/printerSettings" Target="../printerSettings/printerSettings463.bin"/><Relationship Id="rId56" Type="http://schemas.openxmlformats.org/officeDocument/2006/relationships/printerSettings" Target="../printerSettings/printerSettings471.bin"/><Relationship Id="rId64" Type="http://schemas.openxmlformats.org/officeDocument/2006/relationships/printerSettings" Target="../printerSettings/printerSettings479.bin"/><Relationship Id="rId69" Type="http://schemas.openxmlformats.org/officeDocument/2006/relationships/printerSettings" Target="../printerSettings/printerSettings484.bin"/><Relationship Id="rId77" Type="http://schemas.openxmlformats.org/officeDocument/2006/relationships/printerSettings" Target="../printerSettings/printerSettings492.bin"/><Relationship Id="rId8" Type="http://schemas.openxmlformats.org/officeDocument/2006/relationships/printerSettings" Target="../printerSettings/printerSettings423.bin"/><Relationship Id="rId51" Type="http://schemas.openxmlformats.org/officeDocument/2006/relationships/printerSettings" Target="../printerSettings/printerSettings466.bin"/><Relationship Id="rId72" Type="http://schemas.openxmlformats.org/officeDocument/2006/relationships/printerSettings" Target="../printerSettings/printerSettings487.bin"/><Relationship Id="rId80" Type="http://schemas.openxmlformats.org/officeDocument/2006/relationships/printerSettings" Target="../printerSettings/printerSettings495.bin"/><Relationship Id="rId3" Type="http://schemas.openxmlformats.org/officeDocument/2006/relationships/printerSettings" Target="../printerSettings/printerSettings418.bin"/><Relationship Id="rId12" Type="http://schemas.openxmlformats.org/officeDocument/2006/relationships/printerSettings" Target="../printerSettings/printerSettings427.bin"/><Relationship Id="rId17" Type="http://schemas.openxmlformats.org/officeDocument/2006/relationships/printerSettings" Target="../printerSettings/printerSettings432.bin"/><Relationship Id="rId25" Type="http://schemas.openxmlformats.org/officeDocument/2006/relationships/printerSettings" Target="../printerSettings/printerSettings440.bin"/><Relationship Id="rId33" Type="http://schemas.openxmlformats.org/officeDocument/2006/relationships/printerSettings" Target="../printerSettings/printerSettings448.bin"/><Relationship Id="rId38" Type="http://schemas.openxmlformats.org/officeDocument/2006/relationships/printerSettings" Target="../printerSettings/printerSettings453.bin"/><Relationship Id="rId46" Type="http://schemas.openxmlformats.org/officeDocument/2006/relationships/printerSettings" Target="../printerSettings/printerSettings461.bin"/><Relationship Id="rId59" Type="http://schemas.openxmlformats.org/officeDocument/2006/relationships/printerSettings" Target="../printerSettings/printerSettings474.bin"/><Relationship Id="rId67" Type="http://schemas.openxmlformats.org/officeDocument/2006/relationships/printerSettings" Target="../printerSettings/printerSettings482.bin"/><Relationship Id="rId20" Type="http://schemas.openxmlformats.org/officeDocument/2006/relationships/printerSettings" Target="../printerSettings/printerSettings435.bin"/><Relationship Id="rId41" Type="http://schemas.openxmlformats.org/officeDocument/2006/relationships/printerSettings" Target="../printerSettings/printerSettings456.bin"/><Relationship Id="rId54" Type="http://schemas.openxmlformats.org/officeDocument/2006/relationships/printerSettings" Target="../printerSettings/printerSettings469.bin"/><Relationship Id="rId62" Type="http://schemas.openxmlformats.org/officeDocument/2006/relationships/printerSettings" Target="../printerSettings/printerSettings477.bin"/><Relationship Id="rId70" Type="http://schemas.openxmlformats.org/officeDocument/2006/relationships/printerSettings" Target="../printerSettings/printerSettings485.bin"/><Relationship Id="rId75" Type="http://schemas.openxmlformats.org/officeDocument/2006/relationships/printerSettings" Target="../printerSettings/printerSettings490.bin"/><Relationship Id="rId83" Type="http://schemas.openxmlformats.org/officeDocument/2006/relationships/printerSettings" Target="../printerSettings/printerSettings498.bin"/><Relationship Id="rId1" Type="http://schemas.openxmlformats.org/officeDocument/2006/relationships/printerSettings" Target="../printerSettings/printerSettings416.bin"/><Relationship Id="rId6" Type="http://schemas.openxmlformats.org/officeDocument/2006/relationships/printerSettings" Target="../printerSettings/printerSettings421.bin"/><Relationship Id="rId15" Type="http://schemas.openxmlformats.org/officeDocument/2006/relationships/printerSettings" Target="../printerSettings/printerSettings430.bin"/><Relationship Id="rId23" Type="http://schemas.openxmlformats.org/officeDocument/2006/relationships/printerSettings" Target="../printerSettings/printerSettings438.bin"/><Relationship Id="rId28" Type="http://schemas.openxmlformats.org/officeDocument/2006/relationships/printerSettings" Target="../printerSettings/printerSettings443.bin"/><Relationship Id="rId36" Type="http://schemas.openxmlformats.org/officeDocument/2006/relationships/printerSettings" Target="../printerSettings/printerSettings451.bin"/><Relationship Id="rId49" Type="http://schemas.openxmlformats.org/officeDocument/2006/relationships/printerSettings" Target="../printerSettings/printerSettings464.bin"/><Relationship Id="rId57" Type="http://schemas.openxmlformats.org/officeDocument/2006/relationships/printerSettings" Target="../printerSettings/printerSettings472.bin"/></Relationships>
</file>

<file path=xl/worksheets/_rels/sheet60.xml.rels><?xml version="1.0" encoding="UTF-8" standalone="yes"?>
<Relationships xmlns="http://schemas.openxmlformats.org/package/2006/relationships"><Relationship Id="rId13" Type="http://schemas.openxmlformats.org/officeDocument/2006/relationships/printerSettings" Target="../printerSettings/printerSettings4427.bin"/><Relationship Id="rId18" Type="http://schemas.openxmlformats.org/officeDocument/2006/relationships/printerSettings" Target="../printerSettings/printerSettings4432.bin"/><Relationship Id="rId26" Type="http://schemas.openxmlformats.org/officeDocument/2006/relationships/printerSettings" Target="../printerSettings/printerSettings4440.bin"/><Relationship Id="rId39" Type="http://schemas.openxmlformats.org/officeDocument/2006/relationships/printerSettings" Target="../printerSettings/printerSettings4453.bin"/><Relationship Id="rId21" Type="http://schemas.openxmlformats.org/officeDocument/2006/relationships/printerSettings" Target="../printerSettings/printerSettings4435.bin"/><Relationship Id="rId34" Type="http://schemas.openxmlformats.org/officeDocument/2006/relationships/printerSettings" Target="../printerSettings/printerSettings4448.bin"/><Relationship Id="rId42" Type="http://schemas.openxmlformats.org/officeDocument/2006/relationships/printerSettings" Target="../printerSettings/printerSettings4456.bin"/><Relationship Id="rId47" Type="http://schemas.openxmlformats.org/officeDocument/2006/relationships/printerSettings" Target="../printerSettings/printerSettings4461.bin"/><Relationship Id="rId50" Type="http://schemas.openxmlformats.org/officeDocument/2006/relationships/printerSettings" Target="../printerSettings/printerSettings4464.bin"/><Relationship Id="rId55" Type="http://schemas.openxmlformats.org/officeDocument/2006/relationships/printerSettings" Target="../printerSettings/printerSettings4469.bin"/><Relationship Id="rId63" Type="http://schemas.openxmlformats.org/officeDocument/2006/relationships/printerSettings" Target="../printerSettings/printerSettings4477.bin"/><Relationship Id="rId68" Type="http://schemas.openxmlformats.org/officeDocument/2006/relationships/printerSettings" Target="../printerSettings/printerSettings4482.bin"/><Relationship Id="rId76" Type="http://schemas.openxmlformats.org/officeDocument/2006/relationships/printerSettings" Target="../printerSettings/printerSettings4490.bin"/><Relationship Id="rId7" Type="http://schemas.openxmlformats.org/officeDocument/2006/relationships/printerSettings" Target="../printerSettings/printerSettings4421.bin"/><Relationship Id="rId71" Type="http://schemas.openxmlformats.org/officeDocument/2006/relationships/printerSettings" Target="../printerSettings/printerSettings4485.bin"/><Relationship Id="rId2" Type="http://schemas.openxmlformats.org/officeDocument/2006/relationships/printerSettings" Target="../printerSettings/printerSettings4416.bin"/><Relationship Id="rId16" Type="http://schemas.openxmlformats.org/officeDocument/2006/relationships/printerSettings" Target="../printerSettings/printerSettings4430.bin"/><Relationship Id="rId29" Type="http://schemas.openxmlformats.org/officeDocument/2006/relationships/printerSettings" Target="../printerSettings/printerSettings4443.bin"/><Relationship Id="rId11" Type="http://schemas.openxmlformats.org/officeDocument/2006/relationships/printerSettings" Target="../printerSettings/printerSettings4425.bin"/><Relationship Id="rId24" Type="http://schemas.openxmlformats.org/officeDocument/2006/relationships/printerSettings" Target="../printerSettings/printerSettings4438.bin"/><Relationship Id="rId32" Type="http://schemas.openxmlformats.org/officeDocument/2006/relationships/printerSettings" Target="../printerSettings/printerSettings4446.bin"/><Relationship Id="rId37" Type="http://schemas.openxmlformats.org/officeDocument/2006/relationships/printerSettings" Target="../printerSettings/printerSettings4451.bin"/><Relationship Id="rId40" Type="http://schemas.openxmlformats.org/officeDocument/2006/relationships/printerSettings" Target="../printerSettings/printerSettings4454.bin"/><Relationship Id="rId45" Type="http://schemas.openxmlformats.org/officeDocument/2006/relationships/printerSettings" Target="../printerSettings/printerSettings4459.bin"/><Relationship Id="rId53" Type="http://schemas.openxmlformats.org/officeDocument/2006/relationships/printerSettings" Target="../printerSettings/printerSettings4467.bin"/><Relationship Id="rId58" Type="http://schemas.openxmlformats.org/officeDocument/2006/relationships/printerSettings" Target="../printerSettings/printerSettings4472.bin"/><Relationship Id="rId66" Type="http://schemas.openxmlformats.org/officeDocument/2006/relationships/printerSettings" Target="../printerSettings/printerSettings4480.bin"/><Relationship Id="rId74" Type="http://schemas.openxmlformats.org/officeDocument/2006/relationships/printerSettings" Target="../printerSettings/printerSettings4488.bin"/><Relationship Id="rId79" Type="http://schemas.openxmlformats.org/officeDocument/2006/relationships/printerSettings" Target="../printerSettings/printerSettings4493.bin"/><Relationship Id="rId5" Type="http://schemas.openxmlformats.org/officeDocument/2006/relationships/printerSettings" Target="../printerSettings/printerSettings4419.bin"/><Relationship Id="rId61" Type="http://schemas.openxmlformats.org/officeDocument/2006/relationships/printerSettings" Target="../printerSettings/printerSettings4475.bin"/><Relationship Id="rId82" Type="http://schemas.openxmlformats.org/officeDocument/2006/relationships/printerSettings" Target="../printerSettings/printerSettings4496.bin"/><Relationship Id="rId10" Type="http://schemas.openxmlformats.org/officeDocument/2006/relationships/printerSettings" Target="../printerSettings/printerSettings4424.bin"/><Relationship Id="rId19" Type="http://schemas.openxmlformats.org/officeDocument/2006/relationships/printerSettings" Target="../printerSettings/printerSettings4433.bin"/><Relationship Id="rId31" Type="http://schemas.openxmlformats.org/officeDocument/2006/relationships/printerSettings" Target="../printerSettings/printerSettings4445.bin"/><Relationship Id="rId44" Type="http://schemas.openxmlformats.org/officeDocument/2006/relationships/printerSettings" Target="../printerSettings/printerSettings4458.bin"/><Relationship Id="rId52" Type="http://schemas.openxmlformats.org/officeDocument/2006/relationships/printerSettings" Target="../printerSettings/printerSettings4466.bin"/><Relationship Id="rId60" Type="http://schemas.openxmlformats.org/officeDocument/2006/relationships/printerSettings" Target="../printerSettings/printerSettings4474.bin"/><Relationship Id="rId65" Type="http://schemas.openxmlformats.org/officeDocument/2006/relationships/printerSettings" Target="../printerSettings/printerSettings4479.bin"/><Relationship Id="rId73" Type="http://schemas.openxmlformats.org/officeDocument/2006/relationships/printerSettings" Target="../printerSettings/printerSettings4487.bin"/><Relationship Id="rId78" Type="http://schemas.openxmlformats.org/officeDocument/2006/relationships/printerSettings" Target="../printerSettings/printerSettings4492.bin"/><Relationship Id="rId81" Type="http://schemas.openxmlformats.org/officeDocument/2006/relationships/printerSettings" Target="../printerSettings/printerSettings4495.bin"/><Relationship Id="rId4" Type="http://schemas.openxmlformats.org/officeDocument/2006/relationships/printerSettings" Target="../printerSettings/printerSettings4418.bin"/><Relationship Id="rId9" Type="http://schemas.openxmlformats.org/officeDocument/2006/relationships/printerSettings" Target="../printerSettings/printerSettings4423.bin"/><Relationship Id="rId14" Type="http://schemas.openxmlformats.org/officeDocument/2006/relationships/printerSettings" Target="../printerSettings/printerSettings4428.bin"/><Relationship Id="rId22" Type="http://schemas.openxmlformats.org/officeDocument/2006/relationships/printerSettings" Target="../printerSettings/printerSettings4436.bin"/><Relationship Id="rId27" Type="http://schemas.openxmlformats.org/officeDocument/2006/relationships/printerSettings" Target="../printerSettings/printerSettings4441.bin"/><Relationship Id="rId30" Type="http://schemas.openxmlformats.org/officeDocument/2006/relationships/printerSettings" Target="../printerSettings/printerSettings4444.bin"/><Relationship Id="rId35" Type="http://schemas.openxmlformats.org/officeDocument/2006/relationships/printerSettings" Target="../printerSettings/printerSettings4449.bin"/><Relationship Id="rId43" Type="http://schemas.openxmlformats.org/officeDocument/2006/relationships/printerSettings" Target="../printerSettings/printerSettings4457.bin"/><Relationship Id="rId48" Type="http://schemas.openxmlformats.org/officeDocument/2006/relationships/printerSettings" Target="../printerSettings/printerSettings4462.bin"/><Relationship Id="rId56" Type="http://schemas.openxmlformats.org/officeDocument/2006/relationships/printerSettings" Target="../printerSettings/printerSettings4470.bin"/><Relationship Id="rId64" Type="http://schemas.openxmlformats.org/officeDocument/2006/relationships/printerSettings" Target="../printerSettings/printerSettings4478.bin"/><Relationship Id="rId69" Type="http://schemas.openxmlformats.org/officeDocument/2006/relationships/printerSettings" Target="../printerSettings/printerSettings4483.bin"/><Relationship Id="rId77" Type="http://schemas.openxmlformats.org/officeDocument/2006/relationships/printerSettings" Target="../printerSettings/printerSettings4491.bin"/><Relationship Id="rId8" Type="http://schemas.openxmlformats.org/officeDocument/2006/relationships/printerSettings" Target="../printerSettings/printerSettings4422.bin"/><Relationship Id="rId51" Type="http://schemas.openxmlformats.org/officeDocument/2006/relationships/printerSettings" Target="../printerSettings/printerSettings4465.bin"/><Relationship Id="rId72" Type="http://schemas.openxmlformats.org/officeDocument/2006/relationships/printerSettings" Target="../printerSettings/printerSettings4486.bin"/><Relationship Id="rId80" Type="http://schemas.openxmlformats.org/officeDocument/2006/relationships/printerSettings" Target="../printerSettings/printerSettings4494.bin"/><Relationship Id="rId3" Type="http://schemas.openxmlformats.org/officeDocument/2006/relationships/printerSettings" Target="../printerSettings/printerSettings4417.bin"/><Relationship Id="rId12" Type="http://schemas.openxmlformats.org/officeDocument/2006/relationships/printerSettings" Target="../printerSettings/printerSettings4426.bin"/><Relationship Id="rId17" Type="http://schemas.openxmlformats.org/officeDocument/2006/relationships/printerSettings" Target="../printerSettings/printerSettings4431.bin"/><Relationship Id="rId25" Type="http://schemas.openxmlformats.org/officeDocument/2006/relationships/printerSettings" Target="../printerSettings/printerSettings4439.bin"/><Relationship Id="rId33" Type="http://schemas.openxmlformats.org/officeDocument/2006/relationships/printerSettings" Target="../printerSettings/printerSettings4447.bin"/><Relationship Id="rId38" Type="http://schemas.openxmlformats.org/officeDocument/2006/relationships/printerSettings" Target="../printerSettings/printerSettings4452.bin"/><Relationship Id="rId46" Type="http://schemas.openxmlformats.org/officeDocument/2006/relationships/printerSettings" Target="../printerSettings/printerSettings4460.bin"/><Relationship Id="rId59" Type="http://schemas.openxmlformats.org/officeDocument/2006/relationships/printerSettings" Target="../printerSettings/printerSettings4473.bin"/><Relationship Id="rId67" Type="http://schemas.openxmlformats.org/officeDocument/2006/relationships/printerSettings" Target="../printerSettings/printerSettings4481.bin"/><Relationship Id="rId20" Type="http://schemas.openxmlformats.org/officeDocument/2006/relationships/printerSettings" Target="../printerSettings/printerSettings4434.bin"/><Relationship Id="rId41" Type="http://schemas.openxmlformats.org/officeDocument/2006/relationships/printerSettings" Target="../printerSettings/printerSettings4455.bin"/><Relationship Id="rId54" Type="http://schemas.openxmlformats.org/officeDocument/2006/relationships/printerSettings" Target="../printerSettings/printerSettings4468.bin"/><Relationship Id="rId62" Type="http://schemas.openxmlformats.org/officeDocument/2006/relationships/printerSettings" Target="../printerSettings/printerSettings4476.bin"/><Relationship Id="rId70" Type="http://schemas.openxmlformats.org/officeDocument/2006/relationships/printerSettings" Target="../printerSettings/printerSettings4484.bin"/><Relationship Id="rId75" Type="http://schemas.openxmlformats.org/officeDocument/2006/relationships/printerSettings" Target="../printerSettings/printerSettings4489.bin"/><Relationship Id="rId83" Type="http://schemas.openxmlformats.org/officeDocument/2006/relationships/printerSettings" Target="../printerSettings/printerSettings4497.bin"/><Relationship Id="rId1" Type="http://schemas.openxmlformats.org/officeDocument/2006/relationships/printerSettings" Target="../printerSettings/printerSettings4415.bin"/><Relationship Id="rId6" Type="http://schemas.openxmlformats.org/officeDocument/2006/relationships/printerSettings" Target="../printerSettings/printerSettings4420.bin"/><Relationship Id="rId15" Type="http://schemas.openxmlformats.org/officeDocument/2006/relationships/printerSettings" Target="../printerSettings/printerSettings4429.bin"/><Relationship Id="rId23" Type="http://schemas.openxmlformats.org/officeDocument/2006/relationships/printerSettings" Target="../printerSettings/printerSettings4437.bin"/><Relationship Id="rId28" Type="http://schemas.openxmlformats.org/officeDocument/2006/relationships/printerSettings" Target="../printerSettings/printerSettings4442.bin"/><Relationship Id="rId36" Type="http://schemas.openxmlformats.org/officeDocument/2006/relationships/printerSettings" Target="../printerSettings/printerSettings4450.bin"/><Relationship Id="rId49" Type="http://schemas.openxmlformats.org/officeDocument/2006/relationships/printerSettings" Target="../printerSettings/printerSettings4463.bin"/><Relationship Id="rId57" Type="http://schemas.openxmlformats.org/officeDocument/2006/relationships/printerSettings" Target="../printerSettings/printerSettings4471.bin"/></Relationships>
</file>

<file path=xl/worksheets/_rels/sheet61.xml.rels><?xml version="1.0" encoding="UTF-8" standalone="yes"?>
<Relationships xmlns="http://schemas.openxmlformats.org/package/2006/relationships"><Relationship Id="rId13" Type="http://schemas.openxmlformats.org/officeDocument/2006/relationships/printerSettings" Target="../printerSettings/printerSettings4510.bin"/><Relationship Id="rId18" Type="http://schemas.openxmlformats.org/officeDocument/2006/relationships/printerSettings" Target="../printerSettings/printerSettings4515.bin"/><Relationship Id="rId26" Type="http://schemas.openxmlformats.org/officeDocument/2006/relationships/printerSettings" Target="../printerSettings/printerSettings4523.bin"/><Relationship Id="rId39" Type="http://schemas.openxmlformats.org/officeDocument/2006/relationships/printerSettings" Target="../printerSettings/printerSettings4536.bin"/><Relationship Id="rId21" Type="http://schemas.openxmlformats.org/officeDocument/2006/relationships/printerSettings" Target="../printerSettings/printerSettings4518.bin"/><Relationship Id="rId34" Type="http://schemas.openxmlformats.org/officeDocument/2006/relationships/printerSettings" Target="../printerSettings/printerSettings4531.bin"/><Relationship Id="rId42" Type="http://schemas.openxmlformats.org/officeDocument/2006/relationships/printerSettings" Target="../printerSettings/printerSettings4539.bin"/><Relationship Id="rId47" Type="http://schemas.openxmlformats.org/officeDocument/2006/relationships/printerSettings" Target="../printerSettings/printerSettings4544.bin"/><Relationship Id="rId50" Type="http://schemas.openxmlformats.org/officeDocument/2006/relationships/printerSettings" Target="../printerSettings/printerSettings4547.bin"/><Relationship Id="rId55" Type="http://schemas.openxmlformats.org/officeDocument/2006/relationships/printerSettings" Target="../printerSettings/printerSettings4552.bin"/><Relationship Id="rId63" Type="http://schemas.openxmlformats.org/officeDocument/2006/relationships/printerSettings" Target="../printerSettings/printerSettings4560.bin"/><Relationship Id="rId68" Type="http://schemas.openxmlformats.org/officeDocument/2006/relationships/printerSettings" Target="../printerSettings/printerSettings4565.bin"/><Relationship Id="rId76" Type="http://schemas.openxmlformats.org/officeDocument/2006/relationships/printerSettings" Target="../printerSettings/printerSettings4573.bin"/><Relationship Id="rId7" Type="http://schemas.openxmlformats.org/officeDocument/2006/relationships/printerSettings" Target="../printerSettings/printerSettings4504.bin"/><Relationship Id="rId71" Type="http://schemas.openxmlformats.org/officeDocument/2006/relationships/printerSettings" Target="../printerSettings/printerSettings4568.bin"/><Relationship Id="rId2" Type="http://schemas.openxmlformats.org/officeDocument/2006/relationships/printerSettings" Target="../printerSettings/printerSettings4499.bin"/><Relationship Id="rId16" Type="http://schemas.openxmlformats.org/officeDocument/2006/relationships/printerSettings" Target="../printerSettings/printerSettings4513.bin"/><Relationship Id="rId29" Type="http://schemas.openxmlformats.org/officeDocument/2006/relationships/printerSettings" Target="../printerSettings/printerSettings4526.bin"/><Relationship Id="rId11" Type="http://schemas.openxmlformats.org/officeDocument/2006/relationships/printerSettings" Target="../printerSettings/printerSettings4508.bin"/><Relationship Id="rId24" Type="http://schemas.openxmlformats.org/officeDocument/2006/relationships/printerSettings" Target="../printerSettings/printerSettings4521.bin"/><Relationship Id="rId32" Type="http://schemas.openxmlformats.org/officeDocument/2006/relationships/printerSettings" Target="../printerSettings/printerSettings4529.bin"/><Relationship Id="rId37" Type="http://schemas.openxmlformats.org/officeDocument/2006/relationships/printerSettings" Target="../printerSettings/printerSettings4534.bin"/><Relationship Id="rId40" Type="http://schemas.openxmlformats.org/officeDocument/2006/relationships/printerSettings" Target="../printerSettings/printerSettings4537.bin"/><Relationship Id="rId45" Type="http://schemas.openxmlformats.org/officeDocument/2006/relationships/printerSettings" Target="../printerSettings/printerSettings4542.bin"/><Relationship Id="rId53" Type="http://schemas.openxmlformats.org/officeDocument/2006/relationships/printerSettings" Target="../printerSettings/printerSettings4550.bin"/><Relationship Id="rId58" Type="http://schemas.openxmlformats.org/officeDocument/2006/relationships/printerSettings" Target="../printerSettings/printerSettings4555.bin"/><Relationship Id="rId66" Type="http://schemas.openxmlformats.org/officeDocument/2006/relationships/printerSettings" Target="../printerSettings/printerSettings4563.bin"/><Relationship Id="rId74" Type="http://schemas.openxmlformats.org/officeDocument/2006/relationships/printerSettings" Target="../printerSettings/printerSettings4571.bin"/><Relationship Id="rId79" Type="http://schemas.openxmlformats.org/officeDocument/2006/relationships/printerSettings" Target="../printerSettings/printerSettings4576.bin"/><Relationship Id="rId5" Type="http://schemas.openxmlformats.org/officeDocument/2006/relationships/printerSettings" Target="../printerSettings/printerSettings4502.bin"/><Relationship Id="rId61" Type="http://schemas.openxmlformats.org/officeDocument/2006/relationships/printerSettings" Target="../printerSettings/printerSettings4558.bin"/><Relationship Id="rId82" Type="http://schemas.openxmlformats.org/officeDocument/2006/relationships/printerSettings" Target="../printerSettings/printerSettings4579.bin"/><Relationship Id="rId10" Type="http://schemas.openxmlformats.org/officeDocument/2006/relationships/printerSettings" Target="../printerSettings/printerSettings4507.bin"/><Relationship Id="rId19" Type="http://schemas.openxmlformats.org/officeDocument/2006/relationships/printerSettings" Target="../printerSettings/printerSettings4516.bin"/><Relationship Id="rId31" Type="http://schemas.openxmlformats.org/officeDocument/2006/relationships/printerSettings" Target="../printerSettings/printerSettings4528.bin"/><Relationship Id="rId44" Type="http://schemas.openxmlformats.org/officeDocument/2006/relationships/printerSettings" Target="../printerSettings/printerSettings4541.bin"/><Relationship Id="rId52" Type="http://schemas.openxmlformats.org/officeDocument/2006/relationships/printerSettings" Target="../printerSettings/printerSettings4549.bin"/><Relationship Id="rId60" Type="http://schemas.openxmlformats.org/officeDocument/2006/relationships/printerSettings" Target="../printerSettings/printerSettings4557.bin"/><Relationship Id="rId65" Type="http://schemas.openxmlformats.org/officeDocument/2006/relationships/printerSettings" Target="../printerSettings/printerSettings4562.bin"/><Relationship Id="rId73" Type="http://schemas.openxmlformats.org/officeDocument/2006/relationships/printerSettings" Target="../printerSettings/printerSettings4570.bin"/><Relationship Id="rId78" Type="http://schemas.openxmlformats.org/officeDocument/2006/relationships/printerSettings" Target="../printerSettings/printerSettings4575.bin"/><Relationship Id="rId81" Type="http://schemas.openxmlformats.org/officeDocument/2006/relationships/printerSettings" Target="../printerSettings/printerSettings4578.bin"/><Relationship Id="rId4" Type="http://schemas.openxmlformats.org/officeDocument/2006/relationships/printerSettings" Target="../printerSettings/printerSettings4501.bin"/><Relationship Id="rId9" Type="http://schemas.openxmlformats.org/officeDocument/2006/relationships/printerSettings" Target="../printerSettings/printerSettings4506.bin"/><Relationship Id="rId14" Type="http://schemas.openxmlformats.org/officeDocument/2006/relationships/printerSettings" Target="../printerSettings/printerSettings4511.bin"/><Relationship Id="rId22" Type="http://schemas.openxmlformats.org/officeDocument/2006/relationships/printerSettings" Target="../printerSettings/printerSettings4519.bin"/><Relationship Id="rId27" Type="http://schemas.openxmlformats.org/officeDocument/2006/relationships/printerSettings" Target="../printerSettings/printerSettings4524.bin"/><Relationship Id="rId30" Type="http://schemas.openxmlformats.org/officeDocument/2006/relationships/printerSettings" Target="../printerSettings/printerSettings4527.bin"/><Relationship Id="rId35" Type="http://schemas.openxmlformats.org/officeDocument/2006/relationships/printerSettings" Target="../printerSettings/printerSettings4532.bin"/><Relationship Id="rId43" Type="http://schemas.openxmlformats.org/officeDocument/2006/relationships/printerSettings" Target="../printerSettings/printerSettings4540.bin"/><Relationship Id="rId48" Type="http://schemas.openxmlformats.org/officeDocument/2006/relationships/printerSettings" Target="../printerSettings/printerSettings4545.bin"/><Relationship Id="rId56" Type="http://schemas.openxmlformats.org/officeDocument/2006/relationships/printerSettings" Target="../printerSettings/printerSettings4553.bin"/><Relationship Id="rId64" Type="http://schemas.openxmlformats.org/officeDocument/2006/relationships/printerSettings" Target="../printerSettings/printerSettings4561.bin"/><Relationship Id="rId69" Type="http://schemas.openxmlformats.org/officeDocument/2006/relationships/printerSettings" Target="../printerSettings/printerSettings4566.bin"/><Relationship Id="rId77" Type="http://schemas.openxmlformats.org/officeDocument/2006/relationships/printerSettings" Target="../printerSettings/printerSettings4574.bin"/><Relationship Id="rId8" Type="http://schemas.openxmlformats.org/officeDocument/2006/relationships/printerSettings" Target="../printerSettings/printerSettings4505.bin"/><Relationship Id="rId51" Type="http://schemas.openxmlformats.org/officeDocument/2006/relationships/printerSettings" Target="../printerSettings/printerSettings4548.bin"/><Relationship Id="rId72" Type="http://schemas.openxmlformats.org/officeDocument/2006/relationships/printerSettings" Target="../printerSettings/printerSettings4569.bin"/><Relationship Id="rId80" Type="http://schemas.openxmlformats.org/officeDocument/2006/relationships/printerSettings" Target="../printerSettings/printerSettings4577.bin"/><Relationship Id="rId3" Type="http://schemas.openxmlformats.org/officeDocument/2006/relationships/printerSettings" Target="../printerSettings/printerSettings4500.bin"/><Relationship Id="rId12" Type="http://schemas.openxmlformats.org/officeDocument/2006/relationships/printerSettings" Target="../printerSettings/printerSettings4509.bin"/><Relationship Id="rId17" Type="http://schemas.openxmlformats.org/officeDocument/2006/relationships/printerSettings" Target="../printerSettings/printerSettings4514.bin"/><Relationship Id="rId25" Type="http://schemas.openxmlformats.org/officeDocument/2006/relationships/printerSettings" Target="../printerSettings/printerSettings4522.bin"/><Relationship Id="rId33" Type="http://schemas.openxmlformats.org/officeDocument/2006/relationships/printerSettings" Target="../printerSettings/printerSettings4530.bin"/><Relationship Id="rId38" Type="http://schemas.openxmlformats.org/officeDocument/2006/relationships/printerSettings" Target="../printerSettings/printerSettings4535.bin"/><Relationship Id="rId46" Type="http://schemas.openxmlformats.org/officeDocument/2006/relationships/printerSettings" Target="../printerSettings/printerSettings4543.bin"/><Relationship Id="rId59" Type="http://schemas.openxmlformats.org/officeDocument/2006/relationships/printerSettings" Target="../printerSettings/printerSettings4556.bin"/><Relationship Id="rId67" Type="http://schemas.openxmlformats.org/officeDocument/2006/relationships/printerSettings" Target="../printerSettings/printerSettings4564.bin"/><Relationship Id="rId20" Type="http://schemas.openxmlformats.org/officeDocument/2006/relationships/printerSettings" Target="../printerSettings/printerSettings4517.bin"/><Relationship Id="rId41" Type="http://schemas.openxmlformats.org/officeDocument/2006/relationships/printerSettings" Target="../printerSettings/printerSettings4538.bin"/><Relationship Id="rId54" Type="http://schemas.openxmlformats.org/officeDocument/2006/relationships/printerSettings" Target="../printerSettings/printerSettings4551.bin"/><Relationship Id="rId62" Type="http://schemas.openxmlformats.org/officeDocument/2006/relationships/printerSettings" Target="../printerSettings/printerSettings4559.bin"/><Relationship Id="rId70" Type="http://schemas.openxmlformats.org/officeDocument/2006/relationships/printerSettings" Target="../printerSettings/printerSettings4567.bin"/><Relationship Id="rId75" Type="http://schemas.openxmlformats.org/officeDocument/2006/relationships/printerSettings" Target="../printerSettings/printerSettings4572.bin"/><Relationship Id="rId83" Type="http://schemas.openxmlformats.org/officeDocument/2006/relationships/printerSettings" Target="../printerSettings/printerSettings4580.bin"/><Relationship Id="rId1" Type="http://schemas.openxmlformats.org/officeDocument/2006/relationships/printerSettings" Target="../printerSettings/printerSettings4498.bin"/><Relationship Id="rId6" Type="http://schemas.openxmlformats.org/officeDocument/2006/relationships/printerSettings" Target="../printerSettings/printerSettings4503.bin"/><Relationship Id="rId15" Type="http://schemas.openxmlformats.org/officeDocument/2006/relationships/printerSettings" Target="../printerSettings/printerSettings4512.bin"/><Relationship Id="rId23" Type="http://schemas.openxmlformats.org/officeDocument/2006/relationships/printerSettings" Target="../printerSettings/printerSettings4520.bin"/><Relationship Id="rId28" Type="http://schemas.openxmlformats.org/officeDocument/2006/relationships/printerSettings" Target="../printerSettings/printerSettings4525.bin"/><Relationship Id="rId36" Type="http://schemas.openxmlformats.org/officeDocument/2006/relationships/printerSettings" Target="../printerSettings/printerSettings4533.bin"/><Relationship Id="rId49" Type="http://schemas.openxmlformats.org/officeDocument/2006/relationships/printerSettings" Target="../printerSettings/printerSettings4546.bin"/><Relationship Id="rId57" Type="http://schemas.openxmlformats.org/officeDocument/2006/relationships/printerSettings" Target="../printerSettings/printerSettings4554.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4588.bin"/><Relationship Id="rId13" Type="http://schemas.openxmlformats.org/officeDocument/2006/relationships/printerSettings" Target="../printerSettings/printerSettings4593.bin"/><Relationship Id="rId18" Type="http://schemas.openxmlformats.org/officeDocument/2006/relationships/printerSettings" Target="../printerSettings/printerSettings4598.bin"/><Relationship Id="rId26" Type="http://schemas.openxmlformats.org/officeDocument/2006/relationships/printerSettings" Target="../printerSettings/printerSettings4606.bin"/><Relationship Id="rId39" Type="http://schemas.openxmlformats.org/officeDocument/2006/relationships/printerSettings" Target="../printerSettings/printerSettings4619.bin"/><Relationship Id="rId3" Type="http://schemas.openxmlformats.org/officeDocument/2006/relationships/printerSettings" Target="../printerSettings/printerSettings4583.bin"/><Relationship Id="rId21" Type="http://schemas.openxmlformats.org/officeDocument/2006/relationships/printerSettings" Target="../printerSettings/printerSettings4601.bin"/><Relationship Id="rId34" Type="http://schemas.openxmlformats.org/officeDocument/2006/relationships/printerSettings" Target="../printerSettings/printerSettings4614.bin"/><Relationship Id="rId42" Type="http://schemas.openxmlformats.org/officeDocument/2006/relationships/printerSettings" Target="../printerSettings/printerSettings4622.bin"/><Relationship Id="rId7" Type="http://schemas.openxmlformats.org/officeDocument/2006/relationships/printerSettings" Target="../printerSettings/printerSettings4587.bin"/><Relationship Id="rId12" Type="http://schemas.openxmlformats.org/officeDocument/2006/relationships/printerSettings" Target="../printerSettings/printerSettings4592.bin"/><Relationship Id="rId17" Type="http://schemas.openxmlformats.org/officeDocument/2006/relationships/printerSettings" Target="../printerSettings/printerSettings4597.bin"/><Relationship Id="rId25" Type="http://schemas.openxmlformats.org/officeDocument/2006/relationships/printerSettings" Target="../printerSettings/printerSettings4605.bin"/><Relationship Id="rId33" Type="http://schemas.openxmlformats.org/officeDocument/2006/relationships/printerSettings" Target="../printerSettings/printerSettings4613.bin"/><Relationship Id="rId38" Type="http://schemas.openxmlformats.org/officeDocument/2006/relationships/printerSettings" Target="../printerSettings/printerSettings4618.bin"/><Relationship Id="rId46" Type="http://schemas.openxmlformats.org/officeDocument/2006/relationships/printerSettings" Target="../printerSettings/printerSettings4626.bin"/><Relationship Id="rId2" Type="http://schemas.openxmlformats.org/officeDocument/2006/relationships/printerSettings" Target="../printerSettings/printerSettings4582.bin"/><Relationship Id="rId16" Type="http://schemas.openxmlformats.org/officeDocument/2006/relationships/printerSettings" Target="../printerSettings/printerSettings4596.bin"/><Relationship Id="rId20" Type="http://schemas.openxmlformats.org/officeDocument/2006/relationships/printerSettings" Target="../printerSettings/printerSettings4600.bin"/><Relationship Id="rId29" Type="http://schemas.openxmlformats.org/officeDocument/2006/relationships/printerSettings" Target="../printerSettings/printerSettings4609.bin"/><Relationship Id="rId41" Type="http://schemas.openxmlformats.org/officeDocument/2006/relationships/printerSettings" Target="../printerSettings/printerSettings4621.bin"/><Relationship Id="rId1" Type="http://schemas.openxmlformats.org/officeDocument/2006/relationships/printerSettings" Target="../printerSettings/printerSettings4581.bin"/><Relationship Id="rId6" Type="http://schemas.openxmlformats.org/officeDocument/2006/relationships/printerSettings" Target="../printerSettings/printerSettings4586.bin"/><Relationship Id="rId11" Type="http://schemas.openxmlformats.org/officeDocument/2006/relationships/printerSettings" Target="../printerSettings/printerSettings4591.bin"/><Relationship Id="rId24" Type="http://schemas.openxmlformats.org/officeDocument/2006/relationships/printerSettings" Target="../printerSettings/printerSettings4604.bin"/><Relationship Id="rId32" Type="http://schemas.openxmlformats.org/officeDocument/2006/relationships/printerSettings" Target="../printerSettings/printerSettings4612.bin"/><Relationship Id="rId37" Type="http://schemas.openxmlformats.org/officeDocument/2006/relationships/printerSettings" Target="../printerSettings/printerSettings4617.bin"/><Relationship Id="rId40" Type="http://schemas.openxmlformats.org/officeDocument/2006/relationships/printerSettings" Target="../printerSettings/printerSettings4620.bin"/><Relationship Id="rId45" Type="http://schemas.openxmlformats.org/officeDocument/2006/relationships/printerSettings" Target="../printerSettings/printerSettings4625.bin"/><Relationship Id="rId5" Type="http://schemas.openxmlformats.org/officeDocument/2006/relationships/printerSettings" Target="../printerSettings/printerSettings4585.bin"/><Relationship Id="rId15" Type="http://schemas.openxmlformats.org/officeDocument/2006/relationships/printerSettings" Target="../printerSettings/printerSettings4595.bin"/><Relationship Id="rId23" Type="http://schemas.openxmlformats.org/officeDocument/2006/relationships/printerSettings" Target="../printerSettings/printerSettings4603.bin"/><Relationship Id="rId28" Type="http://schemas.openxmlformats.org/officeDocument/2006/relationships/printerSettings" Target="../printerSettings/printerSettings4608.bin"/><Relationship Id="rId36" Type="http://schemas.openxmlformats.org/officeDocument/2006/relationships/printerSettings" Target="../printerSettings/printerSettings4616.bin"/><Relationship Id="rId10" Type="http://schemas.openxmlformats.org/officeDocument/2006/relationships/printerSettings" Target="../printerSettings/printerSettings4590.bin"/><Relationship Id="rId19" Type="http://schemas.openxmlformats.org/officeDocument/2006/relationships/printerSettings" Target="../printerSettings/printerSettings4599.bin"/><Relationship Id="rId31" Type="http://schemas.openxmlformats.org/officeDocument/2006/relationships/printerSettings" Target="../printerSettings/printerSettings4611.bin"/><Relationship Id="rId44" Type="http://schemas.openxmlformats.org/officeDocument/2006/relationships/printerSettings" Target="../printerSettings/printerSettings4624.bin"/><Relationship Id="rId4" Type="http://schemas.openxmlformats.org/officeDocument/2006/relationships/printerSettings" Target="../printerSettings/printerSettings4584.bin"/><Relationship Id="rId9" Type="http://schemas.openxmlformats.org/officeDocument/2006/relationships/printerSettings" Target="../printerSettings/printerSettings4589.bin"/><Relationship Id="rId14" Type="http://schemas.openxmlformats.org/officeDocument/2006/relationships/printerSettings" Target="../printerSettings/printerSettings4594.bin"/><Relationship Id="rId22" Type="http://schemas.openxmlformats.org/officeDocument/2006/relationships/printerSettings" Target="../printerSettings/printerSettings4602.bin"/><Relationship Id="rId27" Type="http://schemas.openxmlformats.org/officeDocument/2006/relationships/printerSettings" Target="../printerSettings/printerSettings4607.bin"/><Relationship Id="rId30" Type="http://schemas.openxmlformats.org/officeDocument/2006/relationships/printerSettings" Target="../printerSettings/printerSettings4610.bin"/><Relationship Id="rId35" Type="http://schemas.openxmlformats.org/officeDocument/2006/relationships/printerSettings" Target="../printerSettings/printerSettings4615.bin"/><Relationship Id="rId43" Type="http://schemas.openxmlformats.org/officeDocument/2006/relationships/printerSettings" Target="../printerSettings/printerSettings4623.bin"/></Relationships>
</file>

<file path=xl/worksheets/_rels/sheet63.xml.rels><?xml version="1.0" encoding="UTF-8" standalone="yes"?>
<Relationships xmlns="http://schemas.openxmlformats.org/package/2006/relationships"><Relationship Id="rId13" Type="http://schemas.openxmlformats.org/officeDocument/2006/relationships/printerSettings" Target="../printerSettings/printerSettings4639.bin"/><Relationship Id="rId18" Type="http://schemas.openxmlformats.org/officeDocument/2006/relationships/printerSettings" Target="../printerSettings/printerSettings4644.bin"/><Relationship Id="rId26" Type="http://schemas.openxmlformats.org/officeDocument/2006/relationships/printerSettings" Target="../printerSettings/printerSettings4652.bin"/><Relationship Id="rId39" Type="http://schemas.openxmlformats.org/officeDocument/2006/relationships/printerSettings" Target="../printerSettings/printerSettings4665.bin"/><Relationship Id="rId21" Type="http://schemas.openxmlformats.org/officeDocument/2006/relationships/printerSettings" Target="../printerSettings/printerSettings4647.bin"/><Relationship Id="rId34" Type="http://schemas.openxmlformats.org/officeDocument/2006/relationships/printerSettings" Target="../printerSettings/printerSettings4660.bin"/><Relationship Id="rId42" Type="http://schemas.openxmlformats.org/officeDocument/2006/relationships/printerSettings" Target="../printerSettings/printerSettings4668.bin"/><Relationship Id="rId47" Type="http://schemas.openxmlformats.org/officeDocument/2006/relationships/printerSettings" Target="../printerSettings/printerSettings4673.bin"/><Relationship Id="rId50" Type="http://schemas.openxmlformats.org/officeDocument/2006/relationships/printerSettings" Target="../printerSettings/printerSettings4676.bin"/><Relationship Id="rId55" Type="http://schemas.openxmlformats.org/officeDocument/2006/relationships/printerSettings" Target="../printerSettings/printerSettings4681.bin"/><Relationship Id="rId63" Type="http://schemas.openxmlformats.org/officeDocument/2006/relationships/printerSettings" Target="../printerSettings/printerSettings4689.bin"/><Relationship Id="rId68" Type="http://schemas.openxmlformats.org/officeDocument/2006/relationships/printerSettings" Target="../printerSettings/printerSettings4694.bin"/><Relationship Id="rId76" Type="http://schemas.openxmlformats.org/officeDocument/2006/relationships/printerSettings" Target="../printerSettings/printerSettings4702.bin"/><Relationship Id="rId7" Type="http://schemas.openxmlformats.org/officeDocument/2006/relationships/printerSettings" Target="../printerSettings/printerSettings4633.bin"/><Relationship Id="rId71" Type="http://schemas.openxmlformats.org/officeDocument/2006/relationships/printerSettings" Target="../printerSettings/printerSettings4697.bin"/><Relationship Id="rId2" Type="http://schemas.openxmlformats.org/officeDocument/2006/relationships/printerSettings" Target="../printerSettings/printerSettings4628.bin"/><Relationship Id="rId16" Type="http://schemas.openxmlformats.org/officeDocument/2006/relationships/printerSettings" Target="../printerSettings/printerSettings4642.bin"/><Relationship Id="rId29" Type="http://schemas.openxmlformats.org/officeDocument/2006/relationships/printerSettings" Target="../printerSettings/printerSettings4655.bin"/><Relationship Id="rId11" Type="http://schemas.openxmlformats.org/officeDocument/2006/relationships/printerSettings" Target="../printerSettings/printerSettings4637.bin"/><Relationship Id="rId24" Type="http://schemas.openxmlformats.org/officeDocument/2006/relationships/printerSettings" Target="../printerSettings/printerSettings4650.bin"/><Relationship Id="rId32" Type="http://schemas.openxmlformats.org/officeDocument/2006/relationships/printerSettings" Target="../printerSettings/printerSettings4658.bin"/><Relationship Id="rId37" Type="http://schemas.openxmlformats.org/officeDocument/2006/relationships/printerSettings" Target="../printerSettings/printerSettings4663.bin"/><Relationship Id="rId40" Type="http://schemas.openxmlformats.org/officeDocument/2006/relationships/printerSettings" Target="../printerSettings/printerSettings4666.bin"/><Relationship Id="rId45" Type="http://schemas.openxmlformats.org/officeDocument/2006/relationships/printerSettings" Target="../printerSettings/printerSettings4671.bin"/><Relationship Id="rId53" Type="http://schemas.openxmlformats.org/officeDocument/2006/relationships/printerSettings" Target="../printerSettings/printerSettings4679.bin"/><Relationship Id="rId58" Type="http://schemas.openxmlformats.org/officeDocument/2006/relationships/printerSettings" Target="../printerSettings/printerSettings4684.bin"/><Relationship Id="rId66" Type="http://schemas.openxmlformats.org/officeDocument/2006/relationships/printerSettings" Target="../printerSettings/printerSettings4692.bin"/><Relationship Id="rId74" Type="http://schemas.openxmlformats.org/officeDocument/2006/relationships/printerSettings" Target="../printerSettings/printerSettings4700.bin"/><Relationship Id="rId79" Type="http://schemas.openxmlformats.org/officeDocument/2006/relationships/printerSettings" Target="../printerSettings/printerSettings4705.bin"/><Relationship Id="rId5" Type="http://schemas.openxmlformats.org/officeDocument/2006/relationships/printerSettings" Target="../printerSettings/printerSettings4631.bin"/><Relationship Id="rId61" Type="http://schemas.openxmlformats.org/officeDocument/2006/relationships/printerSettings" Target="../printerSettings/printerSettings4687.bin"/><Relationship Id="rId82" Type="http://schemas.openxmlformats.org/officeDocument/2006/relationships/printerSettings" Target="../printerSettings/printerSettings4708.bin"/><Relationship Id="rId10" Type="http://schemas.openxmlformats.org/officeDocument/2006/relationships/printerSettings" Target="../printerSettings/printerSettings4636.bin"/><Relationship Id="rId19" Type="http://schemas.openxmlformats.org/officeDocument/2006/relationships/printerSettings" Target="../printerSettings/printerSettings4645.bin"/><Relationship Id="rId31" Type="http://schemas.openxmlformats.org/officeDocument/2006/relationships/printerSettings" Target="../printerSettings/printerSettings4657.bin"/><Relationship Id="rId44" Type="http://schemas.openxmlformats.org/officeDocument/2006/relationships/printerSettings" Target="../printerSettings/printerSettings4670.bin"/><Relationship Id="rId52" Type="http://schemas.openxmlformats.org/officeDocument/2006/relationships/printerSettings" Target="../printerSettings/printerSettings4678.bin"/><Relationship Id="rId60" Type="http://schemas.openxmlformats.org/officeDocument/2006/relationships/printerSettings" Target="../printerSettings/printerSettings4686.bin"/><Relationship Id="rId65" Type="http://schemas.openxmlformats.org/officeDocument/2006/relationships/printerSettings" Target="../printerSettings/printerSettings4691.bin"/><Relationship Id="rId73" Type="http://schemas.openxmlformats.org/officeDocument/2006/relationships/printerSettings" Target="../printerSettings/printerSettings4699.bin"/><Relationship Id="rId78" Type="http://schemas.openxmlformats.org/officeDocument/2006/relationships/printerSettings" Target="../printerSettings/printerSettings4704.bin"/><Relationship Id="rId81" Type="http://schemas.openxmlformats.org/officeDocument/2006/relationships/printerSettings" Target="../printerSettings/printerSettings4707.bin"/><Relationship Id="rId4" Type="http://schemas.openxmlformats.org/officeDocument/2006/relationships/printerSettings" Target="../printerSettings/printerSettings4630.bin"/><Relationship Id="rId9" Type="http://schemas.openxmlformats.org/officeDocument/2006/relationships/printerSettings" Target="../printerSettings/printerSettings4635.bin"/><Relationship Id="rId14" Type="http://schemas.openxmlformats.org/officeDocument/2006/relationships/printerSettings" Target="../printerSettings/printerSettings4640.bin"/><Relationship Id="rId22" Type="http://schemas.openxmlformats.org/officeDocument/2006/relationships/printerSettings" Target="../printerSettings/printerSettings4648.bin"/><Relationship Id="rId27" Type="http://schemas.openxmlformats.org/officeDocument/2006/relationships/printerSettings" Target="../printerSettings/printerSettings4653.bin"/><Relationship Id="rId30" Type="http://schemas.openxmlformats.org/officeDocument/2006/relationships/printerSettings" Target="../printerSettings/printerSettings4656.bin"/><Relationship Id="rId35" Type="http://schemas.openxmlformats.org/officeDocument/2006/relationships/printerSettings" Target="../printerSettings/printerSettings4661.bin"/><Relationship Id="rId43" Type="http://schemas.openxmlformats.org/officeDocument/2006/relationships/printerSettings" Target="../printerSettings/printerSettings4669.bin"/><Relationship Id="rId48" Type="http://schemas.openxmlformats.org/officeDocument/2006/relationships/printerSettings" Target="../printerSettings/printerSettings4674.bin"/><Relationship Id="rId56" Type="http://schemas.openxmlformats.org/officeDocument/2006/relationships/printerSettings" Target="../printerSettings/printerSettings4682.bin"/><Relationship Id="rId64" Type="http://schemas.openxmlformats.org/officeDocument/2006/relationships/printerSettings" Target="../printerSettings/printerSettings4690.bin"/><Relationship Id="rId69" Type="http://schemas.openxmlformats.org/officeDocument/2006/relationships/printerSettings" Target="../printerSettings/printerSettings4695.bin"/><Relationship Id="rId77" Type="http://schemas.openxmlformats.org/officeDocument/2006/relationships/printerSettings" Target="../printerSettings/printerSettings4703.bin"/><Relationship Id="rId8" Type="http://schemas.openxmlformats.org/officeDocument/2006/relationships/printerSettings" Target="../printerSettings/printerSettings4634.bin"/><Relationship Id="rId51" Type="http://schemas.openxmlformats.org/officeDocument/2006/relationships/printerSettings" Target="../printerSettings/printerSettings4677.bin"/><Relationship Id="rId72" Type="http://schemas.openxmlformats.org/officeDocument/2006/relationships/printerSettings" Target="../printerSettings/printerSettings4698.bin"/><Relationship Id="rId80" Type="http://schemas.openxmlformats.org/officeDocument/2006/relationships/printerSettings" Target="../printerSettings/printerSettings4706.bin"/><Relationship Id="rId3" Type="http://schemas.openxmlformats.org/officeDocument/2006/relationships/printerSettings" Target="../printerSettings/printerSettings4629.bin"/><Relationship Id="rId12" Type="http://schemas.openxmlformats.org/officeDocument/2006/relationships/printerSettings" Target="../printerSettings/printerSettings4638.bin"/><Relationship Id="rId17" Type="http://schemas.openxmlformats.org/officeDocument/2006/relationships/printerSettings" Target="../printerSettings/printerSettings4643.bin"/><Relationship Id="rId25" Type="http://schemas.openxmlformats.org/officeDocument/2006/relationships/printerSettings" Target="../printerSettings/printerSettings4651.bin"/><Relationship Id="rId33" Type="http://schemas.openxmlformats.org/officeDocument/2006/relationships/printerSettings" Target="../printerSettings/printerSettings4659.bin"/><Relationship Id="rId38" Type="http://schemas.openxmlformats.org/officeDocument/2006/relationships/printerSettings" Target="../printerSettings/printerSettings4664.bin"/><Relationship Id="rId46" Type="http://schemas.openxmlformats.org/officeDocument/2006/relationships/printerSettings" Target="../printerSettings/printerSettings4672.bin"/><Relationship Id="rId59" Type="http://schemas.openxmlformats.org/officeDocument/2006/relationships/printerSettings" Target="../printerSettings/printerSettings4685.bin"/><Relationship Id="rId67" Type="http://schemas.openxmlformats.org/officeDocument/2006/relationships/printerSettings" Target="../printerSettings/printerSettings4693.bin"/><Relationship Id="rId20" Type="http://schemas.openxmlformats.org/officeDocument/2006/relationships/printerSettings" Target="../printerSettings/printerSettings4646.bin"/><Relationship Id="rId41" Type="http://schemas.openxmlformats.org/officeDocument/2006/relationships/printerSettings" Target="../printerSettings/printerSettings4667.bin"/><Relationship Id="rId54" Type="http://schemas.openxmlformats.org/officeDocument/2006/relationships/printerSettings" Target="../printerSettings/printerSettings4680.bin"/><Relationship Id="rId62" Type="http://schemas.openxmlformats.org/officeDocument/2006/relationships/printerSettings" Target="../printerSettings/printerSettings4688.bin"/><Relationship Id="rId70" Type="http://schemas.openxmlformats.org/officeDocument/2006/relationships/printerSettings" Target="../printerSettings/printerSettings4696.bin"/><Relationship Id="rId75" Type="http://schemas.openxmlformats.org/officeDocument/2006/relationships/printerSettings" Target="../printerSettings/printerSettings4701.bin"/><Relationship Id="rId83" Type="http://schemas.openxmlformats.org/officeDocument/2006/relationships/printerSettings" Target="../printerSettings/printerSettings4709.bin"/><Relationship Id="rId1" Type="http://schemas.openxmlformats.org/officeDocument/2006/relationships/printerSettings" Target="../printerSettings/printerSettings4627.bin"/><Relationship Id="rId6" Type="http://schemas.openxmlformats.org/officeDocument/2006/relationships/printerSettings" Target="../printerSettings/printerSettings4632.bin"/><Relationship Id="rId15" Type="http://schemas.openxmlformats.org/officeDocument/2006/relationships/printerSettings" Target="../printerSettings/printerSettings4641.bin"/><Relationship Id="rId23" Type="http://schemas.openxmlformats.org/officeDocument/2006/relationships/printerSettings" Target="../printerSettings/printerSettings4649.bin"/><Relationship Id="rId28" Type="http://schemas.openxmlformats.org/officeDocument/2006/relationships/printerSettings" Target="../printerSettings/printerSettings4654.bin"/><Relationship Id="rId36" Type="http://schemas.openxmlformats.org/officeDocument/2006/relationships/printerSettings" Target="../printerSettings/printerSettings4662.bin"/><Relationship Id="rId49" Type="http://schemas.openxmlformats.org/officeDocument/2006/relationships/printerSettings" Target="../printerSettings/printerSettings4675.bin"/><Relationship Id="rId57" Type="http://schemas.openxmlformats.org/officeDocument/2006/relationships/printerSettings" Target="../printerSettings/printerSettings4683.bin"/></Relationships>
</file>

<file path=xl/worksheets/_rels/sheet64.xml.rels><?xml version="1.0" encoding="UTF-8" standalone="yes"?>
<Relationships xmlns="http://schemas.openxmlformats.org/package/2006/relationships"><Relationship Id="rId13" Type="http://schemas.openxmlformats.org/officeDocument/2006/relationships/printerSettings" Target="../printerSettings/printerSettings4722.bin"/><Relationship Id="rId18" Type="http://schemas.openxmlformats.org/officeDocument/2006/relationships/printerSettings" Target="../printerSettings/printerSettings4727.bin"/><Relationship Id="rId26" Type="http://schemas.openxmlformats.org/officeDocument/2006/relationships/printerSettings" Target="../printerSettings/printerSettings4735.bin"/><Relationship Id="rId39" Type="http://schemas.openxmlformats.org/officeDocument/2006/relationships/printerSettings" Target="../printerSettings/printerSettings4748.bin"/><Relationship Id="rId21" Type="http://schemas.openxmlformats.org/officeDocument/2006/relationships/printerSettings" Target="../printerSettings/printerSettings4730.bin"/><Relationship Id="rId34" Type="http://schemas.openxmlformats.org/officeDocument/2006/relationships/printerSettings" Target="../printerSettings/printerSettings4743.bin"/><Relationship Id="rId42" Type="http://schemas.openxmlformats.org/officeDocument/2006/relationships/printerSettings" Target="../printerSettings/printerSettings4751.bin"/><Relationship Id="rId47" Type="http://schemas.openxmlformats.org/officeDocument/2006/relationships/printerSettings" Target="../printerSettings/printerSettings4756.bin"/><Relationship Id="rId50" Type="http://schemas.openxmlformats.org/officeDocument/2006/relationships/printerSettings" Target="../printerSettings/printerSettings4759.bin"/><Relationship Id="rId55" Type="http://schemas.openxmlformats.org/officeDocument/2006/relationships/printerSettings" Target="../printerSettings/printerSettings4764.bin"/><Relationship Id="rId63" Type="http://schemas.openxmlformats.org/officeDocument/2006/relationships/printerSettings" Target="../printerSettings/printerSettings4772.bin"/><Relationship Id="rId68" Type="http://schemas.openxmlformats.org/officeDocument/2006/relationships/printerSettings" Target="../printerSettings/printerSettings4777.bin"/><Relationship Id="rId76" Type="http://schemas.openxmlformats.org/officeDocument/2006/relationships/printerSettings" Target="../printerSettings/printerSettings4785.bin"/><Relationship Id="rId7" Type="http://schemas.openxmlformats.org/officeDocument/2006/relationships/printerSettings" Target="../printerSettings/printerSettings4716.bin"/><Relationship Id="rId71" Type="http://schemas.openxmlformats.org/officeDocument/2006/relationships/printerSettings" Target="../printerSettings/printerSettings4780.bin"/><Relationship Id="rId2" Type="http://schemas.openxmlformats.org/officeDocument/2006/relationships/printerSettings" Target="../printerSettings/printerSettings4711.bin"/><Relationship Id="rId16" Type="http://schemas.openxmlformats.org/officeDocument/2006/relationships/printerSettings" Target="../printerSettings/printerSettings4725.bin"/><Relationship Id="rId29" Type="http://schemas.openxmlformats.org/officeDocument/2006/relationships/printerSettings" Target="../printerSettings/printerSettings4738.bin"/><Relationship Id="rId11" Type="http://schemas.openxmlformats.org/officeDocument/2006/relationships/printerSettings" Target="../printerSettings/printerSettings4720.bin"/><Relationship Id="rId24" Type="http://schemas.openxmlformats.org/officeDocument/2006/relationships/printerSettings" Target="../printerSettings/printerSettings4733.bin"/><Relationship Id="rId32" Type="http://schemas.openxmlformats.org/officeDocument/2006/relationships/printerSettings" Target="../printerSettings/printerSettings4741.bin"/><Relationship Id="rId37" Type="http://schemas.openxmlformats.org/officeDocument/2006/relationships/printerSettings" Target="../printerSettings/printerSettings4746.bin"/><Relationship Id="rId40" Type="http://schemas.openxmlformats.org/officeDocument/2006/relationships/printerSettings" Target="../printerSettings/printerSettings4749.bin"/><Relationship Id="rId45" Type="http://schemas.openxmlformats.org/officeDocument/2006/relationships/printerSettings" Target="../printerSettings/printerSettings4754.bin"/><Relationship Id="rId53" Type="http://schemas.openxmlformats.org/officeDocument/2006/relationships/printerSettings" Target="../printerSettings/printerSettings4762.bin"/><Relationship Id="rId58" Type="http://schemas.openxmlformats.org/officeDocument/2006/relationships/printerSettings" Target="../printerSettings/printerSettings4767.bin"/><Relationship Id="rId66" Type="http://schemas.openxmlformats.org/officeDocument/2006/relationships/printerSettings" Target="../printerSettings/printerSettings4775.bin"/><Relationship Id="rId74" Type="http://schemas.openxmlformats.org/officeDocument/2006/relationships/printerSettings" Target="../printerSettings/printerSettings4783.bin"/><Relationship Id="rId79" Type="http://schemas.openxmlformats.org/officeDocument/2006/relationships/printerSettings" Target="../printerSettings/printerSettings4788.bin"/><Relationship Id="rId5" Type="http://schemas.openxmlformats.org/officeDocument/2006/relationships/printerSettings" Target="../printerSettings/printerSettings4714.bin"/><Relationship Id="rId61" Type="http://schemas.openxmlformats.org/officeDocument/2006/relationships/printerSettings" Target="../printerSettings/printerSettings4770.bin"/><Relationship Id="rId82" Type="http://schemas.openxmlformats.org/officeDocument/2006/relationships/printerSettings" Target="../printerSettings/printerSettings4791.bin"/><Relationship Id="rId10" Type="http://schemas.openxmlformats.org/officeDocument/2006/relationships/printerSettings" Target="../printerSettings/printerSettings4719.bin"/><Relationship Id="rId19" Type="http://schemas.openxmlformats.org/officeDocument/2006/relationships/printerSettings" Target="../printerSettings/printerSettings4728.bin"/><Relationship Id="rId31" Type="http://schemas.openxmlformats.org/officeDocument/2006/relationships/printerSettings" Target="../printerSettings/printerSettings4740.bin"/><Relationship Id="rId44" Type="http://schemas.openxmlformats.org/officeDocument/2006/relationships/printerSettings" Target="../printerSettings/printerSettings4753.bin"/><Relationship Id="rId52" Type="http://schemas.openxmlformats.org/officeDocument/2006/relationships/printerSettings" Target="../printerSettings/printerSettings4761.bin"/><Relationship Id="rId60" Type="http://schemas.openxmlformats.org/officeDocument/2006/relationships/printerSettings" Target="../printerSettings/printerSettings4769.bin"/><Relationship Id="rId65" Type="http://schemas.openxmlformats.org/officeDocument/2006/relationships/printerSettings" Target="../printerSettings/printerSettings4774.bin"/><Relationship Id="rId73" Type="http://schemas.openxmlformats.org/officeDocument/2006/relationships/printerSettings" Target="../printerSettings/printerSettings4782.bin"/><Relationship Id="rId78" Type="http://schemas.openxmlformats.org/officeDocument/2006/relationships/printerSettings" Target="../printerSettings/printerSettings4787.bin"/><Relationship Id="rId81" Type="http://schemas.openxmlformats.org/officeDocument/2006/relationships/printerSettings" Target="../printerSettings/printerSettings4790.bin"/><Relationship Id="rId4" Type="http://schemas.openxmlformats.org/officeDocument/2006/relationships/printerSettings" Target="../printerSettings/printerSettings4713.bin"/><Relationship Id="rId9" Type="http://schemas.openxmlformats.org/officeDocument/2006/relationships/printerSettings" Target="../printerSettings/printerSettings4718.bin"/><Relationship Id="rId14" Type="http://schemas.openxmlformats.org/officeDocument/2006/relationships/printerSettings" Target="../printerSettings/printerSettings4723.bin"/><Relationship Id="rId22" Type="http://schemas.openxmlformats.org/officeDocument/2006/relationships/printerSettings" Target="../printerSettings/printerSettings4731.bin"/><Relationship Id="rId27" Type="http://schemas.openxmlformats.org/officeDocument/2006/relationships/printerSettings" Target="../printerSettings/printerSettings4736.bin"/><Relationship Id="rId30" Type="http://schemas.openxmlformats.org/officeDocument/2006/relationships/printerSettings" Target="../printerSettings/printerSettings4739.bin"/><Relationship Id="rId35" Type="http://schemas.openxmlformats.org/officeDocument/2006/relationships/printerSettings" Target="../printerSettings/printerSettings4744.bin"/><Relationship Id="rId43" Type="http://schemas.openxmlformats.org/officeDocument/2006/relationships/printerSettings" Target="../printerSettings/printerSettings4752.bin"/><Relationship Id="rId48" Type="http://schemas.openxmlformats.org/officeDocument/2006/relationships/printerSettings" Target="../printerSettings/printerSettings4757.bin"/><Relationship Id="rId56" Type="http://schemas.openxmlformats.org/officeDocument/2006/relationships/printerSettings" Target="../printerSettings/printerSettings4765.bin"/><Relationship Id="rId64" Type="http://schemas.openxmlformats.org/officeDocument/2006/relationships/printerSettings" Target="../printerSettings/printerSettings4773.bin"/><Relationship Id="rId69" Type="http://schemas.openxmlformats.org/officeDocument/2006/relationships/printerSettings" Target="../printerSettings/printerSettings4778.bin"/><Relationship Id="rId77" Type="http://schemas.openxmlformats.org/officeDocument/2006/relationships/printerSettings" Target="../printerSettings/printerSettings4786.bin"/><Relationship Id="rId8" Type="http://schemas.openxmlformats.org/officeDocument/2006/relationships/printerSettings" Target="../printerSettings/printerSettings4717.bin"/><Relationship Id="rId51" Type="http://schemas.openxmlformats.org/officeDocument/2006/relationships/printerSettings" Target="../printerSettings/printerSettings4760.bin"/><Relationship Id="rId72" Type="http://schemas.openxmlformats.org/officeDocument/2006/relationships/printerSettings" Target="../printerSettings/printerSettings4781.bin"/><Relationship Id="rId80" Type="http://schemas.openxmlformats.org/officeDocument/2006/relationships/printerSettings" Target="../printerSettings/printerSettings4789.bin"/><Relationship Id="rId3" Type="http://schemas.openxmlformats.org/officeDocument/2006/relationships/printerSettings" Target="../printerSettings/printerSettings4712.bin"/><Relationship Id="rId12" Type="http://schemas.openxmlformats.org/officeDocument/2006/relationships/printerSettings" Target="../printerSettings/printerSettings4721.bin"/><Relationship Id="rId17" Type="http://schemas.openxmlformats.org/officeDocument/2006/relationships/printerSettings" Target="../printerSettings/printerSettings4726.bin"/><Relationship Id="rId25" Type="http://schemas.openxmlformats.org/officeDocument/2006/relationships/printerSettings" Target="../printerSettings/printerSettings4734.bin"/><Relationship Id="rId33" Type="http://schemas.openxmlformats.org/officeDocument/2006/relationships/printerSettings" Target="../printerSettings/printerSettings4742.bin"/><Relationship Id="rId38" Type="http://schemas.openxmlformats.org/officeDocument/2006/relationships/printerSettings" Target="../printerSettings/printerSettings4747.bin"/><Relationship Id="rId46" Type="http://schemas.openxmlformats.org/officeDocument/2006/relationships/printerSettings" Target="../printerSettings/printerSettings4755.bin"/><Relationship Id="rId59" Type="http://schemas.openxmlformats.org/officeDocument/2006/relationships/printerSettings" Target="../printerSettings/printerSettings4768.bin"/><Relationship Id="rId67" Type="http://schemas.openxmlformats.org/officeDocument/2006/relationships/printerSettings" Target="../printerSettings/printerSettings4776.bin"/><Relationship Id="rId20" Type="http://schemas.openxmlformats.org/officeDocument/2006/relationships/printerSettings" Target="../printerSettings/printerSettings4729.bin"/><Relationship Id="rId41" Type="http://schemas.openxmlformats.org/officeDocument/2006/relationships/printerSettings" Target="../printerSettings/printerSettings4750.bin"/><Relationship Id="rId54" Type="http://schemas.openxmlformats.org/officeDocument/2006/relationships/printerSettings" Target="../printerSettings/printerSettings4763.bin"/><Relationship Id="rId62" Type="http://schemas.openxmlformats.org/officeDocument/2006/relationships/printerSettings" Target="../printerSettings/printerSettings4771.bin"/><Relationship Id="rId70" Type="http://schemas.openxmlformats.org/officeDocument/2006/relationships/printerSettings" Target="../printerSettings/printerSettings4779.bin"/><Relationship Id="rId75" Type="http://schemas.openxmlformats.org/officeDocument/2006/relationships/printerSettings" Target="../printerSettings/printerSettings4784.bin"/><Relationship Id="rId83" Type="http://schemas.openxmlformats.org/officeDocument/2006/relationships/printerSettings" Target="../printerSettings/printerSettings4792.bin"/><Relationship Id="rId1" Type="http://schemas.openxmlformats.org/officeDocument/2006/relationships/printerSettings" Target="../printerSettings/printerSettings4710.bin"/><Relationship Id="rId6" Type="http://schemas.openxmlformats.org/officeDocument/2006/relationships/printerSettings" Target="../printerSettings/printerSettings4715.bin"/><Relationship Id="rId15" Type="http://schemas.openxmlformats.org/officeDocument/2006/relationships/printerSettings" Target="../printerSettings/printerSettings4724.bin"/><Relationship Id="rId23" Type="http://schemas.openxmlformats.org/officeDocument/2006/relationships/printerSettings" Target="../printerSettings/printerSettings4732.bin"/><Relationship Id="rId28" Type="http://schemas.openxmlformats.org/officeDocument/2006/relationships/printerSettings" Target="../printerSettings/printerSettings4737.bin"/><Relationship Id="rId36" Type="http://schemas.openxmlformats.org/officeDocument/2006/relationships/printerSettings" Target="../printerSettings/printerSettings4745.bin"/><Relationship Id="rId49" Type="http://schemas.openxmlformats.org/officeDocument/2006/relationships/printerSettings" Target="../printerSettings/printerSettings4758.bin"/><Relationship Id="rId57" Type="http://schemas.openxmlformats.org/officeDocument/2006/relationships/printerSettings" Target="../printerSettings/printerSettings4766.bin"/></Relationships>
</file>

<file path=xl/worksheets/_rels/sheet65.xml.rels><?xml version="1.0" encoding="UTF-8" standalone="yes"?>
<Relationships xmlns="http://schemas.openxmlformats.org/package/2006/relationships"><Relationship Id="rId13" Type="http://schemas.openxmlformats.org/officeDocument/2006/relationships/printerSettings" Target="../printerSettings/printerSettings4805.bin"/><Relationship Id="rId18" Type="http://schemas.openxmlformats.org/officeDocument/2006/relationships/printerSettings" Target="../printerSettings/printerSettings4810.bin"/><Relationship Id="rId26" Type="http://schemas.openxmlformats.org/officeDocument/2006/relationships/printerSettings" Target="../printerSettings/printerSettings4818.bin"/><Relationship Id="rId39" Type="http://schemas.openxmlformats.org/officeDocument/2006/relationships/printerSettings" Target="../printerSettings/printerSettings4831.bin"/><Relationship Id="rId21" Type="http://schemas.openxmlformats.org/officeDocument/2006/relationships/printerSettings" Target="../printerSettings/printerSettings4813.bin"/><Relationship Id="rId34" Type="http://schemas.openxmlformats.org/officeDocument/2006/relationships/printerSettings" Target="../printerSettings/printerSettings4826.bin"/><Relationship Id="rId42" Type="http://schemas.openxmlformats.org/officeDocument/2006/relationships/printerSettings" Target="../printerSettings/printerSettings4834.bin"/><Relationship Id="rId47" Type="http://schemas.openxmlformats.org/officeDocument/2006/relationships/printerSettings" Target="../printerSettings/printerSettings4839.bin"/><Relationship Id="rId50" Type="http://schemas.openxmlformats.org/officeDocument/2006/relationships/printerSettings" Target="../printerSettings/printerSettings4842.bin"/><Relationship Id="rId55" Type="http://schemas.openxmlformats.org/officeDocument/2006/relationships/printerSettings" Target="../printerSettings/printerSettings4847.bin"/><Relationship Id="rId63" Type="http://schemas.openxmlformats.org/officeDocument/2006/relationships/printerSettings" Target="../printerSettings/printerSettings4855.bin"/><Relationship Id="rId68" Type="http://schemas.openxmlformats.org/officeDocument/2006/relationships/printerSettings" Target="../printerSettings/printerSettings4860.bin"/><Relationship Id="rId76" Type="http://schemas.openxmlformats.org/officeDocument/2006/relationships/printerSettings" Target="../printerSettings/printerSettings4868.bin"/><Relationship Id="rId7" Type="http://schemas.openxmlformats.org/officeDocument/2006/relationships/printerSettings" Target="../printerSettings/printerSettings4799.bin"/><Relationship Id="rId71" Type="http://schemas.openxmlformats.org/officeDocument/2006/relationships/printerSettings" Target="../printerSettings/printerSettings4863.bin"/><Relationship Id="rId2" Type="http://schemas.openxmlformats.org/officeDocument/2006/relationships/printerSettings" Target="../printerSettings/printerSettings4794.bin"/><Relationship Id="rId16" Type="http://schemas.openxmlformats.org/officeDocument/2006/relationships/printerSettings" Target="../printerSettings/printerSettings4808.bin"/><Relationship Id="rId29" Type="http://schemas.openxmlformats.org/officeDocument/2006/relationships/printerSettings" Target="../printerSettings/printerSettings4821.bin"/><Relationship Id="rId11" Type="http://schemas.openxmlformats.org/officeDocument/2006/relationships/printerSettings" Target="../printerSettings/printerSettings4803.bin"/><Relationship Id="rId24" Type="http://schemas.openxmlformats.org/officeDocument/2006/relationships/printerSettings" Target="../printerSettings/printerSettings4816.bin"/><Relationship Id="rId32" Type="http://schemas.openxmlformats.org/officeDocument/2006/relationships/printerSettings" Target="../printerSettings/printerSettings4824.bin"/><Relationship Id="rId37" Type="http://schemas.openxmlformats.org/officeDocument/2006/relationships/printerSettings" Target="../printerSettings/printerSettings4829.bin"/><Relationship Id="rId40" Type="http://schemas.openxmlformats.org/officeDocument/2006/relationships/printerSettings" Target="../printerSettings/printerSettings4832.bin"/><Relationship Id="rId45" Type="http://schemas.openxmlformats.org/officeDocument/2006/relationships/printerSettings" Target="../printerSettings/printerSettings4837.bin"/><Relationship Id="rId53" Type="http://schemas.openxmlformats.org/officeDocument/2006/relationships/printerSettings" Target="../printerSettings/printerSettings4845.bin"/><Relationship Id="rId58" Type="http://schemas.openxmlformats.org/officeDocument/2006/relationships/printerSettings" Target="../printerSettings/printerSettings4850.bin"/><Relationship Id="rId66" Type="http://schemas.openxmlformats.org/officeDocument/2006/relationships/printerSettings" Target="../printerSettings/printerSettings4858.bin"/><Relationship Id="rId74" Type="http://schemas.openxmlformats.org/officeDocument/2006/relationships/printerSettings" Target="../printerSettings/printerSettings4866.bin"/><Relationship Id="rId79" Type="http://schemas.openxmlformats.org/officeDocument/2006/relationships/printerSettings" Target="../printerSettings/printerSettings4871.bin"/><Relationship Id="rId5" Type="http://schemas.openxmlformats.org/officeDocument/2006/relationships/printerSettings" Target="../printerSettings/printerSettings4797.bin"/><Relationship Id="rId61" Type="http://schemas.openxmlformats.org/officeDocument/2006/relationships/printerSettings" Target="../printerSettings/printerSettings4853.bin"/><Relationship Id="rId82" Type="http://schemas.openxmlformats.org/officeDocument/2006/relationships/printerSettings" Target="../printerSettings/printerSettings4874.bin"/><Relationship Id="rId10" Type="http://schemas.openxmlformats.org/officeDocument/2006/relationships/printerSettings" Target="../printerSettings/printerSettings4802.bin"/><Relationship Id="rId19" Type="http://schemas.openxmlformats.org/officeDocument/2006/relationships/printerSettings" Target="../printerSettings/printerSettings4811.bin"/><Relationship Id="rId31" Type="http://schemas.openxmlformats.org/officeDocument/2006/relationships/printerSettings" Target="../printerSettings/printerSettings4823.bin"/><Relationship Id="rId44" Type="http://schemas.openxmlformats.org/officeDocument/2006/relationships/printerSettings" Target="../printerSettings/printerSettings4836.bin"/><Relationship Id="rId52" Type="http://schemas.openxmlformats.org/officeDocument/2006/relationships/printerSettings" Target="../printerSettings/printerSettings4844.bin"/><Relationship Id="rId60" Type="http://schemas.openxmlformats.org/officeDocument/2006/relationships/printerSettings" Target="../printerSettings/printerSettings4852.bin"/><Relationship Id="rId65" Type="http://schemas.openxmlformats.org/officeDocument/2006/relationships/printerSettings" Target="../printerSettings/printerSettings4857.bin"/><Relationship Id="rId73" Type="http://schemas.openxmlformats.org/officeDocument/2006/relationships/printerSettings" Target="../printerSettings/printerSettings4865.bin"/><Relationship Id="rId78" Type="http://schemas.openxmlformats.org/officeDocument/2006/relationships/printerSettings" Target="../printerSettings/printerSettings4870.bin"/><Relationship Id="rId81" Type="http://schemas.openxmlformats.org/officeDocument/2006/relationships/printerSettings" Target="../printerSettings/printerSettings4873.bin"/><Relationship Id="rId4" Type="http://schemas.openxmlformats.org/officeDocument/2006/relationships/printerSettings" Target="../printerSettings/printerSettings4796.bin"/><Relationship Id="rId9" Type="http://schemas.openxmlformats.org/officeDocument/2006/relationships/printerSettings" Target="../printerSettings/printerSettings4801.bin"/><Relationship Id="rId14" Type="http://schemas.openxmlformats.org/officeDocument/2006/relationships/printerSettings" Target="../printerSettings/printerSettings4806.bin"/><Relationship Id="rId22" Type="http://schemas.openxmlformats.org/officeDocument/2006/relationships/printerSettings" Target="../printerSettings/printerSettings4814.bin"/><Relationship Id="rId27" Type="http://schemas.openxmlformats.org/officeDocument/2006/relationships/printerSettings" Target="../printerSettings/printerSettings4819.bin"/><Relationship Id="rId30" Type="http://schemas.openxmlformats.org/officeDocument/2006/relationships/printerSettings" Target="../printerSettings/printerSettings4822.bin"/><Relationship Id="rId35" Type="http://schemas.openxmlformats.org/officeDocument/2006/relationships/printerSettings" Target="../printerSettings/printerSettings4827.bin"/><Relationship Id="rId43" Type="http://schemas.openxmlformats.org/officeDocument/2006/relationships/printerSettings" Target="../printerSettings/printerSettings4835.bin"/><Relationship Id="rId48" Type="http://schemas.openxmlformats.org/officeDocument/2006/relationships/printerSettings" Target="../printerSettings/printerSettings4840.bin"/><Relationship Id="rId56" Type="http://schemas.openxmlformats.org/officeDocument/2006/relationships/printerSettings" Target="../printerSettings/printerSettings4848.bin"/><Relationship Id="rId64" Type="http://schemas.openxmlformats.org/officeDocument/2006/relationships/printerSettings" Target="../printerSettings/printerSettings4856.bin"/><Relationship Id="rId69" Type="http://schemas.openxmlformats.org/officeDocument/2006/relationships/printerSettings" Target="../printerSettings/printerSettings4861.bin"/><Relationship Id="rId77" Type="http://schemas.openxmlformats.org/officeDocument/2006/relationships/printerSettings" Target="../printerSettings/printerSettings4869.bin"/><Relationship Id="rId8" Type="http://schemas.openxmlformats.org/officeDocument/2006/relationships/printerSettings" Target="../printerSettings/printerSettings4800.bin"/><Relationship Id="rId51" Type="http://schemas.openxmlformats.org/officeDocument/2006/relationships/printerSettings" Target="../printerSettings/printerSettings4843.bin"/><Relationship Id="rId72" Type="http://schemas.openxmlformats.org/officeDocument/2006/relationships/printerSettings" Target="../printerSettings/printerSettings4864.bin"/><Relationship Id="rId80" Type="http://schemas.openxmlformats.org/officeDocument/2006/relationships/printerSettings" Target="../printerSettings/printerSettings4872.bin"/><Relationship Id="rId3" Type="http://schemas.openxmlformats.org/officeDocument/2006/relationships/printerSettings" Target="../printerSettings/printerSettings4795.bin"/><Relationship Id="rId12" Type="http://schemas.openxmlformats.org/officeDocument/2006/relationships/printerSettings" Target="../printerSettings/printerSettings4804.bin"/><Relationship Id="rId17" Type="http://schemas.openxmlformats.org/officeDocument/2006/relationships/printerSettings" Target="../printerSettings/printerSettings4809.bin"/><Relationship Id="rId25" Type="http://schemas.openxmlformats.org/officeDocument/2006/relationships/printerSettings" Target="../printerSettings/printerSettings4817.bin"/><Relationship Id="rId33" Type="http://schemas.openxmlformats.org/officeDocument/2006/relationships/printerSettings" Target="../printerSettings/printerSettings4825.bin"/><Relationship Id="rId38" Type="http://schemas.openxmlformats.org/officeDocument/2006/relationships/printerSettings" Target="../printerSettings/printerSettings4830.bin"/><Relationship Id="rId46" Type="http://schemas.openxmlformats.org/officeDocument/2006/relationships/printerSettings" Target="../printerSettings/printerSettings4838.bin"/><Relationship Id="rId59" Type="http://schemas.openxmlformats.org/officeDocument/2006/relationships/printerSettings" Target="../printerSettings/printerSettings4851.bin"/><Relationship Id="rId67" Type="http://schemas.openxmlformats.org/officeDocument/2006/relationships/printerSettings" Target="../printerSettings/printerSettings4859.bin"/><Relationship Id="rId20" Type="http://schemas.openxmlformats.org/officeDocument/2006/relationships/printerSettings" Target="../printerSettings/printerSettings4812.bin"/><Relationship Id="rId41" Type="http://schemas.openxmlformats.org/officeDocument/2006/relationships/printerSettings" Target="../printerSettings/printerSettings4833.bin"/><Relationship Id="rId54" Type="http://schemas.openxmlformats.org/officeDocument/2006/relationships/printerSettings" Target="../printerSettings/printerSettings4846.bin"/><Relationship Id="rId62" Type="http://schemas.openxmlformats.org/officeDocument/2006/relationships/printerSettings" Target="../printerSettings/printerSettings4854.bin"/><Relationship Id="rId70" Type="http://schemas.openxmlformats.org/officeDocument/2006/relationships/printerSettings" Target="../printerSettings/printerSettings4862.bin"/><Relationship Id="rId75" Type="http://schemas.openxmlformats.org/officeDocument/2006/relationships/printerSettings" Target="../printerSettings/printerSettings4867.bin"/><Relationship Id="rId83" Type="http://schemas.openxmlformats.org/officeDocument/2006/relationships/printerSettings" Target="../printerSettings/printerSettings4875.bin"/><Relationship Id="rId1" Type="http://schemas.openxmlformats.org/officeDocument/2006/relationships/printerSettings" Target="../printerSettings/printerSettings4793.bin"/><Relationship Id="rId6" Type="http://schemas.openxmlformats.org/officeDocument/2006/relationships/printerSettings" Target="../printerSettings/printerSettings4798.bin"/><Relationship Id="rId15" Type="http://schemas.openxmlformats.org/officeDocument/2006/relationships/printerSettings" Target="../printerSettings/printerSettings4807.bin"/><Relationship Id="rId23" Type="http://schemas.openxmlformats.org/officeDocument/2006/relationships/printerSettings" Target="../printerSettings/printerSettings4815.bin"/><Relationship Id="rId28" Type="http://schemas.openxmlformats.org/officeDocument/2006/relationships/printerSettings" Target="../printerSettings/printerSettings4820.bin"/><Relationship Id="rId36" Type="http://schemas.openxmlformats.org/officeDocument/2006/relationships/printerSettings" Target="../printerSettings/printerSettings4828.bin"/><Relationship Id="rId49" Type="http://schemas.openxmlformats.org/officeDocument/2006/relationships/printerSettings" Target="../printerSettings/printerSettings4841.bin"/><Relationship Id="rId57" Type="http://schemas.openxmlformats.org/officeDocument/2006/relationships/printerSettings" Target="../printerSettings/printerSettings4849.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4883.bin"/><Relationship Id="rId13" Type="http://schemas.openxmlformats.org/officeDocument/2006/relationships/printerSettings" Target="../printerSettings/printerSettings4888.bin"/><Relationship Id="rId18" Type="http://schemas.openxmlformats.org/officeDocument/2006/relationships/printerSettings" Target="../printerSettings/printerSettings4893.bin"/><Relationship Id="rId26" Type="http://schemas.openxmlformats.org/officeDocument/2006/relationships/printerSettings" Target="../printerSettings/printerSettings4901.bin"/><Relationship Id="rId39" Type="http://schemas.openxmlformats.org/officeDocument/2006/relationships/printerSettings" Target="../printerSettings/printerSettings4914.bin"/><Relationship Id="rId3" Type="http://schemas.openxmlformats.org/officeDocument/2006/relationships/printerSettings" Target="../printerSettings/printerSettings4878.bin"/><Relationship Id="rId21" Type="http://schemas.openxmlformats.org/officeDocument/2006/relationships/printerSettings" Target="../printerSettings/printerSettings4896.bin"/><Relationship Id="rId34" Type="http://schemas.openxmlformats.org/officeDocument/2006/relationships/printerSettings" Target="../printerSettings/printerSettings4909.bin"/><Relationship Id="rId42" Type="http://schemas.openxmlformats.org/officeDocument/2006/relationships/printerSettings" Target="../printerSettings/printerSettings4917.bin"/><Relationship Id="rId7" Type="http://schemas.openxmlformats.org/officeDocument/2006/relationships/printerSettings" Target="../printerSettings/printerSettings4882.bin"/><Relationship Id="rId12" Type="http://schemas.openxmlformats.org/officeDocument/2006/relationships/printerSettings" Target="../printerSettings/printerSettings4887.bin"/><Relationship Id="rId17" Type="http://schemas.openxmlformats.org/officeDocument/2006/relationships/printerSettings" Target="../printerSettings/printerSettings4892.bin"/><Relationship Id="rId25" Type="http://schemas.openxmlformats.org/officeDocument/2006/relationships/printerSettings" Target="../printerSettings/printerSettings4900.bin"/><Relationship Id="rId33" Type="http://schemas.openxmlformats.org/officeDocument/2006/relationships/printerSettings" Target="../printerSettings/printerSettings4908.bin"/><Relationship Id="rId38" Type="http://schemas.openxmlformats.org/officeDocument/2006/relationships/printerSettings" Target="../printerSettings/printerSettings4913.bin"/><Relationship Id="rId46" Type="http://schemas.openxmlformats.org/officeDocument/2006/relationships/printerSettings" Target="../printerSettings/printerSettings4921.bin"/><Relationship Id="rId2" Type="http://schemas.openxmlformats.org/officeDocument/2006/relationships/printerSettings" Target="../printerSettings/printerSettings4877.bin"/><Relationship Id="rId16" Type="http://schemas.openxmlformats.org/officeDocument/2006/relationships/printerSettings" Target="../printerSettings/printerSettings4891.bin"/><Relationship Id="rId20" Type="http://schemas.openxmlformats.org/officeDocument/2006/relationships/printerSettings" Target="../printerSettings/printerSettings4895.bin"/><Relationship Id="rId29" Type="http://schemas.openxmlformats.org/officeDocument/2006/relationships/printerSettings" Target="../printerSettings/printerSettings4904.bin"/><Relationship Id="rId41" Type="http://schemas.openxmlformats.org/officeDocument/2006/relationships/printerSettings" Target="../printerSettings/printerSettings4916.bin"/><Relationship Id="rId1" Type="http://schemas.openxmlformats.org/officeDocument/2006/relationships/printerSettings" Target="../printerSettings/printerSettings4876.bin"/><Relationship Id="rId6" Type="http://schemas.openxmlformats.org/officeDocument/2006/relationships/printerSettings" Target="../printerSettings/printerSettings4881.bin"/><Relationship Id="rId11" Type="http://schemas.openxmlformats.org/officeDocument/2006/relationships/printerSettings" Target="../printerSettings/printerSettings4886.bin"/><Relationship Id="rId24" Type="http://schemas.openxmlformats.org/officeDocument/2006/relationships/printerSettings" Target="../printerSettings/printerSettings4899.bin"/><Relationship Id="rId32" Type="http://schemas.openxmlformats.org/officeDocument/2006/relationships/printerSettings" Target="../printerSettings/printerSettings4907.bin"/><Relationship Id="rId37" Type="http://schemas.openxmlformats.org/officeDocument/2006/relationships/printerSettings" Target="../printerSettings/printerSettings4912.bin"/><Relationship Id="rId40" Type="http://schemas.openxmlformats.org/officeDocument/2006/relationships/printerSettings" Target="../printerSettings/printerSettings4915.bin"/><Relationship Id="rId45" Type="http://schemas.openxmlformats.org/officeDocument/2006/relationships/printerSettings" Target="../printerSettings/printerSettings4920.bin"/><Relationship Id="rId5" Type="http://schemas.openxmlformats.org/officeDocument/2006/relationships/printerSettings" Target="../printerSettings/printerSettings4880.bin"/><Relationship Id="rId15" Type="http://schemas.openxmlformats.org/officeDocument/2006/relationships/printerSettings" Target="../printerSettings/printerSettings4890.bin"/><Relationship Id="rId23" Type="http://schemas.openxmlformats.org/officeDocument/2006/relationships/printerSettings" Target="../printerSettings/printerSettings4898.bin"/><Relationship Id="rId28" Type="http://schemas.openxmlformats.org/officeDocument/2006/relationships/printerSettings" Target="../printerSettings/printerSettings4903.bin"/><Relationship Id="rId36" Type="http://schemas.openxmlformats.org/officeDocument/2006/relationships/printerSettings" Target="../printerSettings/printerSettings4911.bin"/><Relationship Id="rId10" Type="http://schemas.openxmlformats.org/officeDocument/2006/relationships/printerSettings" Target="../printerSettings/printerSettings4885.bin"/><Relationship Id="rId19" Type="http://schemas.openxmlformats.org/officeDocument/2006/relationships/printerSettings" Target="../printerSettings/printerSettings4894.bin"/><Relationship Id="rId31" Type="http://schemas.openxmlformats.org/officeDocument/2006/relationships/printerSettings" Target="../printerSettings/printerSettings4906.bin"/><Relationship Id="rId44" Type="http://schemas.openxmlformats.org/officeDocument/2006/relationships/printerSettings" Target="../printerSettings/printerSettings4919.bin"/><Relationship Id="rId4" Type="http://schemas.openxmlformats.org/officeDocument/2006/relationships/printerSettings" Target="../printerSettings/printerSettings4879.bin"/><Relationship Id="rId9" Type="http://schemas.openxmlformats.org/officeDocument/2006/relationships/printerSettings" Target="../printerSettings/printerSettings4884.bin"/><Relationship Id="rId14" Type="http://schemas.openxmlformats.org/officeDocument/2006/relationships/printerSettings" Target="../printerSettings/printerSettings4889.bin"/><Relationship Id="rId22" Type="http://schemas.openxmlformats.org/officeDocument/2006/relationships/printerSettings" Target="../printerSettings/printerSettings4897.bin"/><Relationship Id="rId27" Type="http://schemas.openxmlformats.org/officeDocument/2006/relationships/printerSettings" Target="../printerSettings/printerSettings4902.bin"/><Relationship Id="rId30" Type="http://schemas.openxmlformats.org/officeDocument/2006/relationships/printerSettings" Target="../printerSettings/printerSettings4905.bin"/><Relationship Id="rId35" Type="http://schemas.openxmlformats.org/officeDocument/2006/relationships/printerSettings" Target="../printerSettings/printerSettings4910.bin"/><Relationship Id="rId43" Type="http://schemas.openxmlformats.org/officeDocument/2006/relationships/printerSettings" Target="../printerSettings/printerSettings4918.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4924.bin"/><Relationship Id="rId2" Type="http://schemas.openxmlformats.org/officeDocument/2006/relationships/printerSettings" Target="../printerSettings/printerSettings4923.bin"/><Relationship Id="rId1" Type="http://schemas.openxmlformats.org/officeDocument/2006/relationships/printerSettings" Target="../printerSettings/printerSettings4922.bin"/></Relationships>
</file>

<file path=xl/worksheets/_rels/sheet68.xml.rels><?xml version="1.0" encoding="UTF-8" standalone="yes"?>
<Relationships xmlns="http://schemas.openxmlformats.org/package/2006/relationships"><Relationship Id="rId13" Type="http://schemas.openxmlformats.org/officeDocument/2006/relationships/printerSettings" Target="../printerSettings/printerSettings4937.bin"/><Relationship Id="rId18" Type="http://schemas.openxmlformats.org/officeDocument/2006/relationships/printerSettings" Target="../printerSettings/printerSettings4942.bin"/><Relationship Id="rId26" Type="http://schemas.openxmlformats.org/officeDocument/2006/relationships/printerSettings" Target="../printerSettings/printerSettings4950.bin"/><Relationship Id="rId39" Type="http://schemas.openxmlformats.org/officeDocument/2006/relationships/printerSettings" Target="../printerSettings/printerSettings4963.bin"/><Relationship Id="rId21" Type="http://schemas.openxmlformats.org/officeDocument/2006/relationships/printerSettings" Target="../printerSettings/printerSettings4945.bin"/><Relationship Id="rId34" Type="http://schemas.openxmlformats.org/officeDocument/2006/relationships/printerSettings" Target="../printerSettings/printerSettings4958.bin"/><Relationship Id="rId42" Type="http://schemas.openxmlformats.org/officeDocument/2006/relationships/printerSettings" Target="../printerSettings/printerSettings4966.bin"/><Relationship Id="rId47" Type="http://schemas.openxmlformats.org/officeDocument/2006/relationships/printerSettings" Target="../printerSettings/printerSettings4971.bin"/><Relationship Id="rId50" Type="http://schemas.openxmlformats.org/officeDocument/2006/relationships/printerSettings" Target="../printerSettings/printerSettings4974.bin"/><Relationship Id="rId55" Type="http://schemas.openxmlformats.org/officeDocument/2006/relationships/printerSettings" Target="../printerSettings/printerSettings4979.bin"/><Relationship Id="rId63" Type="http://schemas.openxmlformats.org/officeDocument/2006/relationships/printerSettings" Target="../printerSettings/printerSettings4987.bin"/><Relationship Id="rId68" Type="http://schemas.openxmlformats.org/officeDocument/2006/relationships/printerSettings" Target="../printerSettings/printerSettings4992.bin"/><Relationship Id="rId76" Type="http://schemas.openxmlformats.org/officeDocument/2006/relationships/printerSettings" Target="../printerSettings/printerSettings5000.bin"/><Relationship Id="rId7" Type="http://schemas.openxmlformats.org/officeDocument/2006/relationships/printerSettings" Target="../printerSettings/printerSettings4931.bin"/><Relationship Id="rId71" Type="http://schemas.openxmlformats.org/officeDocument/2006/relationships/printerSettings" Target="../printerSettings/printerSettings4995.bin"/><Relationship Id="rId2" Type="http://schemas.openxmlformats.org/officeDocument/2006/relationships/printerSettings" Target="../printerSettings/printerSettings4926.bin"/><Relationship Id="rId16" Type="http://schemas.openxmlformats.org/officeDocument/2006/relationships/printerSettings" Target="../printerSettings/printerSettings4940.bin"/><Relationship Id="rId29" Type="http://schemas.openxmlformats.org/officeDocument/2006/relationships/printerSettings" Target="../printerSettings/printerSettings4953.bin"/><Relationship Id="rId11" Type="http://schemas.openxmlformats.org/officeDocument/2006/relationships/printerSettings" Target="../printerSettings/printerSettings4935.bin"/><Relationship Id="rId24" Type="http://schemas.openxmlformats.org/officeDocument/2006/relationships/printerSettings" Target="../printerSettings/printerSettings4948.bin"/><Relationship Id="rId32" Type="http://schemas.openxmlformats.org/officeDocument/2006/relationships/printerSettings" Target="../printerSettings/printerSettings4956.bin"/><Relationship Id="rId37" Type="http://schemas.openxmlformats.org/officeDocument/2006/relationships/printerSettings" Target="../printerSettings/printerSettings4961.bin"/><Relationship Id="rId40" Type="http://schemas.openxmlformats.org/officeDocument/2006/relationships/printerSettings" Target="../printerSettings/printerSettings4964.bin"/><Relationship Id="rId45" Type="http://schemas.openxmlformats.org/officeDocument/2006/relationships/printerSettings" Target="../printerSettings/printerSettings4969.bin"/><Relationship Id="rId53" Type="http://schemas.openxmlformats.org/officeDocument/2006/relationships/printerSettings" Target="../printerSettings/printerSettings4977.bin"/><Relationship Id="rId58" Type="http://schemas.openxmlformats.org/officeDocument/2006/relationships/printerSettings" Target="../printerSettings/printerSettings4982.bin"/><Relationship Id="rId66" Type="http://schemas.openxmlformats.org/officeDocument/2006/relationships/printerSettings" Target="../printerSettings/printerSettings4990.bin"/><Relationship Id="rId74" Type="http://schemas.openxmlformats.org/officeDocument/2006/relationships/printerSettings" Target="../printerSettings/printerSettings4998.bin"/><Relationship Id="rId79" Type="http://schemas.openxmlformats.org/officeDocument/2006/relationships/printerSettings" Target="../printerSettings/printerSettings5003.bin"/><Relationship Id="rId5" Type="http://schemas.openxmlformats.org/officeDocument/2006/relationships/printerSettings" Target="../printerSettings/printerSettings4929.bin"/><Relationship Id="rId61" Type="http://schemas.openxmlformats.org/officeDocument/2006/relationships/printerSettings" Target="../printerSettings/printerSettings4985.bin"/><Relationship Id="rId82" Type="http://schemas.openxmlformats.org/officeDocument/2006/relationships/printerSettings" Target="../printerSettings/printerSettings5006.bin"/><Relationship Id="rId10" Type="http://schemas.openxmlformats.org/officeDocument/2006/relationships/printerSettings" Target="../printerSettings/printerSettings4934.bin"/><Relationship Id="rId19" Type="http://schemas.openxmlformats.org/officeDocument/2006/relationships/printerSettings" Target="../printerSettings/printerSettings4943.bin"/><Relationship Id="rId31" Type="http://schemas.openxmlformats.org/officeDocument/2006/relationships/printerSettings" Target="../printerSettings/printerSettings4955.bin"/><Relationship Id="rId44" Type="http://schemas.openxmlformats.org/officeDocument/2006/relationships/printerSettings" Target="../printerSettings/printerSettings4968.bin"/><Relationship Id="rId52" Type="http://schemas.openxmlformats.org/officeDocument/2006/relationships/printerSettings" Target="../printerSettings/printerSettings4976.bin"/><Relationship Id="rId60" Type="http://schemas.openxmlformats.org/officeDocument/2006/relationships/printerSettings" Target="../printerSettings/printerSettings4984.bin"/><Relationship Id="rId65" Type="http://schemas.openxmlformats.org/officeDocument/2006/relationships/printerSettings" Target="../printerSettings/printerSettings4989.bin"/><Relationship Id="rId73" Type="http://schemas.openxmlformats.org/officeDocument/2006/relationships/printerSettings" Target="../printerSettings/printerSettings4997.bin"/><Relationship Id="rId78" Type="http://schemas.openxmlformats.org/officeDocument/2006/relationships/printerSettings" Target="../printerSettings/printerSettings5002.bin"/><Relationship Id="rId81" Type="http://schemas.openxmlformats.org/officeDocument/2006/relationships/printerSettings" Target="../printerSettings/printerSettings5005.bin"/><Relationship Id="rId4" Type="http://schemas.openxmlformats.org/officeDocument/2006/relationships/printerSettings" Target="../printerSettings/printerSettings4928.bin"/><Relationship Id="rId9" Type="http://schemas.openxmlformats.org/officeDocument/2006/relationships/printerSettings" Target="../printerSettings/printerSettings4933.bin"/><Relationship Id="rId14" Type="http://schemas.openxmlformats.org/officeDocument/2006/relationships/printerSettings" Target="../printerSettings/printerSettings4938.bin"/><Relationship Id="rId22" Type="http://schemas.openxmlformats.org/officeDocument/2006/relationships/printerSettings" Target="../printerSettings/printerSettings4946.bin"/><Relationship Id="rId27" Type="http://schemas.openxmlformats.org/officeDocument/2006/relationships/printerSettings" Target="../printerSettings/printerSettings4951.bin"/><Relationship Id="rId30" Type="http://schemas.openxmlformats.org/officeDocument/2006/relationships/printerSettings" Target="../printerSettings/printerSettings4954.bin"/><Relationship Id="rId35" Type="http://schemas.openxmlformats.org/officeDocument/2006/relationships/printerSettings" Target="../printerSettings/printerSettings4959.bin"/><Relationship Id="rId43" Type="http://schemas.openxmlformats.org/officeDocument/2006/relationships/printerSettings" Target="../printerSettings/printerSettings4967.bin"/><Relationship Id="rId48" Type="http://schemas.openxmlformats.org/officeDocument/2006/relationships/printerSettings" Target="../printerSettings/printerSettings4972.bin"/><Relationship Id="rId56" Type="http://schemas.openxmlformats.org/officeDocument/2006/relationships/printerSettings" Target="../printerSettings/printerSettings4980.bin"/><Relationship Id="rId64" Type="http://schemas.openxmlformats.org/officeDocument/2006/relationships/printerSettings" Target="../printerSettings/printerSettings4988.bin"/><Relationship Id="rId69" Type="http://schemas.openxmlformats.org/officeDocument/2006/relationships/printerSettings" Target="../printerSettings/printerSettings4993.bin"/><Relationship Id="rId77" Type="http://schemas.openxmlformats.org/officeDocument/2006/relationships/printerSettings" Target="../printerSettings/printerSettings5001.bin"/><Relationship Id="rId8" Type="http://schemas.openxmlformats.org/officeDocument/2006/relationships/printerSettings" Target="../printerSettings/printerSettings4932.bin"/><Relationship Id="rId51" Type="http://schemas.openxmlformats.org/officeDocument/2006/relationships/printerSettings" Target="../printerSettings/printerSettings4975.bin"/><Relationship Id="rId72" Type="http://schemas.openxmlformats.org/officeDocument/2006/relationships/printerSettings" Target="../printerSettings/printerSettings4996.bin"/><Relationship Id="rId80" Type="http://schemas.openxmlformats.org/officeDocument/2006/relationships/printerSettings" Target="../printerSettings/printerSettings5004.bin"/><Relationship Id="rId3" Type="http://schemas.openxmlformats.org/officeDocument/2006/relationships/printerSettings" Target="../printerSettings/printerSettings4927.bin"/><Relationship Id="rId12" Type="http://schemas.openxmlformats.org/officeDocument/2006/relationships/printerSettings" Target="../printerSettings/printerSettings4936.bin"/><Relationship Id="rId17" Type="http://schemas.openxmlformats.org/officeDocument/2006/relationships/printerSettings" Target="../printerSettings/printerSettings4941.bin"/><Relationship Id="rId25" Type="http://schemas.openxmlformats.org/officeDocument/2006/relationships/printerSettings" Target="../printerSettings/printerSettings4949.bin"/><Relationship Id="rId33" Type="http://schemas.openxmlformats.org/officeDocument/2006/relationships/printerSettings" Target="../printerSettings/printerSettings4957.bin"/><Relationship Id="rId38" Type="http://schemas.openxmlformats.org/officeDocument/2006/relationships/printerSettings" Target="../printerSettings/printerSettings4962.bin"/><Relationship Id="rId46" Type="http://schemas.openxmlformats.org/officeDocument/2006/relationships/printerSettings" Target="../printerSettings/printerSettings4970.bin"/><Relationship Id="rId59" Type="http://schemas.openxmlformats.org/officeDocument/2006/relationships/printerSettings" Target="../printerSettings/printerSettings4983.bin"/><Relationship Id="rId67" Type="http://schemas.openxmlformats.org/officeDocument/2006/relationships/printerSettings" Target="../printerSettings/printerSettings4991.bin"/><Relationship Id="rId20" Type="http://schemas.openxmlformats.org/officeDocument/2006/relationships/printerSettings" Target="../printerSettings/printerSettings4944.bin"/><Relationship Id="rId41" Type="http://schemas.openxmlformats.org/officeDocument/2006/relationships/printerSettings" Target="../printerSettings/printerSettings4965.bin"/><Relationship Id="rId54" Type="http://schemas.openxmlformats.org/officeDocument/2006/relationships/printerSettings" Target="../printerSettings/printerSettings4978.bin"/><Relationship Id="rId62" Type="http://schemas.openxmlformats.org/officeDocument/2006/relationships/printerSettings" Target="../printerSettings/printerSettings4986.bin"/><Relationship Id="rId70" Type="http://schemas.openxmlformats.org/officeDocument/2006/relationships/printerSettings" Target="../printerSettings/printerSettings4994.bin"/><Relationship Id="rId75" Type="http://schemas.openxmlformats.org/officeDocument/2006/relationships/printerSettings" Target="../printerSettings/printerSettings4999.bin"/><Relationship Id="rId83" Type="http://schemas.openxmlformats.org/officeDocument/2006/relationships/printerSettings" Target="../printerSettings/printerSettings5007.bin"/><Relationship Id="rId1" Type="http://schemas.openxmlformats.org/officeDocument/2006/relationships/printerSettings" Target="../printerSettings/printerSettings4925.bin"/><Relationship Id="rId6" Type="http://schemas.openxmlformats.org/officeDocument/2006/relationships/printerSettings" Target="../printerSettings/printerSettings4930.bin"/><Relationship Id="rId15" Type="http://schemas.openxmlformats.org/officeDocument/2006/relationships/printerSettings" Target="../printerSettings/printerSettings4939.bin"/><Relationship Id="rId23" Type="http://schemas.openxmlformats.org/officeDocument/2006/relationships/printerSettings" Target="../printerSettings/printerSettings4947.bin"/><Relationship Id="rId28" Type="http://schemas.openxmlformats.org/officeDocument/2006/relationships/printerSettings" Target="../printerSettings/printerSettings4952.bin"/><Relationship Id="rId36" Type="http://schemas.openxmlformats.org/officeDocument/2006/relationships/printerSettings" Target="../printerSettings/printerSettings4960.bin"/><Relationship Id="rId49" Type="http://schemas.openxmlformats.org/officeDocument/2006/relationships/printerSettings" Target="../printerSettings/printerSettings4973.bin"/><Relationship Id="rId57" Type="http://schemas.openxmlformats.org/officeDocument/2006/relationships/printerSettings" Target="../printerSettings/printerSettings4981.bin"/></Relationships>
</file>

<file path=xl/worksheets/_rels/sheet69.xml.rels><?xml version="1.0" encoding="UTF-8" standalone="yes"?>
<Relationships xmlns="http://schemas.openxmlformats.org/package/2006/relationships"><Relationship Id="rId13" Type="http://schemas.openxmlformats.org/officeDocument/2006/relationships/printerSettings" Target="../printerSettings/printerSettings5020.bin"/><Relationship Id="rId18" Type="http://schemas.openxmlformats.org/officeDocument/2006/relationships/printerSettings" Target="../printerSettings/printerSettings5025.bin"/><Relationship Id="rId26" Type="http://schemas.openxmlformats.org/officeDocument/2006/relationships/printerSettings" Target="../printerSettings/printerSettings5033.bin"/><Relationship Id="rId39" Type="http://schemas.openxmlformats.org/officeDocument/2006/relationships/printerSettings" Target="../printerSettings/printerSettings5046.bin"/><Relationship Id="rId21" Type="http://schemas.openxmlformats.org/officeDocument/2006/relationships/printerSettings" Target="../printerSettings/printerSettings5028.bin"/><Relationship Id="rId34" Type="http://schemas.openxmlformats.org/officeDocument/2006/relationships/printerSettings" Target="../printerSettings/printerSettings5041.bin"/><Relationship Id="rId42" Type="http://schemas.openxmlformats.org/officeDocument/2006/relationships/printerSettings" Target="../printerSettings/printerSettings5049.bin"/><Relationship Id="rId47" Type="http://schemas.openxmlformats.org/officeDocument/2006/relationships/printerSettings" Target="../printerSettings/printerSettings5054.bin"/><Relationship Id="rId50" Type="http://schemas.openxmlformats.org/officeDocument/2006/relationships/printerSettings" Target="../printerSettings/printerSettings5057.bin"/><Relationship Id="rId55" Type="http://schemas.openxmlformats.org/officeDocument/2006/relationships/printerSettings" Target="../printerSettings/printerSettings5062.bin"/><Relationship Id="rId63" Type="http://schemas.openxmlformats.org/officeDocument/2006/relationships/printerSettings" Target="../printerSettings/printerSettings5070.bin"/><Relationship Id="rId68" Type="http://schemas.openxmlformats.org/officeDocument/2006/relationships/printerSettings" Target="../printerSettings/printerSettings5075.bin"/><Relationship Id="rId76" Type="http://schemas.openxmlformats.org/officeDocument/2006/relationships/printerSettings" Target="../printerSettings/printerSettings5083.bin"/><Relationship Id="rId7" Type="http://schemas.openxmlformats.org/officeDocument/2006/relationships/printerSettings" Target="../printerSettings/printerSettings5014.bin"/><Relationship Id="rId71" Type="http://schemas.openxmlformats.org/officeDocument/2006/relationships/printerSettings" Target="../printerSettings/printerSettings5078.bin"/><Relationship Id="rId2" Type="http://schemas.openxmlformats.org/officeDocument/2006/relationships/printerSettings" Target="../printerSettings/printerSettings5009.bin"/><Relationship Id="rId16" Type="http://schemas.openxmlformats.org/officeDocument/2006/relationships/printerSettings" Target="../printerSettings/printerSettings5023.bin"/><Relationship Id="rId29" Type="http://schemas.openxmlformats.org/officeDocument/2006/relationships/printerSettings" Target="../printerSettings/printerSettings5036.bin"/><Relationship Id="rId11" Type="http://schemas.openxmlformats.org/officeDocument/2006/relationships/printerSettings" Target="../printerSettings/printerSettings5018.bin"/><Relationship Id="rId24" Type="http://schemas.openxmlformats.org/officeDocument/2006/relationships/printerSettings" Target="../printerSettings/printerSettings5031.bin"/><Relationship Id="rId32" Type="http://schemas.openxmlformats.org/officeDocument/2006/relationships/printerSettings" Target="../printerSettings/printerSettings5039.bin"/><Relationship Id="rId37" Type="http://schemas.openxmlformats.org/officeDocument/2006/relationships/printerSettings" Target="../printerSettings/printerSettings5044.bin"/><Relationship Id="rId40" Type="http://schemas.openxmlformats.org/officeDocument/2006/relationships/printerSettings" Target="../printerSettings/printerSettings5047.bin"/><Relationship Id="rId45" Type="http://schemas.openxmlformats.org/officeDocument/2006/relationships/printerSettings" Target="../printerSettings/printerSettings5052.bin"/><Relationship Id="rId53" Type="http://schemas.openxmlformats.org/officeDocument/2006/relationships/printerSettings" Target="../printerSettings/printerSettings5060.bin"/><Relationship Id="rId58" Type="http://schemas.openxmlformats.org/officeDocument/2006/relationships/printerSettings" Target="../printerSettings/printerSettings5065.bin"/><Relationship Id="rId66" Type="http://schemas.openxmlformats.org/officeDocument/2006/relationships/printerSettings" Target="../printerSettings/printerSettings5073.bin"/><Relationship Id="rId74" Type="http://schemas.openxmlformats.org/officeDocument/2006/relationships/printerSettings" Target="../printerSettings/printerSettings5081.bin"/><Relationship Id="rId79" Type="http://schemas.openxmlformats.org/officeDocument/2006/relationships/printerSettings" Target="../printerSettings/printerSettings5086.bin"/><Relationship Id="rId5" Type="http://schemas.openxmlformats.org/officeDocument/2006/relationships/printerSettings" Target="../printerSettings/printerSettings5012.bin"/><Relationship Id="rId61" Type="http://schemas.openxmlformats.org/officeDocument/2006/relationships/printerSettings" Target="../printerSettings/printerSettings5068.bin"/><Relationship Id="rId82" Type="http://schemas.openxmlformats.org/officeDocument/2006/relationships/printerSettings" Target="../printerSettings/printerSettings5089.bin"/><Relationship Id="rId10" Type="http://schemas.openxmlformats.org/officeDocument/2006/relationships/printerSettings" Target="../printerSettings/printerSettings5017.bin"/><Relationship Id="rId19" Type="http://schemas.openxmlformats.org/officeDocument/2006/relationships/printerSettings" Target="../printerSettings/printerSettings5026.bin"/><Relationship Id="rId31" Type="http://schemas.openxmlformats.org/officeDocument/2006/relationships/printerSettings" Target="../printerSettings/printerSettings5038.bin"/><Relationship Id="rId44" Type="http://schemas.openxmlformats.org/officeDocument/2006/relationships/printerSettings" Target="../printerSettings/printerSettings5051.bin"/><Relationship Id="rId52" Type="http://schemas.openxmlformats.org/officeDocument/2006/relationships/printerSettings" Target="../printerSettings/printerSettings5059.bin"/><Relationship Id="rId60" Type="http://schemas.openxmlformats.org/officeDocument/2006/relationships/printerSettings" Target="../printerSettings/printerSettings5067.bin"/><Relationship Id="rId65" Type="http://schemas.openxmlformats.org/officeDocument/2006/relationships/printerSettings" Target="../printerSettings/printerSettings5072.bin"/><Relationship Id="rId73" Type="http://schemas.openxmlformats.org/officeDocument/2006/relationships/printerSettings" Target="../printerSettings/printerSettings5080.bin"/><Relationship Id="rId78" Type="http://schemas.openxmlformats.org/officeDocument/2006/relationships/printerSettings" Target="../printerSettings/printerSettings5085.bin"/><Relationship Id="rId81" Type="http://schemas.openxmlformats.org/officeDocument/2006/relationships/printerSettings" Target="../printerSettings/printerSettings5088.bin"/><Relationship Id="rId4" Type="http://schemas.openxmlformats.org/officeDocument/2006/relationships/printerSettings" Target="../printerSettings/printerSettings5011.bin"/><Relationship Id="rId9" Type="http://schemas.openxmlformats.org/officeDocument/2006/relationships/printerSettings" Target="../printerSettings/printerSettings5016.bin"/><Relationship Id="rId14" Type="http://schemas.openxmlformats.org/officeDocument/2006/relationships/printerSettings" Target="../printerSettings/printerSettings5021.bin"/><Relationship Id="rId22" Type="http://schemas.openxmlformats.org/officeDocument/2006/relationships/printerSettings" Target="../printerSettings/printerSettings5029.bin"/><Relationship Id="rId27" Type="http://schemas.openxmlformats.org/officeDocument/2006/relationships/printerSettings" Target="../printerSettings/printerSettings5034.bin"/><Relationship Id="rId30" Type="http://schemas.openxmlformats.org/officeDocument/2006/relationships/printerSettings" Target="../printerSettings/printerSettings5037.bin"/><Relationship Id="rId35" Type="http://schemas.openxmlformats.org/officeDocument/2006/relationships/printerSettings" Target="../printerSettings/printerSettings5042.bin"/><Relationship Id="rId43" Type="http://schemas.openxmlformats.org/officeDocument/2006/relationships/printerSettings" Target="../printerSettings/printerSettings5050.bin"/><Relationship Id="rId48" Type="http://schemas.openxmlformats.org/officeDocument/2006/relationships/printerSettings" Target="../printerSettings/printerSettings5055.bin"/><Relationship Id="rId56" Type="http://schemas.openxmlformats.org/officeDocument/2006/relationships/printerSettings" Target="../printerSettings/printerSettings5063.bin"/><Relationship Id="rId64" Type="http://schemas.openxmlformats.org/officeDocument/2006/relationships/printerSettings" Target="../printerSettings/printerSettings5071.bin"/><Relationship Id="rId69" Type="http://schemas.openxmlformats.org/officeDocument/2006/relationships/printerSettings" Target="../printerSettings/printerSettings5076.bin"/><Relationship Id="rId77" Type="http://schemas.openxmlformats.org/officeDocument/2006/relationships/printerSettings" Target="../printerSettings/printerSettings5084.bin"/><Relationship Id="rId8" Type="http://schemas.openxmlformats.org/officeDocument/2006/relationships/printerSettings" Target="../printerSettings/printerSettings5015.bin"/><Relationship Id="rId51" Type="http://schemas.openxmlformats.org/officeDocument/2006/relationships/printerSettings" Target="../printerSettings/printerSettings5058.bin"/><Relationship Id="rId72" Type="http://schemas.openxmlformats.org/officeDocument/2006/relationships/printerSettings" Target="../printerSettings/printerSettings5079.bin"/><Relationship Id="rId80" Type="http://schemas.openxmlformats.org/officeDocument/2006/relationships/printerSettings" Target="../printerSettings/printerSettings5087.bin"/><Relationship Id="rId3" Type="http://schemas.openxmlformats.org/officeDocument/2006/relationships/printerSettings" Target="../printerSettings/printerSettings5010.bin"/><Relationship Id="rId12" Type="http://schemas.openxmlformats.org/officeDocument/2006/relationships/printerSettings" Target="../printerSettings/printerSettings5019.bin"/><Relationship Id="rId17" Type="http://schemas.openxmlformats.org/officeDocument/2006/relationships/printerSettings" Target="../printerSettings/printerSettings5024.bin"/><Relationship Id="rId25" Type="http://schemas.openxmlformats.org/officeDocument/2006/relationships/printerSettings" Target="../printerSettings/printerSettings5032.bin"/><Relationship Id="rId33" Type="http://schemas.openxmlformats.org/officeDocument/2006/relationships/printerSettings" Target="../printerSettings/printerSettings5040.bin"/><Relationship Id="rId38" Type="http://schemas.openxmlformats.org/officeDocument/2006/relationships/printerSettings" Target="../printerSettings/printerSettings5045.bin"/><Relationship Id="rId46" Type="http://schemas.openxmlformats.org/officeDocument/2006/relationships/printerSettings" Target="../printerSettings/printerSettings5053.bin"/><Relationship Id="rId59" Type="http://schemas.openxmlformats.org/officeDocument/2006/relationships/printerSettings" Target="../printerSettings/printerSettings5066.bin"/><Relationship Id="rId67" Type="http://schemas.openxmlformats.org/officeDocument/2006/relationships/printerSettings" Target="../printerSettings/printerSettings5074.bin"/><Relationship Id="rId20" Type="http://schemas.openxmlformats.org/officeDocument/2006/relationships/printerSettings" Target="../printerSettings/printerSettings5027.bin"/><Relationship Id="rId41" Type="http://schemas.openxmlformats.org/officeDocument/2006/relationships/printerSettings" Target="../printerSettings/printerSettings5048.bin"/><Relationship Id="rId54" Type="http://schemas.openxmlformats.org/officeDocument/2006/relationships/printerSettings" Target="../printerSettings/printerSettings5061.bin"/><Relationship Id="rId62" Type="http://schemas.openxmlformats.org/officeDocument/2006/relationships/printerSettings" Target="../printerSettings/printerSettings5069.bin"/><Relationship Id="rId70" Type="http://schemas.openxmlformats.org/officeDocument/2006/relationships/printerSettings" Target="../printerSettings/printerSettings5077.bin"/><Relationship Id="rId75" Type="http://schemas.openxmlformats.org/officeDocument/2006/relationships/printerSettings" Target="../printerSettings/printerSettings5082.bin"/><Relationship Id="rId83" Type="http://schemas.openxmlformats.org/officeDocument/2006/relationships/printerSettings" Target="../printerSettings/printerSettings5090.bin"/><Relationship Id="rId1" Type="http://schemas.openxmlformats.org/officeDocument/2006/relationships/printerSettings" Target="../printerSettings/printerSettings5008.bin"/><Relationship Id="rId6" Type="http://schemas.openxmlformats.org/officeDocument/2006/relationships/printerSettings" Target="../printerSettings/printerSettings5013.bin"/><Relationship Id="rId15" Type="http://schemas.openxmlformats.org/officeDocument/2006/relationships/printerSettings" Target="../printerSettings/printerSettings5022.bin"/><Relationship Id="rId23" Type="http://schemas.openxmlformats.org/officeDocument/2006/relationships/printerSettings" Target="../printerSettings/printerSettings5030.bin"/><Relationship Id="rId28" Type="http://schemas.openxmlformats.org/officeDocument/2006/relationships/printerSettings" Target="../printerSettings/printerSettings5035.bin"/><Relationship Id="rId36" Type="http://schemas.openxmlformats.org/officeDocument/2006/relationships/printerSettings" Target="../printerSettings/printerSettings5043.bin"/><Relationship Id="rId49" Type="http://schemas.openxmlformats.org/officeDocument/2006/relationships/printerSettings" Target="../printerSettings/printerSettings5056.bin"/><Relationship Id="rId57" Type="http://schemas.openxmlformats.org/officeDocument/2006/relationships/printerSettings" Target="../printerSettings/printerSettings5064.bin"/></Relationships>
</file>

<file path=xl/worksheets/_rels/sheet7.xml.rels><?xml version="1.0" encoding="UTF-8" standalone="yes"?>
<Relationships xmlns="http://schemas.openxmlformats.org/package/2006/relationships"><Relationship Id="rId13" Type="http://schemas.openxmlformats.org/officeDocument/2006/relationships/printerSettings" Target="../printerSettings/printerSettings511.bin"/><Relationship Id="rId18" Type="http://schemas.openxmlformats.org/officeDocument/2006/relationships/printerSettings" Target="../printerSettings/printerSettings516.bin"/><Relationship Id="rId26" Type="http://schemas.openxmlformats.org/officeDocument/2006/relationships/printerSettings" Target="../printerSettings/printerSettings524.bin"/><Relationship Id="rId39" Type="http://schemas.openxmlformats.org/officeDocument/2006/relationships/printerSettings" Target="../printerSettings/printerSettings537.bin"/><Relationship Id="rId21" Type="http://schemas.openxmlformats.org/officeDocument/2006/relationships/printerSettings" Target="../printerSettings/printerSettings519.bin"/><Relationship Id="rId34" Type="http://schemas.openxmlformats.org/officeDocument/2006/relationships/printerSettings" Target="../printerSettings/printerSettings532.bin"/><Relationship Id="rId42" Type="http://schemas.openxmlformats.org/officeDocument/2006/relationships/printerSettings" Target="../printerSettings/printerSettings540.bin"/><Relationship Id="rId47" Type="http://schemas.openxmlformats.org/officeDocument/2006/relationships/printerSettings" Target="../printerSettings/printerSettings545.bin"/><Relationship Id="rId50" Type="http://schemas.openxmlformats.org/officeDocument/2006/relationships/printerSettings" Target="../printerSettings/printerSettings548.bin"/><Relationship Id="rId55" Type="http://schemas.openxmlformats.org/officeDocument/2006/relationships/printerSettings" Target="../printerSettings/printerSettings553.bin"/><Relationship Id="rId63" Type="http://schemas.openxmlformats.org/officeDocument/2006/relationships/printerSettings" Target="../printerSettings/printerSettings561.bin"/><Relationship Id="rId68" Type="http://schemas.openxmlformats.org/officeDocument/2006/relationships/printerSettings" Target="../printerSettings/printerSettings566.bin"/><Relationship Id="rId76" Type="http://schemas.openxmlformats.org/officeDocument/2006/relationships/printerSettings" Target="../printerSettings/printerSettings574.bin"/><Relationship Id="rId7" Type="http://schemas.openxmlformats.org/officeDocument/2006/relationships/printerSettings" Target="../printerSettings/printerSettings505.bin"/><Relationship Id="rId71" Type="http://schemas.openxmlformats.org/officeDocument/2006/relationships/printerSettings" Target="../printerSettings/printerSettings569.bin"/><Relationship Id="rId2" Type="http://schemas.openxmlformats.org/officeDocument/2006/relationships/printerSettings" Target="../printerSettings/printerSettings500.bin"/><Relationship Id="rId16" Type="http://schemas.openxmlformats.org/officeDocument/2006/relationships/printerSettings" Target="../printerSettings/printerSettings514.bin"/><Relationship Id="rId29" Type="http://schemas.openxmlformats.org/officeDocument/2006/relationships/printerSettings" Target="../printerSettings/printerSettings527.bin"/><Relationship Id="rId11" Type="http://schemas.openxmlformats.org/officeDocument/2006/relationships/printerSettings" Target="../printerSettings/printerSettings509.bin"/><Relationship Id="rId24" Type="http://schemas.openxmlformats.org/officeDocument/2006/relationships/printerSettings" Target="../printerSettings/printerSettings522.bin"/><Relationship Id="rId32" Type="http://schemas.openxmlformats.org/officeDocument/2006/relationships/printerSettings" Target="../printerSettings/printerSettings530.bin"/><Relationship Id="rId37" Type="http://schemas.openxmlformats.org/officeDocument/2006/relationships/printerSettings" Target="../printerSettings/printerSettings535.bin"/><Relationship Id="rId40" Type="http://schemas.openxmlformats.org/officeDocument/2006/relationships/printerSettings" Target="../printerSettings/printerSettings538.bin"/><Relationship Id="rId45" Type="http://schemas.openxmlformats.org/officeDocument/2006/relationships/printerSettings" Target="../printerSettings/printerSettings543.bin"/><Relationship Id="rId53" Type="http://schemas.openxmlformats.org/officeDocument/2006/relationships/printerSettings" Target="../printerSettings/printerSettings551.bin"/><Relationship Id="rId58" Type="http://schemas.openxmlformats.org/officeDocument/2006/relationships/printerSettings" Target="../printerSettings/printerSettings556.bin"/><Relationship Id="rId66" Type="http://schemas.openxmlformats.org/officeDocument/2006/relationships/printerSettings" Target="../printerSettings/printerSettings564.bin"/><Relationship Id="rId74" Type="http://schemas.openxmlformats.org/officeDocument/2006/relationships/printerSettings" Target="../printerSettings/printerSettings572.bin"/><Relationship Id="rId79" Type="http://schemas.openxmlformats.org/officeDocument/2006/relationships/printerSettings" Target="../printerSettings/printerSettings577.bin"/><Relationship Id="rId5" Type="http://schemas.openxmlformats.org/officeDocument/2006/relationships/printerSettings" Target="../printerSettings/printerSettings503.bin"/><Relationship Id="rId61" Type="http://schemas.openxmlformats.org/officeDocument/2006/relationships/printerSettings" Target="../printerSettings/printerSettings559.bin"/><Relationship Id="rId82" Type="http://schemas.openxmlformats.org/officeDocument/2006/relationships/printerSettings" Target="../printerSettings/printerSettings580.bin"/><Relationship Id="rId10" Type="http://schemas.openxmlformats.org/officeDocument/2006/relationships/printerSettings" Target="../printerSettings/printerSettings508.bin"/><Relationship Id="rId19" Type="http://schemas.openxmlformats.org/officeDocument/2006/relationships/printerSettings" Target="../printerSettings/printerSettings517.bin"/><Relationship Id="rId31" Type="http://schemas.openxmlformats.org/officeDocument/2006/relationships/printerSettings" Target="../printerSettings/printerSettings529.bin"/><Relationship Id="rId44" Type="http://schemas.openxmlformats.org/officeDocument/2006/relationships/printerSettings" Target="../printerSettings/printerSettings542.bin"/><Relationship Id="rId52" Type="http://schemas.openxmlformats.org/officeDocument/2006/relationships/printerSettings" Target="../printerSettings/printerSettings550.bin"/><Relationship Id="rId60" Type="http://schemas.openxmlformats.org/officeDocument/2006/relationships/printerSettings" Target="../printerSettings/printerSettings558.bin"/><Relationship Id="rId65" Type="http://schemas.openxmlformats.org/officeDocument/2006/relationships/printerSettings" Target="../printerSettings/printerSettings563.bin"/><Relationship Id="rId73" Type="http://schemas.openxmlformats.org/officeDocument/2006/relationships/printerSettings" Target="../printerSettings/printerSettings571.bin"/><Relationship Id="rId78" Type="http://schemas.openxmlformats.org/officeDocument/2006/relationships/printerSettings" Target="../printerSettings/printerSettings576.bin"/><Relationship Id="rId81" Type="http://schemas.openxmlformats.org/officeDocument/2006/relationships/printerSettings" Target="../printerSettings/printerSettings579.bin"/><Relationship Id="rId4" Type="http://schemas.openxmlformats.org/officeDocument/2006/relationships/printerSettings" Target="../printerSettings/printerSettings502.bin"/><Relationship Id="rId9" Type="http://schemas.openxmlformats.org/officeDocument/2006/relationships/printerSettings" Target="../printerSettings/printerSettings507.bin"/><Relationship Id="rId14" Type="http://schemas.openxmlformats.org/officeDocument/2006/relationships/printerSettings" Target="../printerSettings/printerSettings512.bin"/><Relationship Id="rId22" Type="http://schemas.openxmlformats.org/officeDocument/2006/relationships/printerSettings" Target="../printerSettings/printerSettings520.bin"/><Relationship Id="rId27" Type="http://schemas.openxmlformats.org/officeDocument/2006/relationships/printerSettings" Target="../printerSettings/printerSettings525.bin"/><Relationship Id="rId30" Type="http://schemas.openxmlformats.org/officeDocument/2006/relationships/printerSettings" Target="../printerSettings/printerSettings528.bin"/><Relationship Id="rId35" Type="http://schemas.openxmlformats.org/officeDocument/2006/relationships/printerSettings" Target="../printerSettings/printerSettings533.bin"/><Relationship Id="rId43" Type="http://schemas.openxmlformats.org/officeDocument/2006/relationships/printerSettings" Target="../printerSettings/printerSettings541.bin"/><Relationship Id="rId48" Type="http://schemas.openxmlformats.org/officeDocument/2006/relationships/printerSettings" Target="../printerSettings/printerSettings546.bin"/><Relationship Id="rId56" Type="http://schemas.openxmlformats.org/officeDocument/2006/relationships/printerSettings" Target="../printerSettings/printerSettings554.bin"/><Relationship Id="rId64" Type="http://schemas.openxmlformats.org/officeDocument/2006/relationships/printerSettings" Target="../printerSettings/printerSettings562.bin"/><Relationship Id="rId69" Type="http://schemas.openxmlformats.org/officeDocument/2006/relationships/printerSettings" Target="../printerSettings/printerSettings567.bin"/><Relationship Id="rId77" Type="http://schemas.openxmlformats.org/officeDocument/2006/relationships/printerSettings" Target="../printerSettings/printerSettings575.bin"/><Relationship Id="rId8" Type="http://schemas.openxmlformats.org/officeDocument/2006/relationships/printerSettings" Target="../printerSettings/printerSettings506.bin"/><Relationship Id="rId51" Type="http://schemas.openxmlformats.org/officeDocument/2006/relationships/printerSettings" Target="../printerSettings/printerSettings549.bin"/><Relationship Id="rId72" Type="http://schemas.openxmlformats.org/officeDocument/2006/relationships/printerSettings" Target="../printerSettings/printerSettings570.bin"/><Relationship Id="rId80" Type="http://schemas.openxmlformats.org/officeDocument/2006/relationships/printerSettings" Target="../printerSettings/printerSettings578.bin"/><Relationship Id="rId3" Type="http://schemas.openxmlformats.org/officeDocument/2006/relationships/printerSettings" Target="../printerSettings/printerSettings501.bin"/><Relationship Id="rId12" Type="http://schemas.openxmlformats.org/officeDocument/2006/relationships/printerSettings" Target="../printerSettings/printerSettings510.bin"/><Relationship Id="rId17" Type="http://schemas.openxmlformats.org/officeDocument/2006/relationships/printerSettings" Target="../printerSettings/printerSettings515.bin"/><Relationship Id="rId25" Type="http://schemas.openxmlformats.org/officeDocument/2006/relationships/printerSettings" Target="../printerSettings/printerSettings523.bin"/><Relationship Id="rId33" Type="http://schemas.openxmlformats.org/officeDocument/2006/relationships/printerSettings" Target="../printerSettings/printerSettings531.bin"/><Relationship Id="rId38" Type="http://schemas.openxmlformats.org/officeDocument/2006/relationships/printerSettings" Target="../printerSettings/printerSettings536.bin"/><Relationship Id="rId46" Type="http://schemas.openxmlformats.org/officeDocument/2006/relationships/printerSettings" Target="../printerSettings/printerSettings544.bin"/><Relationship Id="rId59" Type="http://schemas.openxmlformats.org/officeDocument/2006/relationships/printerSettings" Target="../printerSettings/printerSettings557.bin"/><Relationship Id="rId67" Type="http://schemas.openxmlformats.org/officeDocument/2006/relationships/printerSettings" Target="../printerSettings/printerSettings565.bin"/><Relationship Id="rId20" Type="http://schemas.openxmlformats.org/officeDocument/2006/relationships/printerSettings" Target="../printerSettings/printerSettings518.bin"/><Relationship Id="rId41" Type="http://schemas.openxmlformats.org/officeDocument/2006/relationships/printerSettings" Target="../printerSettings/printerSettings539.bin"/><Relationship Id="rId54" Type="http://schemas.openxmlformats.org/officeDocument/2006/relationships/printerSettings" Target="../printerSettings/printerSettings552.bin"/><Relationship Id="rId62" Type="http://schemas.openxmlformats.org/officeDocument/2006/relationships/printerSettings" Target="../printerSettings/printerSettings560.bin"/><Relationship Id="rId70" Type="http://schemas.openxmlformats.org/officeDocument/2006/relationships/printerSettings" Target="../printerSettings/printerSettings568.bin"/><Relationship Id="rId75" Type="http://schemas.openxmlformats.org/officeDocument/2006/relationships/printerSettings" Target="../printerSettings/printerSettings573.bin"/><Relationship Id="rId83" Type="http://schemas.openxmlformats.org/officeDocument/2006/relationships/printerSettings" Target="../printerSettings/printerSettings581.bin"/><Relationship Id="rId1" Type="http://schemas.openxmlformats.org/officeDocument/2006/relationships/printerSettings" Target="../printerSettings/printerSettings499.bin"/><Relationship Id="rId6" Type="http://schemas.openxmlformats.org/officeDocument/2006/relationships/printerSettings" Target="../printerSettings/printerSettings504.bin"/><Relationship Id="rId15" Type="http://schemas.openxmlformats.org/officeDocument/2006/relationships/printerSettings" Target="../printerSettings/printerSettings513.bin"/><Relationship Id="rId23" Type="http://schemas.openxmlformats.org/officeDocument/2006/relationships/printerSettings" Target="../printerSettings/printerSettings521.bin"/><Relationship Id="rId28" Type="http://schemas.openxmlformats.org/officeDocument/2006/relationships/printerSettings" Target="../printerSettings/printerSettings526.bin"/><Relationship Id="rId36" Type="http://schemas.openxmlformats.org/officeDocument/2006/relationships/printerSettings" Target="../printerSettings/printerSettings534.bin"/><Relationship Id="rId49" Type="http://schemas.openxmlformats.org/officeDocument/2006/relationships/printerSettings" Target="../printerSettings/printerSettings547.bin"/><Relationship Id="rId57" Type="http://schemas.openxmlformats.org/officeDocument/2006/relationships/printerSettings" Target="../printerSettings/printerSettings555.bin"/></Relationships>
</file>

<file path=xl/worksheets/_rels/sheet70.xml.rels><?xml version="1.0" encoding="UTF-8" standalone="yes"?>
<Relationships xmlns="http://schemas.openxmlformats.org/package/2006/relationships"><Relationship Id="rId8" Type="http://schemas.openxmlformats.org/officeDocument/2006/relationships/printerSettings" Target="../printerSettings/printerSettings5098.bin"/><Relationship Id="rId13" Type="http://schemas.openxmlformats.org/officeDocument/2006/relationships/printerSettings" Target="../printerSettings/printerSettings5103.bin"/><Relationship Id="rId18" Type="http://schemas.openxmlformats.org/officeDocument/2006/relationships/printerSettings" Target="../printerSettings/printerSettings5108.bin"/><Relationship Id="rId26" Type="http://schemas.openxmlformats.org/officeDocument/2006/relationships/printerSettings" Target="../printerSettings/printerSettings5116.bin"/><Relationship Id="rId39" Type="http://schemas.openxmlformats.org/officeDocument/2006/relationships/printerSettings" Target="../printerSettings/printerSettings5129.bin"/><Relationship Id="rId3" Type="http://schemas.openxmlformats.org/officeDocument/2006/relationships/printerSettings" Target="../printerSettings/printerSettings5093.bin"/><Relationship Id="rId21" Type="http://schemas.openxmlformats.org/officeDocument/2006/relationships/printerSettings" Target="../printerSettings/printerSettings5111.bin"/><Relationship Id="rId34" Type="http://schemas.openxmlformats.org/officeDocument/2006/relationships/printerSettings" Target="../printerSettings/printerSettings5124.bin"/><Relationship Id="rId42" Type="http://schemas.openxmlformats.org/officeDocument/2006/relationships/printerSettings" Target="../printerSettings/printerSettings5132.bin"/><Relationship Id="rId7" Type="http://schemas.openxmlformats.org/officeDocument/2006/relationships/printerSettings" Target="../printerSettings/printerSettings5097.bin"/><Relationship Id="rId12" Type="http://schemas.openxmlformats.org/officeDocument/2006/relationships/printerSettings" Target="../printerSettings/printerSettings5102.bin"/><Relationship Id="rId17" Type="http://schemas.openxmlformats.org/officeDocument/2006/relationships/printerSettings" Target="../printerSettings/printerSettings5107.bin"/><Relationship Id="rId25" Type="http://schemas.openxmlformats.org/officeDocument/2006/relationships/printerSettings" Target="../printerSettings/printerSettings5115.bin"/><Relationship Id="rId33" Type="http://schemas.openxmlformats.org/officeDocument/2006/relationships/printerSettings" Target="../printerSettings/printerSettings5123.bin"/><Relationship Id="rId38" Type="http://schemas.openxmlformats.org/officeDocument/2006/relationships/printerSettings" Target="../printerSettings/printerSettings5128.bin"/><Relationship Id="rId46" Type="http://schemas.openxmlformats.org/officeDocument/2006/relationships/printerSettings" Target="../printerSettings/printerSettings5136.bin"/><Relationship Id="rId2" Type="http://schemas.openxmlformats.org/officeDocument/2006/relationships/printerSettings" Target="../printerSettings/printerSettings5092.bin"/><Relationship Id="rId16" Type="http://schemas.openxmlformats.org/officeDocument/2006/relationships/printerSettings" Target="../printerSettings/printerSettings5106.bin"/><Relationship Id="rId20" Type="http://schemas.openxmlformats.org/officeDocument/2006/relationships/printerSettings" Target="../printerSettings/printerSettings5110.bin"/><Relationship Id="rId29" Type="http://schemas.openxmlformats.org/officeDocument/2006/relationships/printerSettings" Target="../printerSettings/printerSettings5119.bin"/><Relationship Id="rId41" Type="http://schemas.openxmlformats.org/officeDocument/2006/relationships/printerSettings" Target="../printerSettings/printerSettings5131.bin"/><Relationship Id="rId1" Type="http://schemas.openxmlformats.org/officeDocument/2006/relationships/printerSettings" Target="../printerSettings/printerSettings5091.bin"/><Relationship Id="rId6" Type="http://schemas.openxmlformats.org/officeDocument/2006/relationships/printerSettings" Target="../printerSettings/printerSettings5096.bin"/><Relationship Id="rId11" Type="http://schemas.openxmlformats.org/officeDocument/2006/relationships/printerSettings" Target="../printerSettings/printerSettings5101.bin"/><Relationship Id="rId24" Type="http://schemas.openxmlformats.org/officeDocument/2006/relationships/printerSettings" Target="../printerSettings/printerSettings5114.bin"/><Relationship Id="rId32" Type="http://schemas.openxmlformats.org/officeDocument/2006/relationships/printerSettings" Target="../printerSettings/printerSettings5122.bin"/><Relationship Id="rId37" Type="http://schemas.openxmlformats.org/officeDocument/2006/relationships/printerSettings" Target="../printerSettings/printerSettings5127.bin"/><Relationship Id="rId40" Type="http://schemas.openxmlformats.org/officeDocument/2006/relationships/printerSettings" Target="../printerSettings/printerSettings5130.bin"/><Relationship Id="rId45" Type="http://schemas.openxmlformats.org/officeDocument/2006/relationships/printerSettings" Target="../printerSettings/printerSettings5135.bin"/><Relationship Id="rId5" Type="http://schemas.openxmlformats.org/officeDocument/2006/relationships/printerSettings" Target="../printerSettings/printerSettings5095.bin"/><Relationship Id="rId15" Type="http://schemas.openxmlformats.org/officeDocument/2006/relationships/printerSettings" Target="../printerSettings/printerSettings5105.bin"/><Relationship Id="rId23" Type="http://schemas.openxmlformats.org/officeDocument/2006/relationships/printerSettings" Target="../printerSettings/printerSettings5113.bin"/><Relationship Id="rId28" Type="http://schemas.openxmlformats.org/officeDocument/2006/relationships/printerSettings" Target="../printerSettings/printerSettings5118.bin"/><Relationship Id="rId36" Type="http://schemas.openxmlformats.org/officeDocument/2006/relationships/printerSettings" Target="../printerSettings/printerSettings5126.bin"/><Relationship Id="rId10" Type="http://schemas.openxmlformats.org/officeDocument/2006/relationships/printerSettings" Target="../printerSettings/printerSettings5100.bin"/><Relationship Id="rId19" Type="http://schemas.openxmlformats.org/officeDocument/2006/relationships/printerSettings" Target="../printerSettings/printerSettings5109.bin"/><Relationship Id="rId31" Type="http://schemas.openxmlformats.org/officeDocument/2006/relationships/printerSettings" Target="../printerSettings/printerSettings5121.bin"/><Relationship Id="rId44" Type="http://schemas.openxmlformats.org/officeDocument/2006/relationships/printerSettings" Target="../printerSettings/printerSettings5134.bin"/><Relationship Id="rId4" Type="http://schemas.openxmlformats.org/officeDocument/2006/relationships/printerSettings" Target="../printerSettings/printerSettings5094.bin"/><Relationship Id="rId9" Type="http://schemas.openxmlformats.org/officeDocument/2006/relationships/printerSettings" Target="../printerSettings/printerSettings5099.bin"/><Relationship Id="rId14" Type="http://schemas.openxmlformats.org/officeDocument/2006/relationships/printerSettings" Target="../printerSettings/printerSettings5104.bin"/><Relationship Id="rId22" Type="http://schemas.openxmlformats.org/officeDocument/2006/relationships/printerSettings" Target="../printerSettings/printerSettings5112.bin"/><Relationship Id="rId27" Type="http://schemas.openxmlformats.org/officeDocument/2006/relationships/printerSettings" Target="../printerSettings/printerSettings5117.bin"/><Relationship Id="rId30" Type="http://schemas.openxmlformats.org/officeDocument/2006/relationships/printerSettings" Target="../printerSettings/printerSettings5120.bin"/><Relationship Id="rId35" Type="http://schemas.openxmlformats.org/officeDocument/2006/relationships/printerSettings" Target="../printerSettings/printerSettings5125.bin"/><Relationship Id="rId43" Type="http://schemas.openxmlformats.org/officeDocument/2006/relationships/printerSettings" Target="../printerSettings/printerSettings5133.bin"/></Relationships>
</file>

<file path=xl/worksheets/_rels/sheet71.xml.rels><?xml version="1.0" encoding="UTF-8" standalone="yes"?>
<Relationships xmlns="http://schemas.openxmlformats.org/package/2006/relationships"><Relationship Id="rId8" Type="http://schemas.openxmlformats.org/officeDocument/2006/relationships/printerSettings" Target="../printerSettings/printerSettings5144.bin"/><Relationship Id="rId13" Type="http://schemas.openxmlformats.org/officeDocument/2006/relationships/printerSettings" Target="../printerSettings/printerSettings5149.bin"/><Relationship Id="rId18" Type="http://schemas.openxmlformats.org/officeDocument/2006/relationships/printerSettings" Target="../printerSettings/printerSettings5154.bin"/><Relationship Id="rId26" Type="http://schemas.openxmlformats.org/officeDocument/2006/relationships/printerSettings" Target="../printerSettings/printerSettings5162.bin"/><Relationship Id="rId39" Type="http://schemas.openxmlformats.org/officeDocument/2006/relationships/printerSettings" Target="../printerSettings/printerSettings5175.bin"/><Relationship Id="rId3" Type="http://schemas.openxmlformats.org/officeDocument/2006/relationships/printerSettings" Target="../printerSettings/printerSettings5139.bin"/><Relationship Id="rId21" Type="http://schemas.openxmlformats.org/officeDocument/2006/relationships/printerSettings" Target="../printerSettings/printerSettings5157.bin"/><Relationship Id="rId34" Type="http://schemas.openxmlformats.org/officeDocument/2006/relationships/printerSettings" Target="../printerSettings/printerSettings5170.bin"/><Relationship Id="rId42" Type="http://schemas.openxmlformats.org/officeDocument/2006/relationships/printerSettings" Target="../printerSettings/printerSettings5178.bin"/><Relationship Id="rId7" Type="http://schemas.openxmlformats.org/officeDocument/2006/relationships/printerSettings" Target="../printerSettings/printerSettings5143.bin"/><Relationship Id="rId12" Type="http://schemas.openxmlformats.org/officeDocument/2006/relationships/printerSettings" Target="../printerSettings/printerSettings5148.bin"/><Relationship Id="rId17" Type="http://schemas.openxmlformats.org/officeDocument/2006/relationships/printerSettings" Target="../printerSettings/printerSettings5153.bin"/><Relationship Id="rId25" Type="http://schemas.openxmlformats.org/officeDocument/2006/relationships/printerSettings" Target="../printerSettings/printerSettings5161.bin"/><Relationship Id="rId33" Type="http://schemas.openxmlformats.org/officeDocument/2006/relationships/printerSettings" Target="../printerSettings/printerSettings5169.bin"/><Relationship Id="rId38" Type="http://schemas.openxmlformats.org/officeDocument/2006/relationships/printerSettings" Target="../printerSettings/printerSettings5174.bin"/><Relationship Id="rId46" Type="http://schemas.openxmlformats.org/officeDocument/2006/relationships/printerSettings" Target="../printerSettings/printerSettings5182.bin"/><Relationship Id="rId2" Type="http://schemas.openxmlformats.org/officeDocument/2006/relationships/printerSettings" Target="../printerSettings/printerSettings5138.bin"/><Relationship Id="rId16" Type="http://schemas.openxmlformats.org/officeDocument/2006/relationships/printerSettings" Target="../printerSettings/printerSettings5152.bin"/><Relationship Id="rId20" Type="http://schemas.openxmlformats.org/officeDocument/2006/relationships/printerSettings" Target="../printerSettings/printerSettings5156.bin"/><Relationship Id="rId29" Type="http://schemas.openxmlformats.org/officeDocument/2006/relationships/printerSettings" Target="../printerSettings/printerSettings5165.bin"/><Relationship Id="rId41" Type="http://schemas.openxmlformats.org/officeDocument/2006/relationships/printerSettings" Target="../printerSettings/printerSettings5177.bin"/><Relationship Id="rId1" Type="http://schemas.openxmlformats.org/officeDocument/2006/relationships/printerSettings" Target="../printerSettings/printerSettings5137.bin"/><Relationship Id="rId6" Type="http://schemas.openxmlformats.org/officeDocument/2006/relationships/printerSettings" Target="../printerSettings/printerSettings5142.bin"/><Relationship Id="rId11" Type="http://schemas.openxmlformats.org/officeDocument/2006/relationships/printerSettings" Target="../printerSettings/printerSettings5147.bin"/><Relationship Id="rId24" Type="http://schemas.openxmlformats.org/officeDocument/2006/relationships/printerSettings" Target="../printerSettings/printerSettings5160.bin"/><Relationship Id="rId32" Type="http://schemas.openxmlformats.org/officeDocument/2006/relationships/printerSettings" Target="../printerSettings/printerSettings5168.bin"/><Relationship Id="rId37" Type="http://schemas.openxmlformats.org/officeDocument/2006/relationships/printerSettings" Target="../printerSettings/printerSettings5173.bin"/><Relationship Id="rId40" Type="http://schemas.openxmlformats.org/officeDocument/2006/relationships/printerSettings" Target="../printerSettings/printerSettings5176.bin"/><Relationship Id="rId45" Type="http://schemas.openxmlformats.org/officeDocument/2006/relationships/printerSettings" Target="../printerSettings/printerSettings5181.bin"/><Relationship Id="rId5" Type="http://schemas.openxmlformats.org/officeDocument/2006/relationships/printerSettings" Target="../printerSettings/printerSettings5141.bin"/><Relationship Id="rId15" Type="http://schemas.openxmlformats.org/officeDocument/2006/relationships/printerSettings" Target="../printerSettings/printerSettings5151.bin"/><Relationship Id="rId23" Type="http://schemas.openxmlformats.org/officeDocument/2006/relationships/printerSettings" Target="../printerSettings/printerSettings5159.bin"/><Relationship Id="rId28" Type="http://schemas.openxmlformats.org/officeDocument/2006/relationships/printerSettings" Target="../printerSettings/printerSettings5164.bin"/><Relationship Id="rId36" Type="http://schemas.openxmlformats.org/officeDocument/2006/relationships/printerSettings" Target="../printerSettings/printerSettings5172.bin"/><Relationship Id="rId10" Type="http://schemas.openxmlformats.org/officeDocument/2006/relationships/printerSettings" Target="../printerSettings/printerSettings5146.bin"/><Relationship Id="rId19" Type="http://schemas.openxmlformats.org/officeDocument/2006/relationships/printerSettings" Target="../printerSettings/printerSettings5155.bin"/><Relationship Id="rId31" Type="http://schemas.openxmlformats.org/officeDocument/2006/relationships/printerSettings" Target="../printerSettings/printerSettings5167.bin"/><Relationship Id="rId44" Type="http://schemas.openxmlformats.org/officeDocument/2006/relationships/printerSettings" Target="../printerSettings/printerSettings5180.bin"/><Relationship Id="rId4" Type="http://schemas.openxmlformats.org/officeDocument/2006/relationships/printerSettings" Target="../printerSettings/printerSettings5140.bin"/><Relationship Id="rId9" Type="http://schemas.openxmlformats.org/officeDocument/2006/relationships/printerSettings" Target="../printerSettings/printerSettings5145.bin"/><Relationship Id="rId14" Type="http://schemas.openxmlformats.org/officeDocument/2006/relationships/printerSettings" Target="../printerSettings/printerSettings5150.bin"/><Relationship Id="rId22" Type="http://schemas.openxmlformats.org/officeDocument/2006/relationships/printerSettings" Target="../printerSettings/printerSettings5158.bin"/><Relationship Id="rId27" Type="http://schemas.openxmlformats.org/officeDocument/2006/relationships/printerSettings" Target="../printerSettings/printerSettings5163.bin"/><Relationship Id="rId30" Type="http://schemas.openxmlformats.org/officeDocument/2006/relationships/printerSettings" Target="../printerSettings/printerSettings5166.bin"/><Relationship Id="rId35" Type="http://schemas.openxmlformats.org/officeDocument/2006/relationships/printerSettings" Target="../printerSettings/printerSettings5171.bin"/><Relationship Id="rId43" Type="http://schemas.openxmlformats.org/officeDocument/2006/relationships/printerSettings" Target="../printerSettings/printerSettings5179.bin"/></Relationships>
</file>

<file path=xl/worksheets/_rels/sheet72.xml.rels><?xml version="1.0" encoding="UTF-8" standalone="yes"?>
<Relationships xmlns="http://schemas.openxmlformats.org/package/2006/relationships"><Relationship Id="rId8" Type="http://schemas.openxmlformats.org/officeDocument/2006/relationships/printerSettings" Target="../printerSettings/printerSettings5190.bin"/><Relationship Id="rId13" Type="http://schemas.openxmlformats.org/officeDocument/2006/relationships/printerSettings" Target="../printerSettings/printerSettings5195.bin"/><Relationship Id="rId18" Type="http://schemas.openxmlformats.org/officeDocument/2006/relationships/printerSettings" Target="../printerSettings/printerSettings5200.bin"/><Relationship Id="rId26" Type="http://schemas.openxmlformats.org/officeDocument/2006/relationships/printerSettings" Target="../printerSettings/printerSettings5208.bin"/><Relationship Id="rId39" Type="http://schemas.openxmlformats.org/officeDocument/2006/relationships/printerSettings" Target="../printerSettings/printerSettings5221.bin"/><Relationship Id="rId3" Type="http://schemas.openxmlformats.org/officeDocument/2006/relationships/printerSettings" Target="../printerSettings/printerSettings5185.bin"/><Relationship Id="rId21" Type="http://schemas.openxmlformats.org/officeDocument/2006/relationships/printerSettings" Target="../printerSettings/printerSettings5203.bin"/><Relationship Id="rId34" Type="http://schemas.openxmlformats.org/officeDocument/2006/relationships/printerSettings" Target="../printerSettings/printerSettings5216.bin"/><Relationship Id="rId42" Type="http://schemas.openxmlformats.org/officeDocument/2006/relationships/printerSettings" Target="../printerSettings/printerSettings5224.bin"/><Relationship Id="rId7" Type="http://schemas.openxmlformats.org/officeDocument/2006/relationships/printerSettings" Target="../printerSettings/printerSettings5189.bin"/><Relationship Id="rId12" Type="http://schemas.openxmlformats.org/officeDocument/2006/relationships/printerSettings" Target="../printerSettings/printerSettings5194.bin"/><Relationship Id="rId17" Type="http://schemas.openxmlformats.org/officeDocument/2006/relationships/printerSettings" Target="../printerSettings/printerSettings5199.bin"/><Relationship Id="rId25" Type="http://schemas.openxmlformats.org/officeDocument/2006/relationships/printerSettings" Target="../printerSettings/printerSettings5207.bin"/><Relationship Id="rId33" Type="http://schemas.openxmlformats.org/officeDocument/2006/relationships/printerSettings" Target="../printerSettings/printerSettings5215.bin"/><Relationship Id="rId38" Type="http://schemas.openxmlformats.org/officeDocument/2006/relationships/printerSettings" Target="../printerSettings/printerSettings5220.bin"/><Relationship Id="rId46" Type="http://schemas.openxmlformats.org/officeDocument/2006/relationships/printerSettings" Target="../printerSettings/printerSettings5228.bin"/><Relationship Id="rId2" Type="http://schemas.openxmlformats.org/officeDocument/2006/relationships/printerSettings" Target="../printerSettings/printerSettings5184.bin"/><Relationship Id="rId16" Type="http://schemas.openxmlformats.org/officeDocument/2006/relationships/printerSettings" Target="../printerSettings/printerSettings5198.bin"/><Relationship Id="rId20" Type="http://schemas.openxmlformats.org/officeDocument/2006/relationships/printerSettings" Target="../printerSettings/printerSettings5202.bin"/><Relationship Id="rId29" Type="http://schemas.openxmlformats.org/officeDocument/2006/relationships/printerSettings" Target="../printerSettings/printerSettings5211.bin"/><Relationship Id="rId41" Type="http://schemas.openxmlformats.org/officeDocument/2006/relationships/printerSettings" Target="../printerSettings/printerSettings5223.bin"/><Relationship Id="rId1" Type="http://schemas.openxmlformats.org/officeDocument/2006/relationships/printerSettings" Target="../printerSettings/printerSettings5183.bin"/><Relationship Id="rId6" Type="http://schemas.openxmlformats.org/officeDocument/2006/relationships/printerSettings" Target="../printerSettings/printerSettings5188.bin"/><Relationship Id="rId11" Type="http://schemas.openxmlformats.org/officeDocument/2006/relationships/printerSettings" Target="../printerSettings/printerSettings5193.bin"/><Relationship Id="rId24" Type="http://schemas.openxmlformats.org/officeDocument/2006/relationships/printerSettings" Target="../printerSettings/printerSettings5206.bin"/><Relationship Id="rId32" Type="http://schemas.openxmlformats.org/officeDocument/2006/relationships/printerSettings" Target="../printerSettings/printerSettings5214.bin"/><Relationship Id="rId37" Type="http://schemas.openxmlformats.org/officeDocument/2006/relationships/printerSettings" Target="../printerSettings/printerSettings5219.bin"/><Relationship Id="rId40" Type="http://schemas.openxmlformats.org/officeDocument/2006/relationships/printerSettings" Target="../printerSettings/printerSettings5222.bin"/><Relationship Id="rId45" Type="http://schemas.openxmlformats.org/officeDocument/2006/relationships/printerSettings" Target="../printerSettings/printerSettings5227.bin"/><Relationship Id="rId5" Type="http://schemas.openxmlformats.org/officeDocument/2006/relationships/printerSettings" Target="../printerSettings/printerSettings5187.bin"/><Relationship Id="rId15" Type="http://schemas.openxmlformats.org/officeDocument/2006/relationships/printerSettings" Target="../printerSettings/printerSettings5197.bin"/><Relationship Id="rId23" Type="http://schemas.openxmlformats.org/officeDocument/2006/relationships/printerSettings" Target="../printerSettings/printerSettings5205.bin"/><Relationship Id="rId28" Type="http://schemas.openxmlformats.org/officeDocument/2006/relationships/printerSettings" Target="../printerSettings/printerSettings5210.bin"/><Relationship Id="rId36" Type="http://schemas.openxmlformats.org/officeDocument/2006/relationships/printerSettings" Target="../printerSettings/printerSettings5218.bin"/><Relationship Id="rId10" Type="http://schemas.openxmlformats.org/officeDocument/2006/relationships/printerSettings" Target="../printerSettings/printerSettings5192.bin"/><Relationship Id="rId19" Type="http://schemas.openxmlformats.org/officeDocument/2006/relationships/printerSettings" Target="../printerSettings/printerSettings5201.bin"/><Relationship Id="rId31" Type="http://schemas.openxmlformats.org/officeDocument/2006/relationships/printerSettings" Target="../printerSettings/printerSettings5213.bin"/><Relationship Id="rId44" Type="http://schemas.openxmlformats.org/officeDocument/2006/relationships/printerSettings" Target="../printerSettings/printerSettings5226.bin"/><Relationship Id="rId4" Type="http://schemas.openxmlformats.org/officeDocument/2006/relationships/printerSettings" Target="../printerSettings/printerSettings5186.bin"/><Relationship Id="rId9" Type="http://schemas.openxmlformats.org/officeDocument/2006/relationships/printerSettings" Target="../printerSettings/printerSettings5191.bin"/><Relationship Id="rId14" Type="http://schemas.openxmlformats.org/officeDocument/2006/relationships/printerSettings" Target="../printerSettings/printerSettings5196.bin"/><Relationship Id="rId22" Type="http://schemas.openxmlformats.org/officeDocument/2006/relationships/printerSettings" Target="../printerSettings/printerSettings5204.bin"/><Relationship Id="rId27" Type="http://schemas.openxmlformats.org/officeDocument/2006/relationships/printerSettings" Target="../printerSettings/printerSettings5209.bin"/><Relationship Id="rId30" Type="http://schemas.openxmlformats.org/officeDocument/2006/relationships/printerSettings" Target="../printerSettings/printerSettings5212.bin"/><Relationship Id="rId35" Type="http://schemas.openxmlformats.org/officeDocument/2006/relationships/printerSettings" Target="../printerSettings/printerSettings5217.bin"/><Relationship Id="rId43" Type="http://schemas.openxmlformats.org/officeDocument/2006/relationships/printerSettings" Target="../printerSettings/printerSettings5225.bin"/></Relationships>
</file>

<file path=xl/worksheets/_rels/sheet73.xml.rels><?xml version="1.0" encoding="UTF-8" standalone="yes"?>
<Relationships xmlns="http://schemas.openxmlformats.org/package/2006/relationships"><Relationship Id="rId8" Type="http://schemas.openxmlformats.org/officeDocument/2006/relationships/printerSettings" Target="../printerSettings/printerSettings5236.bin"/><Relationship Id="rId13" Type="http://schemas.openxmlformats.org/officeDocument/2006/relationships/printerSettings" Target="../printerSettings/printerSettings5241.bin"/><Relationship Id="rId18" Type="http://schemas.openxmlformats.org/officeDocument/2006/relationships/printerSettings" Target="../printerSettings/printerSettings5246.bin"/><Relationship Id="rId26" Type="http://schemas.openxmlformats.org/officeDocument/2006/relationships/printerSettings" Target="../printerSettings/printerSettings5254.bin"/><Relationship Id="rId39" Type="http://schemas.openxmlformats.org/officeDocument/2006/relationships/printerSettings" Target="../printerSettings/printerSettings5267.bin"/><Relationship Id="rId3" Type="http://schemas.openxmlformats.org/officeDocument/2006/relationships/printerSettings" Target="../printerSettings/printerSettings5231.bin"/><Relationship Id="rId21" Type="http://schemas.openxmlformats.org/officeDocument/2006/relationships/printerSettings" Target="../printerSettings/printerSettings5249.bin"/><Relationship Id="rId34" Type="http://schemas.openxmlformats.org/officeDocument/2006/relationships/printerSettings" Target="../printerSettings/printerSettings5262.bin"/><Relationship Id="rId42" Type="http://schemas.openxmlformats.org/officeDocument/2006/relationships/printerSettings" Target="../printerSettings/printerSettings5270.bin"/><Relationship Id="rId7" Type="http://schemas.openxmlformats.org/officeDocument/2006/relationships/printerSettings" Target="../printerSettings/printerSettings5235.bin"/><Relationship Id="rId12" Type="http://schemas.openxmlformats.org/officeDocument/2006/relationships/printerSettings" Target="../printerSettings/printerSettings5240.bin"/><Relationship Id="rId17" Type="http://schemas.openxmlformats.org/officeDocument/2006/relationships/printerSettings" Target="../printerSettings/printerSettings5245.bin"/><Relationship Id="rId25" Type="http://schemas.openxmlformats.org/officeDocument/2006/relationships/printerSettings" Target="../printerSettings/printerSettings5253.bin"/><Relationship Id="rId33" Type="http://schemas.openxmlformats.org/officeDocument/2006/relationships/printerSettings" Target="../printerSettings/printerSettings5261.bin"/><Relationship Id="rId38" Type="http://schemas.openxmlformats.org/officeDocument/2006/relationships/printerSettings" Target="../printerSettings/printerSettings5266.bin"/><Relationship Id="rId46" Type="http://schemas.openxmlformats.org/officeDocument/2006/relationships/printerSettings" Target="../printerSettings/printerSettings5274.bin"/><Relationship Id="rId2" Type="http://schemas.openxmlformats.org/officeDocument/2006/relationships/printerSettings" Target="../printerSettings/printerSettings5230.bin"/><Relationship Id="rId16" Type="http://schemas.openxmlformats.org/officeDocument/2006/relationships/printerSettings" Target="../printerSettings/printerSettings5244.bin"/><Relationship Id="rId20" Type="http://schemas.openxmlformats.org/officeDocument/2006/relationships/printerSettings" Target="../printerSettings/printerSettings5248.bin"/><Relationship Id="rId29" Type="http://schemas.openxmlformats.org/officeDocument/2006/relationships/printerSettings" Target="../printerSettings/printerSettings5257.bin"/><Relationship Id="rId41" Type="http://schemas.openxmlformats.org/officeDocument/2006/relationships/printerSettings" Target="../printerSettings/printerSettings5269.bin"/><Relationship Id="rId1" Type="http://schemas.openxmlformats.org/officeDocument/2006/relationships/printerSettings" Target="../printerSettings/printerSettings5229.bin"/><Relationship Id="rId6" Type="http://schemas.openxmlformats.org/officeDocument/2006/relationships/printerSettings" Target="../printerSettings/printerSettings5234.bin"/><Relationship Id="rId11" Type="http://schemas.openxmlformats.org/officeDocument/2006/relationships/printerSettings" Target="../printerSettings/printerSettings5239.bin"/><Relationship Id="rId24" Type="http://schemas.openxmlformats.org/officeDocument/2006/relationships/printerSettings" Target="../printerSettings/printerSettings5252.bin"/><Relationship Id="rId32" Type="http://schemas.openxmlformats.org/officeDocument/2006/relationships/printerSettings" Target="../printerSettings/printerSettings5260.bin"/><Relationship Id="rId37" Type="http://schemas.openxmlformats.org/officeDocument/2006/relationships/printerSettings" Target="../printerSettings/printerSettings5265.bin"/><Relationship Id="rId40" Type="http://schemas.openxmlformats.org/officeDocument/2006/relationships/printerSettings" Target="../printerSettings/printerSettings5268.bin"/><Relationship Id="rId45" Type="http://schemas.openxmlformats.org/officeDocument/2006/relationships/printerSettings" Target="../printerSettings/printerSettings5273.bin"/><Relationship Id="rId5" Type="http://schemas.openxmlformats.org/officeDocument/2006/relationships/printerSettings" Target="../printerSettings/printerSettings5233.bin"/><Relationship Id="rId15" Type="http://schemas.openxmlformats.org/officeDocument/2006/relationships/printerSettings" Target="../printerSettings/printerSettings5243.bin"/><Relationship Id="rId23" Type="http://schemas.openxmlformats.org/officeDocument/2006/relationships/printerSettings" Target="../printerSettings/printerSettings5251.bin"/><Relationship Id="rId28" Type="http://schemas.openxmlformats.org/officeDocument/2006/relationships/printerSettings" Target="../printerSettings/printerSettings5256.bin"/><Relationship Id="rId36" Type="http://schemas.openxmlformats.org/officeDocument/2006/relationships/printerSettings" Target="../printerSettings/printerSettings5264.bin"/><Relationship Id="rId10" Type="http://schemas.openxmlformats.org/officeDocument/2006/relationships/printerSettings" Target="../printerSettings/printerSettings5238.bin"/><Relationship Id="rId19" Type="http://schemas.openxmlformats.org/officeDocument/2006/relationships/printerSettings" Target="../printerSettings/printerSettings5247.bin"/><Relationship Id="rId31" Type="http://schemas.openxmlformats.org/officeDocument/2006/relationships/printerSettings" Target="../printerSettings/printerSettings5259.bin"/><Relationship Id="rId44" Type="http://schemas.openxmlformats.org/officeDocument/2006/relationships/printerSettings" Target="../printerSettings/printerSettings5272.bin"/><Relationship Id="rId4" Type="http://schemas.openxmlformats.org/officeDocument/2006/relationships/printerSettings" Target="../printerSettings/printerSettings5232.bin"/><Relationship Id="rId9" Type="http://schemas.openxmlformats.org/officeDocument/2006/relationships/printerSettings" Target="../printerSettings/printerSettings5237.bin"/><Relationship Id="rId14" Type="http://schemas.openxmlformats.org/officeDocument/2006/relationships/printerSettings" Target="../printerSettings/printerSettings5242.bin"/><Relationship Id="rId22" Type="http://schemas.openxmlformats.org/officeDocument/2006/relationships/printerSettings" Target="../printerSettings/printerSettings5250.bin"/><Relationship Id="rId27" Type="http://schemas.openxmlformats.org/officeDocument/2006/relationships/printerSettings" Target="../printerSettings/printerSettings5255.bin"/><Relationship Id="rId30" Type="http://schemas.openxmlformats.org/officeDocument/2006/relationships/printerSettings" Target="../printerSettings/printerSettings5258.bin"/><Relationship Id="rId35" Type="http://schemas.openxmlformats.org/officeDocument/2006/relationships/printerSettings" Target="../printerSettings/printerSettings5263.bin"/><Relationship Id="rId43" Type="http://schemas.openxmlformats.org/officeDocument/2006/relationships/printerSettings" Target="../printerSettings/printerSettings5271.bin"/></Relationships>
</file>

<file path=xl/worksheets/_rels/sheet74.xml.rels><?xml version="1.0" encoding="UTF-8" standalone="yes"?>
<Relationships xmlns="http://schemas.openxmlformats.org/package/2006/relationships"><Relationship Id="rId8" Type="http://schemas.openxmlformats.org/officeDocument/2006/relationships/printerSettings" Target="../printerSettings/printerSettings5282.bin"/><Relationship Id="rId13" Type="http://schemas.openxmlformats.org/officeDocument/2006/relationships/printerSettings" Target="../printerSettings/printerSettings5287.bin"/><Relationship Id="rId18" Type="http://schemas.openxmlformats.org/officeDocument/2006/relationships/printerSettings" Target="../printerSettings/printerSettings5292.bin"/><Relationship Id="rId26" Type="http://schemas.openxmlformats.org/officeDocument/2006/relationships/printerSettings" Target="../printerSettings/printerSettings5300.bin"/><Relationship Id="rId39" Type="http://schemas.openxmlformats.org/officeDocument/2006/relationships/printerSettings" Target="../printerSettings/printerSettings5313.bin"/><Relationship Id="rId3" Type="http://schemas.openxmlformats.org/officeDocument/2006/relationships/printerSettings" Target="../printerSettings/printerSettings5277.bin"/><Relationship Id="rId21" Type="http://schemas.openxmlformats.org/officeDocument/2006/relationships/printerSettings" Target="../printerSettings/printerSettings5295.bin"/><Relationship Id="rId34" Type="http://schemas.openxmlformats.org/officeDocument/2006/relationships/printerSettings" Target="../printerSettings/printerSettings5308.bin"/><Relationship Id="rId42" Type="http://schemas.openxmlformats.org/officeDocument/2006/relationships/printerSettings" Target="../printerSettings/printerSettings5316.bin"/><Relationship Id="rId7" Type="http://schemas.openxmlformats.org/officeDocument/2006/relationships/printerSettings" Target="../printerSettings/printerSettings5281.bin"/><Relationship Id="rId12" Type="http://schemas.openxmlformats.org/officeDocument/2006/relationships/printerSettings" Target="../printerSettings/printerSettings5286.bin"/><Relationship Id="rId17" Type="http://schemas.openxmlformats.org/officeDocument/2006/relationships/printerSettings" Target="../printerSettings/printerSettings5291.bin"/><Relationship Id="rId25" Type="http://schemas.openxmlformats.org/officeDocument/2006/relationships/printerSettings" Target="../printerSettings/printerSettings5299.bin"/><Relationship Id="rId33" Type="http://schemas.openxmlformats.org/officeDocument/2006/relationships/printerSettings" Target="../printerSettings/printerSettings5307.bin"/><Relationship Id="rId38" Type="http://schemas.openxmlformats.org/officeDocument/2006/relationships/printerSettings" Target="../printerSettings/printerSettings5312.bin"/><Relationship Id="rId46" Type="http://schemas.openxmlformats.org/officeDocument/2006/relationships/printerSettings" Target="../printerSettings/printerSettings5320.bin"/><Relationship Id="rId2" Type="http://schemas.openxmlformats.org/officeDocument/2006/relationships/printerSettings" Target="../printerSettings/printerSettings5276.bin"/><Relationship Id="rId16" Type="http://schemas.openxmlformats.org/officeDocument/2006/relationships/printerSettings" Target="../printerSettings/printerSettings5290.bin"/><Relationship Id="rId20" Type="http://schemas.openxmlformats.org/officeDocument/2006/relationships/printerSettings" Target="../printerSettings/printerSettings5294.bin"/><Relationship Id="rId29" Type="http://schemas.openxmlformats.org/officeDocument/2006/relationships/printerSettings" Target="../printerSettings/printerSettings5303.bin"/><Relationship Id="rId41" Type="http://schemas.openxmlformats.org/officeDocument/2006/relationships/printerSettings" Target="../printerSettings/printerSettings5315.bin"/><Relationship Id="rId1" Type="http://schemas.openxmlformats.org/officeDocument/2006/relationships/printerSettings" Target="../printerSettings/printerSettings5275.bin"/><Relationship Id="rId6" Type="http://schemas.openxmlformats.org/officeDocument/2006/relationships/printerSettings" Target="../printerSettings/printerSettings5280.bin"/><Relationship Id="rId11" Type="http://schemas.openxmlformats.org/officeDocument/2006/relationships/printerSettings" Target="../printerSettings/printerSettings5285.bin"/><Relationship Id="rId24" Type="http://schemas.openxmlformats.org/officeDocument/2006/relationships/printerSettings" Target="../printerSettings/printerSettings5298.bin"/><Relationship Id="rId32" Type="http://schemas.openxmlformats.org/officeDocument/2006/relationships/printerSettings" Target="../printerSettings/printerSettings5306.bin"/><Relationship Id="rId37" Type="http://schemas.openxmlformats.org/officeDocument/2006/relationships/printerSettings" Target="../printerSettings/printerSettings5311.bin"/><Relationship Id="rId40" Type="http://schemas.openxmlformats.org/officeDocument/2006/relationships/printerSettings" Target="../printerSettings/printerSettings5314.bin"/><Relationship Id="rId45" Type="http://schemas.openxmlformats.org/officeDocument/2006/relationships/printerSettings" Target="../printerSettings/printerSettings5319.bin"/><Relationship Id="rId5" Type="http://schemas.openxmlformats.org/officeDocument/2006/relationships/printerSettings" Target="../printerSettings/printerSettings5279.bin"/><Relationship Id="rId15" Type="http://schemas.openxmlformats.org/officeDocument/2006/relationships/printerSettings" Target="../printerSettings/printerSettings5289.bin"/><Relationship Id="rId23" Type="http://schemas.openxmlformats.org/officeDocument/2006/relationships/printerSettings" Target="../printerSettings/printerSettings5297.bin"/><Relationship Id="rId28" Type="http://schemas.openxmlformats.org/officeDocument/2006/relationships/printerSettings" Target="../printerSettings/printerSettings5302.bin"/><Relationship Id="rId36" Type="http://schemas.openxmlformats.org/officeDocument/2006/relationships/printerSettings" Target="../printerSettings/printerSettings5310.bin"/><Relationship Id="rId10" Type="http://schemas.openxmlformats.org/officeDocument/2006/relationships/printerSettings" Target="../printerSettings/printerSettings5284.bin"/><Relationship Id="rId19" Type="http://schemas.openxmlformats.org/officeDocument/2006/relationships/printerSettings" Target="../printerSettings/printerSettings5293.bin"/><Relationship Id="rId31" Type="http://schemas.openxmlformats.org/officeDocument/2006/relationships/printerSettings" Target="../printerSettings/printerSettings5305.bin"/><Relationship Id="rId44" Type="http://schemas.openxmlformats.org/officeDocument/2006/relationships/printerSettings" Target="../printerSettings/printerSettings5318.bin"/><Relationship Id="rId4" Type="http://schemas.openxmlformats.org/officeDocument/2006/relationships/printerSettings" Target="../printerSettings/printerSettings5278.bin"/><Relationship Id="rId9" Type="http://schemas.openxmlformats.org/officeDocument/2006/relationships/printerSettings" Target="../printerSettings/printerSettings5283.bin"/><Relationship Id="rId14" Type="http://schemas.openxmlformats.org/officeDocument/2006/relationships/printerSettings" Target="../printerSettings/printerSettings5288.bin"/><Relationship Id="rId22" Type="http://schemas.openxmlformats.org/officeDocument/2006/relationships/printerSettings" Target="../printerSettings/printerSettings5296.bin"/><Relationship Id="rId27" Type="http://schemas.openxmlformats.org/officeDocument/2006/relationships/printerSettings" Target="../printerSettings/printerSettings5301.bin"/><Relationship Id="rId30" Type="http://schemas.openxmlformats.org/officeDocument/2006/relationships/printerSettings" Target="../printerSettings/printerSettings5304.bin"/><Relationship Id="rId35" Type="http://schemas.openxmlformats.org/officeDocument/2006/relationships/printerSettings" Target="../printerSettings/printerSettings5309.bin"/><Relationship Id="rId43" Type="http://schemas.openxmlformats.org/officeDocument/2006/relationships/printerSettings" Target="../printerSettings/printerSettings5317.bin"/></Relationships>
</file>

<file path=xl/worksheets/_rels/sheet75.xml.rels><?xml version="1.0" encoding="UTF-8" standalone="yes"?>
<Relationships xmlns="http://schemas.openxmlformats.org/package/2006/relationships"><Relationship Id="rId13" Type="http://schemas.openxmlformats.org/officeDocument/2006/relationships/printerSettings" Target="../printerSettings/printerSettings5333.bin"/><Relationship Id="rId18" Type="http://schemas.openxmlformats.org/officeDocument/2006/relationships/printerSettings" Target="../printerSettings/printerSettings5338.bin"/><Relationship Id="rId26" Type="http://schemas.openxmlformats.org/officeDocument/2006/relationships/printerSettings" Target="../printerSettings/printerSettings5346.bin"/><Relationship Id="rId39" Type="http://schemas.openxmlformats.org/officeDocument/2006/relationships/printerSettings" Target="../printerSettings/printerSettings5359.bin"/><Relationship Id="rId21" Type="http://schemas.openxmlformats.org/officeDocument/2006/relationships/printerSettings" Target="../printerSettings/printerSettings5341.bin"/><Relationship Id="rId34" Type="http://schemas.openxmlformats.org/officeDocument/2006/relationships/printerSettings" Target="../printerSettings/printerSettings5354.bin"/><Relationship Id="rId42" Type="http://schemas.openxmlformats.org/officeDocument/2006/relationships/printerSettings" Target="../printerSettings/printerSettings5362.bin"/><Relationship Id="rId47" Type="http://schemas.openxmlformats.org/officeDocument/2006/relationships/printerSettings" Target="../printerSettings/printerSettings5367.bin"/><Relationship Id="rId50" Type="http://schemas.openxmlformats.org/officeDocument/2006/relationships/printerSettings" Target="../printerSettings/printerSettings5370.bin"/><Relationship Id="rId55" Type="http://schemas.openxmlformats.org/officeDocument/2006/relationships/printerSettings" Target="../printerSettings/printerSettings5375.bin"/><Relationship Id="rId63" Type="http://schemas.openxmlformats.org/officeDocument/2006/relationships/printerSettings" Target="../printerSettings/printerSettings5383.bin"/><Relationship Id="rId68" Type="http://schemas.openxmlformats.org/officeDocument/2006/relationships/printerSettings" Target="../printerSettings/printerSettings5388.bin"/><Relationship Id="rId76" Type="http://schemas.openxmlformats.org/officeDocument/2006/relationships/printerSettings" Target="../printerSettings/printerSettings5396.bin"/><Relationship Id="rId7" Type="http://schemas.openxmlformats.org/officeDocument/2006/relationships/printerSettings" Target="../printerSettings/printerSettings5327.bin"/><Relationship Id="rId71" Type="http://schemas.openxmlformats.org/officeDocument/2006/relationships/printerSettings" Target="../printerSettings/printerSettings5391.bin"/><Relationship Id="rId2" Type="http://schemas.openxmlformats.org/officeDocument/2006/relationships/printerSettings" Target="../printerSettings/printerSettings5322.bin"/><Relationship Id="rId16" Type="http://schemas.openxmlformats.org/officeDocument/2006/relationships/printerSettings" Target="../printerSettings/printerSettings5336.bin"/><Relationship Id="rId29" Type="http://schemas.openxmlformats.org/officeDocument/2006/relationships/printerSettings" Target="../printerSettings/printerSettings5349.bin"/><Relationship Id="rId11" Type="http://schemas.openxmlformats.org/officeDocument/2006/relationships/printerSettings" Target="../printerSettings/printerSettings5331.bin"/><Relationship Id="rId24" Type="http://schemas.openxmlformats.org/officeDocument/2006/relationships/printerSettings" Target="../printerSettings/printerSettings5344.bin"/><Relationship Id="rId32" Type="http://schemas.openxmlformats.org/officeDocument/2006/relationships/printerSettings" Target="../printerSettings/printerSettings5352.bin"/><Relationship Id="rId37" Type="http://schemas.openxmlformats.org/officeDocument/2006/relationships/printerSettings" Target="../printerSettings/printerSettings5357.bin"/><Relationship Id="rId40" Type="http://schemas.openxmlformats.org/officeDocument/2006/relationships/printerSettings" Target="../printerSettings/printerSettings5360.bin"/><Relationship Id="rId45" Type="http://schemas.openxmlformats.org/officeDocument/2006/relationships/printerSettings" Target="../printerSettings/printerSettings5365.bin"/><Relationship Id="rId53" Type="http://schemas.openxmlformats.org/officeDocument/2006/relationships/printerSettings" Target="../printerSettings/printerSettings5373.bin"/><Relationship Id="rId58" Type="http://schemas.openxmlformats.org/officeDocument/2006/relationships/printerSettings" Target="../printerSettings/printerSettings5378.bin"/><Relationship Id="rId66" Type="http://schemas.openxmlformats.org/officeDocument/2006/relationships/printerSettings" Target="../printerSettings/printerSettings5386.bin"/><Relationship Id="rId74" Type="http://schemas.openxmlformats.org/officeDocument/2006/relationships/printerSettings" Target="../printerSettings/printerSettings5394.bin"/><Relationship Id="rId79" Type="http://schemas.openxmlformats.org/officeDocument/2006/relationships/printerSettings" Target="../printerSettings/printerSettings5399.bin"/><Relationship Id="rId5" Type="http://schemas.openxmlformats.org/officeDocument/2006/relationships/printerSettings" Target="../printerSettings/printerSettings5325.bin"/><Relationship Id="rId61" Type="http://schemas.openxmlformats.org/officeDocument/2006/relationships/printerSettings" Target="../printerSettings/printerSettings5381.bin"/><Relationship Id="rId82" Type="http://schemas.openxmlformats.org/officeDocument/2006/relationships/printerSettings" Target="../printerSettings/printerSettings5402.bin"/><Relationship Id="rId10" Type="http://schemas.openxmlformats.org/officeDocument/2006/relationships/printerSettings" Target="../printerSettings/printerSettings5330.bin"/><Relationship Id="rId19" Type="http://schemas.openxmlformats.org/officeDocument/2006/relationships/printerSettings" Target="../printerSettings/printerSettings5339.bin"/><Relationship Id="rId31" Type="http://schemas.openxmlformats.org/officeDocument/2006/relationships/printerSettings" Target="../printerSettings/printerSettings5351.bin"/><Relationship Id="rId44" Type="http://schemas.openxmlformats.org/officeDocument/2006/relationships/printerSettings" Target="../printerSettings/printerSettings5364.bin"/><Relationship Id="rId52" Type="http://schemas.openxmlformats.org/officeDocument/2006/relationships/printerSettings" Target="../printerSettings/printerSettings5372.bin"/><Relationship Id="rId60" Type="http://schemas.openxmlformats.org/officeDocument/2006/relationships/printerSettings" Target="../printerSettings/printerSettings5380.bin"/><Relationship Id="rId65" Type="http://schemas.openxmlformats.org/officeDocument/2006/relationships/printerSettings" Target="../printerSettings/printerSettings5385.bin"/><Relationship Id="rId73" Type="http://schemas.openxmlformats.org/officeDocument/2006/relationships/printerSettings" Target="../printerSettings/printerSettings5393.bin"/><Relationship Id="rId78" Type="http://schemas.openxmlformats.org/officeDocument/2006/relationships/printerSettings" Target="../printerSettings/printerSettings5398.bin"/><Relationship Id="rId81" Type="http://schemas.openxmlformats.org/officeDocument/2006/relationships/printerSettings" Target="../printerSettings/printerSettings5401.bin"/><Relationship Id="rId4" Type="http://schemas.openxmlformats.org/officeDocument/2006/relationships/printerSettings" Target="../printerSettings/printerSettings5324.bin"/><Relationship Id="rId9" Type="http://schemas.openxmlformats.org/officeDocument/2006/relationships/printerSettings" Target="../printerSettings/printerSettings5329.bin"/><Relationship Id="rId14" Type="http://schemas.openxmlformats.org/officeDocument/2006/relationships/printerSettings" Target="../printerSettings/printerSettings5334.bin"/><Relationship Id="rId22" Type="http://schemas.openxmlformats.org/officeDocument/2006/relationships/printerSettings" Target="../printerSettings/printerSettings5342.bin"/><Relationship Id="rId27" Type="http://schemas.openxmlformats.org/officeDocument/2006/relationships/printerSettings" Target="../printerSettings/printerSettings5347.bin"/><Relationship Id="rId30" Type="http://schemas.openxmlformats.org/officeDocument/2006/relationships/printerSettings" Target="../printerSettings/printerSettings5350.bin"/><Relationship Id="rId35" Type="http://schemas.openxmlformats.org/officeDocument/2006/relationships/printerSettings" Target="../printerSettings/printerSettings5355.bin"/><Relationship Id="rId43" Type="http://schemas.openxmlformats.org/officeDocument/2006/relationships/printerSettings" Target="../printerSettings/printerSettings5363.bin"/><Relationship Id="rId48" Type="http://schemas.openxmlformats.org/officeDocument/2006/relationships/printerSettings" Target="../printerSettings/printerSettings5368.bin"/><Relationship Id="rId56" Type="http://schemas.openxmlformats.org/officeDocument/2006/relationships/printerSettings" Target="../printerSettings/printerSettings5376.bin"/><Relationship Id="rId64" Type="http://schemas.openxmlformats.org/officeDocument/2006/relationships/printerSettings" Target="../printerSettings/printerSettings5384.bin"/><Relationship Id="rId69" Type="http://schemas.openxmlformats.org/officeDocument/2006/relationships/printerSettings" Target="../printerSettings/printerSettings5389.bin"/><Relationship Id="rId77" Type="http://schemas.openxmlformats.org/officeDocument/2006/relationships/printerSettings" Target="../printerSettings/printerSettings5397.bin"/><Relationship Id="rId8" Type="http://schemas.openxmlformats.org/officeDocument/2006/relationships/printerSettings" Target="../printerSettings/printerSettings5328.bin"/><Relationship Id="rId51" Type="http://schemas.openxmlformats.org/officeDocument/2006/relationships/printerSettings" Target="../printerSettings/printerSettings5371.bin"/><Relationship Id="rId72" Type="http://schemas.openxmlformats.org/officeDocument/2006/relationships/printerSettings" Target="../printerSettings/printerSettings5392.bin"/><Relationship Id="rId80" Type="http://schemas.openxmlformats.org/officeDocument/2006/relationships/printerSettings" Target="../printerSettings/printerSettings5400.bin"/><Relationship Id="rId3" Type="http://schemas.openxmlformats.org/officeDocument/2006/relationships/printerSettings" Target="../printerSettings/printerSettings5323.bin"/><Relationship Id="rId12" Type="http://schemas.openxmlformats.org/officeDocument/2006/relationships/printerSettings" Target="../printerSettings/printerSettings5332.bin"/><Relationship Id="rId17" Type="http://schemas.openxmlformats.org/officeDocument/2006/relationships/printerSettings" Target="../printerSettings/printerSettings5337.bin"/><Relationship Id="rId25" Type="http://schemas.openxmlformats.org/officeDocument/2006/relationships/printerSettings" Target="../printerSettings/printerSettings5345.bin"/><Relationship Id="rId33" Type="http://schemas.openxmlformats.org/officeDocument/2006/relationships/printerSettings" Target="../printerSettings/printerSettings5353.bin"/><Relationship Id="rId38" Type="http://schemas.openxmlformats.org/officeDocument/2006/relationships/printerSettings" Target="../printerSettings/printerSettings5358.bin"/><Relationship Id="rId46" Type="http://schemas.openxmlformats.org/officeDocument/2006/relationships/printerSettings" Target="../printerSettings/printerSettings5366.bin"/><Relationship Id="rId59" Type="http://schemas.openxmlformats.org/officeDocument/2006/relationships/printerSettings" Target="../printerSettings/printerSettings5379.bin"/><Relationship Id="rId67" Type="http://schemas.openxmlformats.org/officeDocument/2006/relationships/printerSettings" Target="../printerSettings/printerSettings5387.bin"/><Relationship Id="rId20" Type="http://schemas.openxmlformats.org/officeDocument/2006/relationships/printerSettings" Target="../printerSettings/printerSettings5340.bin"/><Relationship Id="rId41" Type="http://schemas.openxmlformats.org/officeDocument/2006/relationships/printerSettings" Target="../printerSettings/printerSettings5361.bin"/><Relationship Id="rId54" Type="http://schemas.openxmlformats.org/officeDocument/2006/relationships/printerSettings" Target="../printerSettings/printerSettings5374.bin"/><Relationship Id="rId62" Type="http://schemas.openxmlformats.org/officeDocument/2006/relationships/printerSettings" Target="../printerSettings/printerSettings5382.bin"/><Relationship Id="rId70" Type="http://schemas.openxmlformats.org/officeDocument/2006/relationships/printerSettings" Target="../printerSettings/printerSettings5390.bin"/><Relationship Id="rId75" Type="http://schemas.openxmlformats.org/officeDocument/2006/relationships/printerSettings" Target="../printerSettings/printerSettings5395.bin"/><Relationship Id="rId83" Type="http://schemas.openxmlformats.org/officeDocument/2006/relationships/printerSettings" Target="../printerSettings/printerSettings5403.bin"/><Relationship Id="rId1" Type="http://schemas.openxmlformats.org/officeDocument/2006/relationships/printerSettings" Target="../printerSettings/printerSettings5321.bin"/><Relationship Id="rId6" Type="http://schemas.openxmlformats.org/officeDocument/2006/relationships/printerSettings" Target="../printerSettings/printerSettings5326.bin"/><Relationship Id="rId15" Type="http://schemas.openxmlformats.org/officeDocument/2006/relationships/printerSettings" Target="../printerSettings/printerSettings5335.bin"/><Relationship Id="rId23" Type="http://schemas.openxmlformats.org/officeDocument/2006/relationships/printerSettings" Target="../printerSettings/printerSettings5343.bin"/><Relationship Id="rId28" Type="http://schemas.openxmlformats.org/officeDocument/2006/relationships/printerSettings" Target="../printerSettings/printerSettings5348.bin"/><Relationship Id="rId36" Type="http://schemas.openxmlformats.org/officeDocument/2006/relationships/printerSettings" Target="../printerSettings/printerSettings5356.bin"/><Relationship Id="rId49" Type="http://schemas.openxmlformats.org/officeDocument/2006/relationships/printerSettings" Target="../printerSettings/printerSettings5369.bin"/><Relationship Id="rId57" Type="http://schemas.openxmlformats.org/officeDocument/2006/relationships/printerSettings" Target="../printerSettings/printerSettings5377.bin"/></Relationships>
</file>

<file path=xl/worksheets/_rels/sheet76.xml.rels><?xml version="1.0" encoding="UTF-8" standalone="yes"?>
<Relationships xmlns="http://schemas.openxmlformats.org/package/2006/relationships"><Relationship Id="rId13" Type="http://schemas.openxmlformats.org/officeDocument/2006/relationships/printerSettings" Target="../printerSettings/printerSettings5416.bin"/><Relationship Id="rId18" Type="http://schemas.openxmlformats.org/officeDocument/2006/relationships/printerSettings" Target="../printerSettings/printerSettings5421.bin"/><Relationship Id="rId26" Type="http://schemas.openxmlformats.org/officeDocument/2006/relationships/printerSettings" Target="../printerSettings/printerSettings5429.bin"/><Relationship Id="rId39" Type="http://schemas.openxmlformats.org/officeDocument/2006/relationships/printerSettings" Target="../printerSettings/printerSettings5442.bin"/><Relationship Id="rId21" Type="http://schemas.openxmlformats.org/officeDocument/2006/relationships/printerSettings" Target="../printerSettings/printerSettings5424.bin"/><Relationship Id="rId34" Type="http://schemas.openxmlformats.org/officeDocument/2006/relationships/printerSettings" Target="../printerSettings/printerSettings5437.bin"/><Relationship Id="rId42" Type="http://schemas.openxmlformats.org/officeDocument/2006/relationships/printerSettings" Target="../printerSettings/printerSettings5445.bin"/><Relationship Id="rId47" Type="http://schemas.openxmlformats.org/officeDocument/2006/relationships/printerSettings" Target="../printerSettings/printerSettings5450.bin"/><Relationship Id="rId50" Type="http://schemas.openxmlformats.org/officeDocument/2006/relationships/printerSettings" Target="../printerSettings/printerSettings5453.bin"/><Relationship Id="rId55" Type="http://schemas.openxmlformats.org/officeDocument/2006/relationships/printerSettings" Target="../printerSettings/printerSettings5458.bin"/><Relationship Id="rId63" Type="http://schemas.openxmlformats.org/officeDocument/2006/relationships/printerSettings" Target="../printerSettings/printerSettings5466.bin"/><Relationship Id="rId68" Type="http://schemas.openxmlformats.org/officeDocument/2006/relationships/printerSettings" Target="../printerSettings/printerSettings5471.bin"/><Relationship Id="rId76" Type="http://schemas.openxmlformats.org/officeDocument/2006/relationships/printerSettings" Target="../printerSettings/printerSettings5479.bin"/><Relationship Id="rId7" Type="http://schemas.openxmlformats.org/officeDocument/2006/relationships/printerSettings" Target="../printerSettings/printerSettings5410.bin"/><Relationship Id="rId71" Type="http://schemas.openxmlformats.org/officeDocument/2006/relationships/printerSettings" Target="../printerSettings/printerSettings5474.bin"/><Relationship Id="rId2" Type="http://schemas.openxmlformats.org/officeDocument/2006/relationships/printerSettings" Target="../printerSettings/printerSettings5405.bin"/><Relationship Id="rId16" Type="http://schemas.openxmlformats.org/officeDocument/2006/relationships/printerSettings" Target="../printerSettings/printerSettings5419.bin"/><Relationship Id="rId29" Type="http://schemas.openxmlformats.org/officeDocument/2006/relationships/printerSettings" Target="../printerSettings/printerSettings5432.bin"/><Relationship Id="rId11" Type="http://schemas.openxmlformats.org/officeDocument/2006/relationships/printerSettings" Target="../printerSettings/printerSettings5414.bin"/><Relationship Id="rId24" Type="http://schemas.openxmlformats.org/officeDocument/2006/relationships/printerSettings" Target="../printerSettings/printerSettings5427.bin"/><Relationship Id="rId32" Type="http://schemas.openxmlformats.org/officeDocument/2006/relationships/printerSettings" Target="../printerSettings/printerSettings5435.bin"/><Relationship Id="rId37" Type="http://schemas.openxmlformats.org/officeDocument/2006/relationships/printerSettings" Target="../printerSettings/printerSettings5440.bin"/><Relationship Id="rId40" Type="http://schemas.openxmlformats.org/officeDocument/2006/relationships/printerSettings" Target="../printerSettings/printerSettings5443.bin"/><Relationship Id="rId45" Type="http://schemas.openxmlformats.org/officeDocument/2006/relationships/printerSettings" Target="../printerSettings/printerSettings5448.bin"/><Relationship Id="rId53" Type="http://schemas.openxmlformats.org/officeDocument/2006/relationships/printerSettings" Target="../printerSettings/printerSettings5456.bin"/><Relationship Id="rId58" Type="http://schemas.openxmlformats.org/officeDocument/2006/relationships/printerSettings" Target="../printerSettings/printerSettings5461.bin"/><Relationship Id="rId66" Type="http://schemas.openxmlformats.org/officeDocument/2006/relationships/printerSettings" Target="../printerSettings/printerSettings5469.bin"/><Relationship Id="rId74" Type="http://schemas.openxmlformats.org/officeDocument/2006/relationships/printerSettings" Target="../printerSettings/printerSettings5477.bin"/><Relationship Id="rId79" Type="http://schemas.openxmlformats.org/officeDocument/2006/relationships/printerSettings" Target="../printerSettings/printerSettings5482.bin"/><Relationship Id="rId5" Type="http://schemas.openxmlformats.org/officeDocument/2006/relationships/printerSettings" Target="../printerSettings/printerSettings5408.bin"/><Relationship Id="rId61" Type="http://schemas.openxmlformats.org/officeDocument/2006/relationships/printerSettings" Target="../printerSettings/printerSettings5464.bin"/><Relationship Id="rId82" Type="http://schemas.openxmlformats.org/officeDocument/2006/relationships/printerSettings" Target="../printerSettings/printerSettings5485.bin"/><Relationship Id="rId10" Type="http://schemas.openxmlformats.org/officeDocument/2006/relationships/printerSettings" Target="../printerSettings/printerSettings5413.bin"/><Relationship Id="rId19" Type="http://schemas.openxmlformats.org/officeDocument/2006/relationships/printerSettings" Target="../printerSettings/printerSettings5422.bin"/><Relationship Id="rId31" Type="http://schemas.openxmlformats.org/officeDocument/2006/relationships/printerSettings" Target="../printerSettings/printerSettings5434.bin"/><Relationship Id="rId44" Type="http://schemas.openxmlformats.org/officeDocument/2006/relationships/printerSettings" Target="../printerSettings/printerSettings5447.bin"/><Relationship Id="rId52" Type="http://schemas.openxmlformats.org/officeDocument/2006/relationships/printerSettings" Target="../printerSettings/printerSettings5455.bin"/><Relationship Id="rId60" Type="http://schemas.openxmlformats.org/officeDocument/2006/relationships/printerSettings" Target="../printerSettings/printerSettings5463.bin"/><Relationship Id="rId65" Type="http://schemas.openxmlformats.org/officeDocument/2006/relationships/printerSettings" Target="../printerSettings/printerSettings5468.bin"/><Relationship Id="rId73" Type="http://schemas.openxmlformats.org/officeDocument/2006/relationships/printerSettings" Target="../printerSettings/printerSettings5476.bin"/><Relationship Id="rId78" Type="http://schemas.openxmlformats.org/officeDocument/2006/relationships/printerSettings" Target="../printerSettings/printerSettings5481.bin"/><Relationship Id="rId81" Type="http://schemas.openxmlformats.org/officeDocument/2006/relationships/printerSettings" Target="../printerSettings/printerSettings5484.bin"/><Relationship Id="rId4" Type="http://schemas.openxmlformats.org/officeDocument/2006/relationships/printerSettings" Target="../printerSettings/printerSettings5407.bin"/><Relationship Id="rId9" Type="http://schemas.openxmlformats.org/officeDocument/2006/relationships/printerSettings" Target="../printerSettings/printerSettings5412.bin"/><Relationship Id="rId14" Type="http://schemas.openxmlformats.org/officeDocument/2006/relationships/printerSettings" Target="../printerSettings/printerSettings5417.bin"/><Relationship Id="rId22" Type="http://schemas.openxmlformats.org/officeDocument/2006/relationships/printerSettings" Target="../printerSettings/printerSettings5425.bin"/><Relationship Id="rId27" Type="http://schemas.openxmlformats.org/officeDocument/2006/relationships/printerSettings" Target="../printerSettings/printerSettings5430.bin"/><Relationship Id="rId30" Type="http://schemas.openxmlformats.org/officeDocument/2006/relationships/printerSettings" Target="../printerSettings/printerSettings5433.bin"/><Relationship Id="rId35" Type="http://schemas.openxmlformats.org/officeDocument/2006/relationships/printerSettings" Target="../printerSettings/printerSettings5438.bin"/><Relationship Id="rId43" Type="http://schemas.openxmlformats.org/officeDocument/2006/relationships/printerSettings" Target="../printerSettings/printerSettings5446.bin"/><Relationship Id="rId48" Type="http://schemas.openxmlformats.org/officeDocument/2006/relationships/printerSettings" Target="../printerSettings/printerSettings5451.bin"/><Relationship Id="rId56" Type="http://schemas.openxmlformats.org/officeDocument/2006/relationships/printerSettings" Target="../printerSettings/printerSettings5459.bin"/><Relationship Id="rId64" Type="http://schemas.openxmlformats.org/officeDocument/2006/relationships/printerSettings" Target="../printerSettings/printerSettings5467.bin"/><Relationship Id="rId69" Type="http://schemas.openxmlformats.org/officeDocument/2006/relationships/printerSettings" Target="../printerSettings/printerSettings5472.bin"/><Relationship Id="rId77" Type="http://schemas.openxmlformats.org/officeDocument/2006/relationships/printerSettings" Target="../printerSettings/printerSettings5480.bin"/><Relationship Id="rId8" Type="http://schemas.openxmlformats.org/officeDocument/2006/relationships/printerSettings" Target="../printerSettings/printerSettings5411.bin"/><Relationship Id="rId51" Type="http://schemas.openxmlformats.org/officeDocument/2006/relationships/printerSettings" Target="../printerSettings/printerSettings5454.bin"/><Relationship Id="rId72" Type="http://schemas.openxmlformats.org/officeDocument/2006/relationships/printerSettings" Target="../printerSettings/printerSettings5475.bin"/><Relationship Id="rId80" Type="http://schemas.openxmlformats.org/officeDocument/2006/relationships/printerSettings" Target="../printerSettings/printerSettings5483.bin"/><Relationship Id="rId3" Type="http://schemas.openxmlformats.org/officeDocument/2006/relationships/printerSettings" Target="../printerSettings/printerSettings5406.bin"/><Relationship Id="rId12" Type="http://schemas.openxmlformats.org/officeDocument/2006/relationships/printerSettings" Target="../printerSettings/printerSettings5415.bin"/><Relationship Id="rId17" Type="http://schemas.openxmlformats.org/officeDocument/2006/relationships/printerSettings" Target="../printerSettings/printerSettings5420.bin"/><Relationship Id="rId25" Type="http://schemas.openxmlformats.org/officeDocument/2006/relationships/printerSettings" Target="../printerSettings/printerSettings5428.bin"/><Relationship Id="rId33" Type="http://schemas.openxmlformats.org/officeDocument/2006/relationships/printerSettings" Target="../printerSettings/printerSettings5436.bin"/><Relationship Id="rId38" Type="http://schemas.openxmlformats.org/officeDocument/2006/relationships/printerSettings" Target="../printerSettings/printerSettings5441.bin"/><Relationship Id="rId46" Type="http://schemas.openxmlformats.org/officeDocument/2006/relationships/printerSettings" Target="../printerSettings/printerSettings5449.bin"/><Relationship Id="rId59" Type="http://schemas.openxmlformats.org/officeDocument/2006/relationships/printerSettings" Target="../printerSettings/printerSettings5462.bin"/><Relationship Id="rId67" Type="http://schemas.openxmlformats.org/officeDocument/2006/relationships/printerSettings" Target="../printerSettings/printerSettings5470.bin"/><Relationship Id="rId20" Type="http://schemas.openxmlformats.org/officeDocument/2006/relationships/printerSettings" Target="../printerSettings/printerSettings5423.bin"/><Relationship Id="rId41" Type="http://schemas.openxmlformats.org/officeDocument/2006/relationships/printerSettings" Target="../printerSettings/printerSettings5444.bin"/><Relationship Id="rId54" Type="http://schemas.openxmlformats.org/officeDocument/2006/relationships/printerSettings" Target="../printerSettings/printerSettings5457.bin"/><Relationship Id="rId62" Type="http://schemas.openxmlformats.org/officeDocument/2006/relationships/printerSettings" Target="../printerSettings/printerSettings5465.bin"/><Relationship Id="rId70" Type="http://schemas.openxmlformats.org/officeDocument/2006/relationships/printerSettings" Target="../printerSettings/printerSettings5473.bin"/><Relationship Id="rId75" Type="http://schemas.openxmlformats.org/officeDocument/2006/relationships/printerSettings" Target="../printerSettings/printerSettings5478.bin"/><Relationship Id="rId83" Type="http://schemas.openxmlformats.org/officeDocument/2006/relationships/printerSettings" Target="../printerSettings/printerSettings5486.bin"/><Relationship Id="rId1" Type="http://schemas.openxmlformats.org/officeDocument/2006/relationships/printerSettings" Target="../printerSettings/printerSettings5404.bin"/><Relationship Id="rId6" Type="http://schemas.openxmlformats.org/officeDocument/2006/relationships/printerSettings" Target="../printerSettings/printerSettings5409.bin"/><Relationship Id="rId15" Type="http://schemas.openxmlformats.org/officeDocument/2006/relationships/printerSettings" Target="../printerSettings/printerSettings5418.bin"/><Relationship Id="rId23" Type="http://schemas.openxmlformats.org/officeDocument/2006/relationships/printerSettings" Target="../printerSettings/printerSettings5426.bin"/><Relationship Id="rId28" Type="http://schemas.openxmlformats.org/officeDocument/2006/relationships/printerSettings" Target="../printerSettings/printerSettings5431.bin"/><Relationship Id="rId36" Type="http://schemas.openxmlformats.org/officeDocument/2006/relationships/printerSettings" Target="../printerSettings/printerSettings5439.bin"/><Relationship Id="rId49" Type="http://schemas.openxmlformats.org/officeDocument/2006/relationships/printerSettings" Target="../printerSettings/printerSettings5452.bin"/><Relationship Id="rId57" Type="http://schemas.openxmlformats.org/officeDocument/2006/relationships/printerSettings" Target="../printerSettings/printerSettings5460.bin"/></Relationships>
</file>

<file path=xl/worksheets/_rels/sheet77.xml.rels><?xml version="1.0" encoding="UTF-8" standalone="yes"?>
<Relationships xmlns="http://schemas.openxmlformats.org/package/2006/relationships"><Relationship Id="rId13" Type="http://schemas.openxmlformats.org/officeDocument/2006/relationships/printerSettings" Target="../printerSettings/printerSettings5499.bin"/><Relationship Id="rId18" Type="http://schemas.openxmlformats.org/officeDocument/2006/relationships/printerSettings" Target="../printerSettings/printerSettings5504.bin"/><Relationship Id="rId26" Type="http://schemas.openxmlformats.org/officeDocument/2006/relationships/printerSettings" Target="../printerSettings/printerSettings5512.bin"/><Relationship Id="rId39" Type="http://schemas.openxmlformats.org/officeDocument/2006/relationships/printerSettings" Target="../printerSettings/printerSettings5525.bin"/><Relationship Id="rId21" Type="http://schemas.openxmlformats.org/officeDocument/2006/relationships/printerSettings" Target="../printerSettings/printerSettings5507.bin"/><Relationship Id="rId34" Type="http://schemas.openxmlformats.org/officeDocument/2006/relationships/printerSettings" Target="../printerSettings/printerSettings5520.bin"/><Relationship Id="rId42" Type="http://schemas.openxmlformats.org/officeDocument/2006/relationships/printerSettings" Target="../printerSettings/printerSettings5528.bin"/><Relationship Id="rId47" Type="http://schemas.openxmlformats.org/officeDocument/2006/relationships/printerSettings" Target="../printerSettings/printerSettings5533.bin"/><Relationship Id="rId50" Type="http://schemas.openxmlformats.org/officeDocument/2006/relationships/printerSettings" Target="../printerSettings/printerSettings5536.bin"/><Relationship Id="rId55" Type="http://schemas.openxmlformats.org/officeDocument/2006/relationships/printerSettings" Target="../printerSettings/printerSettings5541.bin"/><Relationship Id="rId63" Type="http://schemas.openxmlformats.org/officeDocument/2006/relationships/printerSettings" Target="../printerSettings/printerSettings5549.bin"/><Relationship Id="rId68" Type="http://schemas.openxmlformats.org/officeDocument/2006/relationships/printerSettings" Target="../printerSettings/printerSettings5554.bin"/><Relationship Id="rId76" Type="http://schemas.openxmlformats.org/officeDocument/2006/relationships/printerSettings" Target="../printerSettings/printerSettings5562.bin"/><Relationship Id="rId7" Type="http://schemas.openxmlformats.org/officeDocument/2006/relationships/printerSettings" Target="../printerSettings/printerSettings5493.bin"/><Relationship Id="rId71" Type="http://schemas.openxmlformats.org/officeDocument/2006/relationships/printerSettings" Target="../printerSettings/printerSettings5557.bin"/><Relationship Id="rId2" Type="http://schemas.openxmlformats.org/officeDocument/2006/relationships/printerSettings" Target="../printerSettings/printerSettings5488.bin"/><Relationship Id="rId16" Type="http://schemas.openxmlformats.org/officeDocument/2006/relationships/printerSettings" Target="../printerSettings/printerSettings5502.bin"/><Relationship Id="rId29" Type="http://schemas.openxmlformats.org/officeDocument/2006/relationships/printerSettings" Target="../printerSettings/printerSettings5515.bin"/><Relationship Id="rId11" Type="http://schemas.openxmlformats.org/officeDocument/2006/relationships/printerSettings" Target="../printerSettings/printerSettings5497.bin"/><Relationship Id="rId24" Type="http://schemas.openxmlformats.org/officeDocument/2006/relationships/printerSettings" Target="../printerSettings/printerSettings5510.bin"/><Relationship Id="rId32" Type="http://schemas.openxmlformats.org/officeDocument/2006/relationships/printerSettings" Target="../printerSettings/printerSettings5518.bin"/><Relationship Id="rId37" Type="http://schemas.openxmlformats.org/officeDocument/2006/relationships/printerSettings" Target="../printerSettings/printerSettings5523.bin"/><Relationship Id="rId40" Type="http://schemas.openxmlformats.org/officeDocument/2006/relationships/printerSettings" Target="../printerSettings/printerSettings5526.bin"/><Relationship Id="rId45" Type="http://schemas.openxmlformats.org/officeDocument/2006/relationships/printerSettings" Target="../printerSettings/printerSettings5531.bin"/><Relationship Id="rId53" Type="http://schemas.openxmlformats.org/officeDocument/2006/relationships/printerSettings" Target="../printerSettings/printerSettings5539.bin"/><Relationship Id="rId58" Type="http://schemas.openxmlformats.org/officeDocument/2006/relationships/printerSettings" Target="../printerSettings/printerSettings5544.bin"/><Relationship Id="rId66" Type="http://schemas.openxmlformats.org/officeDocument/2006/relationships/printerSettings" Target="../printerSettings/printerSettings5552.bin"/><Relationship Id="rId74" Type="http://schemas.openxmlformats.org/officeDocument/2006/relationships/printerSettings" Target="../printerSettings/printerSettings5560.bin"/><Relationship Id="rId79" Type="http://schemas.openxmlformats.org/officeDocument/2006/relationships/printerSettings" Target="../printerSettings/printerSettings5565.bin"/><Relationship Id="rId5" Type="http://schemas.openxmlformats.org/officeDocument/2006/relationships/printerSettings" Target="../printerSettings/printerSettings5491.bin"/><Relationship Id="rId61" Type="http://schemas.openxmlformats.org/officeDocument/2006/relationships/printerSettings" Target="../printerSettings/printerSettings5547.bin"/><Relationship Id="rId82" Type="http://schemas.openxmlformats.org/officeDocument/2006/relationships/printerSettings" Target="../printerSettings/printerSettings5568.bin"/><Relationship Id="rId10" Type="http://schemas.openxmlformats.org/officeDocument/2006/relationships/printerSettings" Target="../printerSettings/printerSettings5496.bin"/><Relationship Id="rId19" Type="http://schemas.openxmlformats.org/officeDocument/2006/relationships/printerSettings" Target="../printerSettings/printerSettings5505.bin"/><Relationship Id="rId31" Type="http://schemas.openxmlformats.org/officeDocument/2006/relationships/printerSettings" Target="../printerSettings/printerSettings5517.bin"/><Relationship Id="rId44" Type="http://schemas.openxmlformats.org/officeDocument/2006/relationships/printerSettings" Target="../printerSettings/printerSettings5530.bin"/><Relationship Id="rId52" Type="http://schemas.openxmlformats.org/officeDocument/2006/relationships/printerSettings" Target="../printerSettings/printerSettings5538.bin"/><Relationship Id="rId60" Type="http://schemas.openxmlformats.org/officeDocument/2006/relationships/printerSettings" Target="../printerSettings/printerSettings5546.bin"/><Relationship Id="rId65" Type="http://schemas.openxmlformats.org/officeDocument/2006/relationships/printerSettings" Target="../printerSettings/printerSettings5551.bin"/><Relationship Id="rId73" Type="http://schemas.openxmlformats.org/officeDocument/2006/relationships/printerSettings" Target="../printerSettings/printerSettings5559.bin"/><Relationship Id="rId78" Type="http://schemas.openxmlformats.org/officeDocument/2006/relationships/printerSettings" Target="../printerSettings/printerSettings5564.bin"/><Relationship Id="rId81" Type="http://schemas.openxmlformats.org/officeDocument/2006/relationships/printerSettings" Target="../printerSettings/printerSettings5567.bin"/><Relationship Id="rId4" Type="http://schemas.openxmlformats.org/officeDocument/2006/relationships/printerSettings" Target="../printerSettings/printerSettings5490.bin"/><Relationship Id="rId9" Type="http://schemas.openxmlformats.org/officeDocument/2006/relationships/printerSettings" Target="../printerSettings/printerSettings5495.bin"/><Relationship Id="rId14" Type="http://schemas.openxmlformats.org/officeDocument/2006/relationships/printerSettings" Target="../printerSettings/printerSettings5500.bin"/><Relationship Id="rId22" Type="http://schemas.openxmlformats.org/officeDocument/2006/relationships/printerSettings" Target="../printerSettings/printerSettings5508.bin"/><Relationship Id="rId27" Type="http://schemas.openxmlformats.org/officeDocument/2006/relationships/printerSettings" Target="../printerSettings/printerSettings5513.bin"/><Relationship Id="rId30" Type="http://schemas.openxmlformats.org/officeDocument/2006/relationships/printerSettings" Target="../printerSettings/printerSettings5516.bin"/><Relationship Id="rId35" Type="http://schemas.openxmlformats.org/officeDocument/2006/relationships/printerSettings" Target="../printerSettings/printerSettings5521.bin"/><Relationship Id="rId43" Type="http://schemas.openxmlformats.org/officeDocument/2006/relationships/printerSettings" Target="../printerSettings/printerSettings5529.bin"/><Relationship Id="rId48" Type="http://schemas.openxmlformats.org/officeDocument/2006/relationships/printerSettings" Target="../printerSettings/printerSettings5534.bin"/><Relationship Id="rId56" Type="http://schemas.openxmlformats.org/officeDocument/2006/relationships/printerSettings" Target="../printerSettings/printerSettings5542.bin"/><Relationship Id="rId64" Type="http://schemas.openxmlformats.org/officeDocument/2006/relationships/printerSettings" Target="../printerSettings/printerSettings5550.bin"/><Relationship Id="rId69" Type="http://schemas.openxmlformats.org/officeDocument/2006/relationships/printerSettings" Target="../printerSettings/printerSettings5555.bin"/><Relationship Id="rId77" Type="http://schemas.openxmlformats.org/officeDocument/2006/relationships/printerSettings" Target="../printerSettings/printerSettings5563.bin"/><Relationship Id="rId8" Type="http://schemas.openxmlformats.org/officeDocument/2006/relationships/printerSettings" Target="../printerSettings/printerSettings5494.bin"/><Relationship Id="rId51" Type="http://schemas.openxmlformats.org/officeDocument/2006/relationships/printerSettings" Target="../printerSettings/printerSettings5537.bin"/><Relationship Id="rId72" Type="http://schemas.openxmlformats.org/officeDocument/2006/relationships/printerSettings" Target="../printerSettings/printerSettings5558.bin"/><Relationship Id="rId80" Type="http://schemas.openxmlformats.org/officeDocument/2006/relationships/printerSettings" Target="../printerSettings/printerSettings5566.bin"/><Relationship Id="rId3" Type="http://schemas.openxmlformats.org/officeDocument/2006/relationships/printerSettings" Target="../printerSettings/printerSettings5489.bin"/><Relationship Id="rId12" Type="http://schemas.openxmlformats.org/officeDocument/2006/relationships/printerSettings" Target="../printerSettings/printerSettings5498.bin"/><Relationship Id="rId17" Type="http://schemas.openxmlformats.org/officeDocument/2006/relationships/printerSettings" Target="../printerSettings/printerSettings5503.bin"/><Relationship Id="rId25" Type="http://schemas.openxmlformats.org/officeDocument/2006/relationships/printerSettings" Target="../printerSettings/printerSettings5511.bin"/><Relationship Id="rId33" Type="http://schemas.openxmlformats.org/officeDocument/2006/relationships/printerSettings" Target="../printerSettings/printerSettings5519.bin"/><Relationship Id="rId38" Type="http://schemas.openxmlformats.org/officeDocument/2006/relationships/printerSettings" Target="../printerSettings/printerSettings5524.bin"/><Relationship Id="rId46" Type="http://schemas.openxmlformats.org/officeDocument/2006/relationships/printerSettings" Target="../printerSettings/printerSettings5532.bin"/><Relationship Id="rId59" Type="http://schemas.openxmlformats.org/officeDocument/2006/relationships/printerSettings" Target="../printerSettings/printerSettings5545.bin"/><Relationship Id="rId67" Type="http://schemas.openxmlformats.org/officeDocument/2006/relationships/printerSettings" Target="../printerSettings/printerSettings5553.bin"/><Relationship Id="rId20" Type="http://schemas.openxmlformats.org/officeDocument/2006/relationships/printerSettings" Target="../printerSettings/printerSettings5506.bin"/><Relationship Id="rId41" Type="http://schemas.openxmlformats.org/officeDocument/2006/relationships/printerSettings" Target="../printerSettings/printerSettings5527.bin"/><Relationship Id="rId54" Type="http://schemas.openxmlformats.org/officeDocument/2006/relationships/printerSettings" Target="../printerSettings/printerSettings5540.bin"/><Relationship Id="rId62" Type="http://schemas.openxmlformats.org/officeDocument/2006/relationships/printerSettings" Target="../printerSettings/printerSettings5548.bin"/><Relationship Id="rId70" Type="http://schemas.openxmlformats.org/officeDocument/2006/relationships/printerSettings" Target="../printerSettings/printerSettings5556.bin"/><Relationship Id="rId75" Type="http://schemas.openxmlformats.org/officeDocument/2006/relationships/printerSettings" Target="../printerSettings/printerSettings5561.bin"/><Relationship Id="rId83" Type="http://schemas.openxmlformats.org/officeDocument/2006/relationships/printerSettings" Target="../printerSettings/printerSettings5569.bin"/><Relationship Id="rId1" Type="http://schemas.openxmlformats.org/officeDocument/2006/relationships/printerSettings" Target="../printerSettings/printerSettings5487.bin"/><Relationship Id="rId6" Type="http://schemas.openxmlformats.org/officeDocument/2006/relationships/printerSettings" Target="../printerSettings/printerSettings5492.bin"/><Relationship Id="rId15" Type="http://schemas.openxmlformats.org/officeDocument/2006/relationships/printerSettings" Target="../printerSettings/printerSettings5501.bin"/><Relationship Id="rId23" Type="http://schemas.openxmlformats.org/officeDocument/2006/relationships/printerSettings" Target="../printerSettings/printerSettings5509.bin"/><Relationship Id="rId28" Type="http://schemas.openxmlformats.org/officeDocument/2006/relationships/printerSettings" Target="../printerSettings/printerSettings5514.bin"/><Relationship Id="rId36" Type="http://schemas.openxmlformats.org/officeDocument/2006/relationships/printerSettings" Target="../printerSettings/printerSettings5522.bin"/><Relationship Id="rId49" Type="http://schemas.openxmlformats.org/officeDocument/2006/relationships/printerSettings" Target="../printerSettings/printerSettings5535.bin"/><Relationship Id="rId57" Type="http://schemas.openxmlformats.org/officeDocument/2006/relationships/printerSettings" Target="../printerSettings/printerSettings5543.bin"/></Relationships>
</file>

<file path=xl/worksheets/_rels/sheet78.xml.rels><?xml version="1.0" encoding="UTF-8" standalone="yes"?>
<Relationships xmlns="http://schemas.openxmlformats.org/package/2006/relationships"><Relationship Id="rId13" Type="http://schemas.openxmlformats.org/officeDocument/2006/relationships/printerSettings" Target="../printerSettings/printerSettings5582.bin"/><Relationship Id="rId18" Type="http://schemas.openxmlformats.org/officeDocument/2006/relationships/printerSettings" Target="../printerSettings/printerSettings5587.bin"/><Relationship Id="rId26" Type="http://schemas.openxmlformats.org/officeDocument/2006/relationships/printerSettings" Target="../printerSettings/printerSettings5595.bin"/><Relationship Id="rId39" Type="http://schemas.openxmlformats.org/officeDocument/2006/relationships/printerSettings" Target="../printerSettings/printerSettings5608.bin"/><Relationship Id="rId21" Type="http://schemas.openxmlformats.org/officeDocument/2006/relationships/printerSettings" Target="../printerSettings/printerSettings5590.bin"/><Relationship Id="rId34" Type="http://schemas.openxmlformats.org/officeDocument/2006/relationships/printerSettings" Target="../printerSettings/printerSettings5603.bin"/><Relationship Id="rId42" Type="http://schemas.openxmlformats.org/officeDocument/2006/relationships/printerSettings" Target="../printerSettings/printerSettings5611.bin"/><Relationship Id="rId47" Type="http://schemas.openxmlformats.org/officeDocument/2006/relationships/printerSettings" Target="../printerSettings/printerSettings5616.bin"/><Relationship Id="rId50" Type="http://schemas.openxmlformats.org/officeDocument/2006/relationships/printerSettings" Target="../printerSettings/printerSettings5619.bin"/><Relationship Id="rId55" Type="http://schemas.openxmlformats.org/officeDocument/2006/relationships/printerSettings" Target="../printerSettings/printerSettings5624.bin"/><Relationship Id="rId63" Type="http://schemas.openxmlformats.org/officeDocument/2006/relationships/printerSettings" Target="../printerSettings/printerSettings5632.bin"/><Relationship Id="rId68" Type="http://schemas.openxmlformats.org/officeDocument/2006/relationships/printerSettings" Target="../printerSettings/printerSettings5637.bin"/><Relationship Id="rId76" Type="http://schemas.openxmlformats.org/officeDocument/2006/relationships/printerSettings" Target="../printerSettings/printerSettings5645.bin"/><Relationship Id="rId7" Type="http://schemas.openxmlformats.org/officeDocument/2006/relationships/printerSettings" Target="../printerSettings/printerSettings5576.bin"/><Relationship Id="rId71" Type="http://schemas.openxmlformats.org/officeDocument/2006/relationships/printerSettings" Target="../printerSettings/printerSettings5640.bin"/><Relationship Id="rId2" Type="http://schemas.openxmlformats.org/officeDocument/2006/relationships/printerSettings" Target="../printerSettings/printerSettings5571.bin"/><Relationship Id="rId16" Type="http://schemas.openxmlformats.org/officeDocument/2006/relationships/printerSettings" Target="../printerSettings/printerSettings5585.bin"/><Relationship Id="rId29" Type="http://schemas.openxmlformats.org/officeDocument/2006/relationships/printerSettings" Target="../printerSettings/printerSettings5598.bin"/><Relationship Id="rId11" Type="http://schemas.openxmlformats.org/officeDocument/2006/relationships/printerSettings" Target="../printerSettings/printerSettings5580.bin"/><Relationship Id="rId24" Type="http://schemas.openxmlformats.org/officeDocument/2006/relationships/printerSettings" Target="../printerSettings/printerSettings5593.bin"/><Relationship Id="rId32" Type="http://schemas.openxmlformats.org/officeDocument/2006/relationships/printerSettings" Target="../printerSettings/printerSettings5601.bin"/><Relationship Id="rId37" Type="http://schemas.openxmlformats.org/officeDocument/2006/relationships/printerSettings" Target="../printerSettings/printerSettings5606.bin"/><Relationship Id="rId40" Type="http://schemas.openxmlformats.org/officeDocument/2006/relationships/printerSettings" Target="../printerSettings/printerSettings5609.bin"/><Relationship Id="rId45" Type="http://schemas.openxmlformats.org/officeDocument/2006/relationships/printerSettings" Target="../printerSettings/printerSettings5614.bin"/><Relationship Id="rId53" Type="http://schemas.openxmlformats.org/officeDocument/2006/relationships/printerSettings" Target="../printerSettings/printerSettings5622.bin"/><Relationship Id="rId58" Type="http://schemas.openxmlformats.org/officeDocument/2006/relationships/printerSettings" Target="../printerSettings/printerSettings5627.bin"/><Relationship Id="rId66" Type="http://schemas.openxmlformats.org/officeDocument/2006/relationships/printerSettings" Target="../printerSettings/printerSettings5635.bin"/><Relationship Id="rId74" Type="http://schemas.openxmlformats.org/officeDocument/2006/relationships/printerSettings" Target="../printerSettings/printerSettings5643.bin"/><Relationship Id="rId79" Type="http://schemas.openxmlformats.org/officeDocument/2006/relationships/printerSettings" Target="../printerSettings/printerSettings5648.bin"/><Relationship Id="rId5" Type="http://schemas.openxmlformats.org/officeDocument/2006/relationships/printerSettings" Target="../printerSettings/printerSettings5574.bin"/><Relationship Id="rId61" Type="http://schemas.openxmlformats.org/officeDocument/2006/relationships/printerSettings" Target="../printerSettings/printerSettings5630.bin"/><Relationship Id="rId82" Type="http://schemas.openxmlformats.org/officeDocument/2006/relationships/printerSettings" Target="../printerSettings/printerSettings5651.bin"/><Relationship Id="rId10" Type="http://schemas.openxmlformats.org/officeDocument/2006/relationships/printerSettings" Target="../printerSettings/printerSettings5579.bin"/><Relationship Id="rId19" Type="http://schemas.openxmlformats.org/officeDocument/2006/relationships/printerSettings" Target="../printerSettings/printerSettings5588.bin"/><Relationship Id="rId31" Type="http://schemas.openxmlformats.org/officeDocument/2006/relationships/printerSettings" Target="../printerSettings/printerSettings5600.bin"/><Relationship Id="rId44" Type="http://schemas.openxmlformats.org/officeDocument/2006/relationships/printerSettings" Target="../printerSettings/printerSettings5613.bin"/><Relationship Id="rId52" Type="http://schemas.openxmlformats.org/officeDocument/2006/relationships/printerSettings" Target="../printerSettings/printerSettings5621.bin"/><Relationship Id="rId60" Type="http://schemas.openxmlformats.org/officeDocument/2006/relationships/printerSettings" Target="../printerSettings/printerSettings5629.bin"/><Relationship Id="rId65" Type="http://schemas.openxmlformats.org/officeDocument/2006/relationships/printerSettings" Target="../printerSettings/printerSettings5634.bin"/><Relationship Id="rId73" Type="http://schemas.openxmlformats.org/officeDocument/2006/relationships/printerSettings" Target="../printerSettings/printerSettings5642.bin"/><Relationship Id="rId78" Type="http://schemas.openxmlformats.org/officeDocument/2006/relationships/printerSettings" Target="../printerSettings/printerSettings5647.bin"/><Relationship Id="rId81" Type="http://schemas.openxmlformats.org/officeDocument/2006/relationships/printerSettings" Target="../printerSettings/printerSettings5650.bin"/><Relationship Id="rId4" Type="http://schemas.openxmlformats.org/officeDocument/2006/relationships/printerSettings" Target="../printerSettings/printerSettings5573.bin"/><Relationship Id="rId9" Type="http://schemas.openxmlformats.org/officeDocument/2006/relationships/printerSettings" Target="../printerSettings/printerSettings5578.bin"/><Relationship Id="rId14" Type="http://schemas.openxmlformats.org/officeDocument/2006/relationships/printerSettings" Target="../printerSettings/printerSettings5583.bin"/><Relationship Id="rId22" Type="http://schemas.openxmlformats.org/officeDocument/2006/relationships/printerSettings" Target="../printerSettings/printerSettings5591.bin"/><Relationship Id="rId27" Type="http://schemas.openxmlformats.org/officeDocument/2006/relationships/printerSettings" Target="../printerSettings/printerSettings5596.bin"/><Relationship Id="rId30" Type="http://schemas.openxmlformats.org/officeDocument/2006/relationships/printerSettings" Target="../printerSettings/printerSettings5599.bin"/><Relationship Id="rId35" Type="http://schemas.openxmlformats.org/officeDocument/2006/relationships/printerSettings" Target="../printerSettings/printerSettings5604.bin"/><Relationship Id="rId43" Type="http://schemas.openxmlformats.org/officeDocument/2006/relationships/printerSettings" Target="../printerSettings/printerSettings5612.bin"/><Relationship Id="rId48" Type="http://schemas.openxmlformats.org/officeDocument/2006/relationships/printerSettings" Target="../printerSettings/printerSettings5617.bin"/><Relationship Id="rId56" Type="http://schemas.openxmlformats.org/officeDocument/2006/relationships/printerSettings" Target="../printerSettings/printerSettings5625.bin"/><Relationship Id="rId64" Type="http://schemas.openxmlformats.org/officeDocument/2006/relationships/printerSettings" Target="../printerSettings/printerSettings5633.bin"/><Relationship Id="rId69" Type="http://schemas.openxmlformats.org/officeDocument/2006/relationships/printerSettings" Target="../printerSettings/printerSettings5638.bin"/><Relationship Id="rId77" Type="http://schemas.openxmlformats.org/officeDocument/2006/relationships/printerSettings" Target="../printerSettings/printerSettings5646.bin"/><Relationship Id="rId8" Type="http://schemas.openxmlformats.org/officeDocument/2006/relationships/printerSettings" Target="../printerSettings/printerSettings5577.bin"/><Relationship Id="rId51" Type="http://schemas.openxmlformats.org/officeDocument/2006/relationships/printerSettings" Target="../printerSettings/printerSettings5620.bin"/><Relationship Id="rId72" Type="http://schemas.openxmlformats.org/officeDocument/2006/relationships/printerSettings" Target="../printerSettings/printerSettings5641.bin"/><Relationship Id="rId80" Type="http://schemas.openxmlformats.org/officeDocument/2006/relationships/printerSettings" Target="../printerSettings/printerSettings5649.bin"/><Relationship Id="rId3" Type="http://schemas.openxmlformats.org/officeDocument/2006/relationships/printerSettings" Target="../printerSettings/printerSettings5572.bin"/><Relationship Id="rId12" Type="http://schemas.openxmlformats.org/officeDocument/2006/relationships/printerSettings" Target="../printerSettings/printerSettings5581.bin"/><Relationship Id="rId17" Type="http://schemas.openxmlformats.org/officeDocument/2006/relationships/printerSettings" Target="../printerSettings/printerSettings5586.bin"/><Relationship Id="rId25" Type="http://schemas.openxmlformats.org/officeDocument/2006/relationships/printerSettings" Target="../printerSettings/printerSettings5594.bin"/><Relationship Id="rId33" Type="http://schemas.openxmlformats.org/officeDocument/2006/relationships/printerSettings" Target="../printerSettings/printerSettings5602.bin"/><Relationship Id="rId38" Type="http://schemas.openxmlformats.org/officeDocument/2006/relationships/printerSettings" Target="../printerSettings/printerSettings5607.bin"/><Relationship Id="rId46" Type="http://schemas.openxmlformats.org/officeDocument/2006/relationships/printerSettings" Target="../printerSettings/printerSettings5615.bin"/><Relationship Id="rId59" Type="http://schemas.openxmlformats.org/officeDocument/2006/relationships/printerSettings" Target="../printerSettings/printerSettings5628.bin"/><Relationship Id="rId67" Type="http://schemas.openxmlformats.org/officeDocument/2006/relationships/printerSettings" Target="../printerSettings/printerSettings5636.bin"/><Relationship Id="rId20" Type="http://schemas.openxmlformats.org/officeDocument/2006/relationships/printerSettings" Target="../printerSettings/printerSettings5589.bin"/><Relationship Id="rId41" Type="http://schemas.openxmlformats.org/officeDocument/2006/relationships/printerSettings" Target="../printerSettings/printerSettings5610.bin"/><Relationship Id="rId54" Type="http://schemas.openxmlformats.org/officeDocument/2006/relationships/printerSettings" Target="../printerSettings/printerSettings5623.bin"/><Relationship Id="rId62" Type="http://schemas.openxmlformats.org/officeDocument/2006/relationships/printerSettings" Target="../printerSettings/printerSettings5631.bin"/><Relationship Id="rId70" Type="http://schemas.openxmlformats.org/officeDocument/2006/relationships/printerSettings" Target="../printerSettings/printerSettings5639.bin"/><Relationship Id="rId75" Type="http://schemas.openxmlformats.org/officeDocument/2006/relationships/printerSettings" Target="../printerSettings/printerSettings5644.bin"/><Relationship Id="rId83" Type="http://schemas.openxmlformats.org/officeDocument/2006/relationships/printerSettings" Target="../printerSettings/printerSettings5652.bin"/><Relationship Id="rId1" Type="http://schemas.openxmlformats.org/officeDocument/2006/relationships/printerSettings" Target="../printerSettings/printerSettings5570.bin"/><Relationship Id="rId6" Type="http://schemas.openxmlformats.org/officeDocument/2006/relationships/printerSettings" Target="../printerSettings/printerSettings5575.bin"/><Relationship Id="rId15" Type="http://schemas.openxmlformats.org/officeDocument/2006/relationships/printerSettings" Target="../printerSettings/printerSettings5584.bin"/><Relationship Id="rId23" Type="http://schemas.openxmlformats.org/officeDocument/2006/relationships/printerSettings" Target="../printerSettings/printerSettings5592.bin"/><Relationship Id="rId28" Type="http://schemas.openxmlformats.org/officeDocument/2006/relationships/printerSettings" Target="../printerSettings/printerSettings5597.bin"/><Relationship Id="rId36" Type="http://schemas.openxmlformats.org/officeDocument/2006/relationships/printerSettings" Target="../printerSettings/printerSettings5605.bin"/><Relationship Id="rId49" Type="http://schemas.openxmlformats.org/officeDocument/2006/relationships/printerSettings" Target="../printerSettings/printerSettings5618.bin"/><Relationship Id="rId57" Type="http://schemas.openxmlformats.org/officeDocument/2006/relationships/printerSettings" Target="../printerSettings/printerSettings562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5653.bin"/></Relationships>
</file>

<file path=xl/worksheets/_rels/sheet8.xml.rels><?xml version="1.0" encoding="UTF-8" standalone="yes"?>
<Relationships xmlns="http://schemas.openxmlformats.org/package/2006/relationships"><Relationship Id="rId13" Type="http://schemas.openxmlformats.org/officeDocument/2006/relationships/printerSettings" Target="../printerSettings/printerSettings594.bin"/><Relationship Id="rId18" Type="http://schemas.openxmlformats.org/officeDocument/2006/relationships/printerSettings" Target="../printerSettings/printerSettings599.bin"/><Relationship Id="rId26" Type="http://schemas.openxmlformats.org/officeDocument/2006/relationships/printerSettings" Target="../printerSettings/printerSettings607.bin"/><Relationship Id="rId39" Type="http://schemas.openxmlformats.org/officeDocument/2006/relationships/printerSettings" Target="../printerSettings/printerSettings620.bin"/><Relationship Id="rId21" Type="http://schemas.openxmlformats.org/officeDocument/2006/relationships/printerSettings" Target="../printerSettings/printerSettings602.bin"/><Relationship Id="rId34" Type="http://schemas.openxmlformats.org/officeDocument/2006/relationships/printerSettings" Target="../printerSettings/printerSettings615.bin"/><Relationship Id="rId42" Type="http://schemas.openxmlformats.org/officeDocument/2006/relationships/printerSettings" Target="../printerSettings/printerSettings623.bin"/><Relationship Id="rId47" Type="http://schemas.openxmlformats.org/officeDocument/2006/relationships/printerSettings" Target="../printerSettings/printerSettings628.bin"/><Relationship Id="rId50" Type="http://schemas.openxmlformats.org/officeDocument/2006/relationships/printerSettings" Target="../printerSettings/printerSettings631.bin"/><Relationship Id="rId55" Type="http://schemas.openxmlformats.org/officeDocument/2006/relationships/printerSettings" Target="../printerSettings/printerSettings636.bin"/><Relationship Id="rId63" Type="http://schemas.openxmlformats.org/officeDocument/2006/relationships/printerSettings" Target="../printerSettings/printerSettings644.bin"/><Relationship Id="rId68" Type="http://schemas.openxmlformats.org/officeDocument/2006/relationships/printerSettings" Target="../printerSettings/printerSettings649.bin"/><Relationship Id="rId76" Type="http://schemas.openxmlformats.org/officeDocument/2006/relationships/printerSettings" Target="../printerSettings/printerSettings657.bin"/><Relationship Id="rId7" Type="http://schemas.openxmlformats.org/officeDocument/2006/relationships/printerSettings" Target="../printerSettings/printerSettings588.bin"/><Relationship Id="rId71" Type="http://schemas.openxmlformats.org/officeDocument/2006/relationships/printerSettings" Target="../printerSettings/printerSettings652.bin"/><Relationship Id="rId2" Type="http://schemas.openxmlformats.org/officeDocument/2006/relationships/printerSettings" Target="../printerSettings/printerSettings583.bin"/><Relationship Id="rId16" Type="http://schemas.openxmlformats.org/officeDocument/2006/relationships/printerSettings" Target="../printerSettings/printerSettings597.bin"/><Relationship Id="rId29" Type="http://schemas.openxmlformats.org/officeDocument/2006/relationships/printerSettings" Target="../printerSettings/printerSettings610.bin"/><Relationship Id="rId11" Type="http://schemas.openxmlformats.org/officeDocument/2006/relationships/printerSettings" Target="../printerSettings/printerSettings592.bin"/><Relationship Id="rId24" Type="http://schemas.openxmlformats.org/officeDocument/2006/relationships/printerSettings" Target="../printerSettings/printerSettings605.bin"/><Relationship Id="rId32" Type="http://schemas.openxmlformats.org/officeDocument/2006/relationships/printerSettings" Target="../printerSettings/printerSettings613.bin"/><Relationship Id="rId37" Type="http://schemas.openxmlformats.org/officeDocument/2006/relationships/printerSettings" Target="../printerSettings/printerSettings618.bin"/><Relationship Id="rId40" Type="http://schemas.openxmlformats.org/officeDocument/2006/relationships/printerSettings" Target="../printerSettings/printerSettings621.bin"/><Relationship Id="rId45" Type="http://schemas.openxmlformats.org/officeDocument/2006/relationships/printerSettings" Target="../printerSettings/printerSettings626.bin"/><Relationship Id="rId53" Type="http://schemas.openxmlformats.org/officeDocument/2006/relationships/printerSettings" Target="../printerSettings/printerSettings634.bin"/><Relationship Id="rId58" Type="http://schemas.openxmlformats.org/officeDocument/2006/relationships/printerSettings" Target="../printerSettings/printerSettings639.bin"/><Relationship Id="rId66" Type="http://schemas.openxmlformats.org/officeDocument/2006/relationships/printerSettings" Target="../printerSettings/printerSettings647.bin"/><Relationship Id="rId74" Type="http://schemas.openxmlformats.org/officeDocument/2006/relationships/printerSettings" Target="../printerSettings/printerSettings655.bin"/><Relationship Id="rId79" Type="http://schemas.openxmlformats.org/officeDocument/2006/relationships/printerSettings" Target="../printerSettings/printerSettings660.bin"/><Relationship Id="rId5" Type="http://schemas.openxmlformats.org/officeDocument/2006/relationships/printerSettings" Target="../printerSettings/printerSettings586.bin"/><Relationship Id="rId61" Type="http://schemas.openxmlformats.org/officeDocument/2006/relationships/printerSettings" Target="../printerSettings/printerSettings642.bin"/><Relationship Id="rId82" Type="http://schemas.openxmlformats.org/officeDocument/2006/relationships/printerSettings" Target="../printerSettings/printerSettings663.bin"/><Relationship Id="rId10" Type="http://schemas.openxmlformats.org/officeDocument/2006/relationships/printerSettings" Target="../printerSettings/printerSettings591.bin"/><Relationship Id="rId19" Type="http://schemas.openxmlformats.org/officeDocument/2006/relationships/printerSettings" Target="../printerSettings/printerSettings600.bin"/><Relationship Id="rId31" Type="http://schemas.openxmlformats.org/officeDocument/2006/relationships/printerSettings" Target="../printerSettings/printerSettings612.bin"/><Relationship Id="rId44" Type="http://schemas.openxmlformats.org/officeDocument/2006/relationships/printerSettings" Target="../printerSettings/printerSettings625.bin"/><Relationship Id="rId52" Type="http://schemas.openxmlformats.org/officeDocument/2006/relationships/printerSettings" Target="../printerSettings/printerSettings633.bin"/><Relationship Id="rId60" Type="http://schemas.openxmlformats.org/officeDocument/2006/relationships/printerSettings" Target="../printerSettings/printerSettings641.bin"/><Relationship Id="rId65" Type="http://schemas.openxmlformats.org/officeDocument/2006/relationships/printerSettings" Target="../printerSettings/printerSettings646.bin"/><Relationship Id="rId73" Type="http://schemas.openxmlformats.org/officeDocument/2006/relationships/printerSettings" Target="../printerSettings/printerSettings654.bin"/><Relationship Id="rId78" Type="http://schemas.openxmlformats.org/officeDocument/2006/relationships/printerSettings" Target="../printerSettings/printerSettings659.bin"/><Relationship Id="rId81" Type="http://schemas.openxmlformats.org/officeDocument/2006/relationships/printerSettings" Target="../printerSettings/printerSettings662.bin"/><Relationship Id="rId4" Type="http://schemas.openxmlformats.org/officeDocument/2006/relationships/printerSettings" Target="../printerSettings/printerSettings585.bin"/><Relationship Id="rId9" Type="http://schemas.openxmlformats.org/officeDocument/2006/relationships/printerSettings" Target="../printerSettings/printerSettings590.bin"/><Relationship Id="rId14" Type="http://schemas.openxmlformats.org/officeDocument/2006/relationships/printerSettings" Target="../printerSettings/printerSettings595.bin"/><Relationship Id="rId22" Type="http://schemas.openxmlformats.org/officeDocument/2006/relationships/printerSettings" Target="../printerSettings/printerSettings603.bin"/><Relationship Id="rId27" Type="http://schemas.openxmlformats.org/officeDocument/2006/relationships/printerSettings" Target="../printerSettings/printerSettings608.bin"/><Relationship Id="rId30" Type="http://schemas.openxmlformats.org/officeDocument/2006/relationships/printerSettings" Target="../printerSettings/printerSettings611.bin"/><Relationship Id="rId35" Type="http://schemas.openxmlformats.org/officeDocument/2006/relationships/printerSettings" Target="../printerSettings/printerSettings616.bin"/><Relationship Id="rId43" Type="http://schemas.openxmlformats.org/officeDocument/2006/relationships/printerSettings" Target="../printerSettings/printerSettings624.bin"/><Relationship Id="rId48" Type="http://schemas.openxmlformats.org/officeDocument/2006/relationships/printerSettings" Target="../printerSettings/printerSettings629.bin"/><Relationship Id="rId56" Type="http://schemas.openxmlformats.org/officeDocument/2006/relationships/printerSettings" Target="../printerSettings/printerSettings637.bin"/><Relationship Id="rId64" Type="http://schemas.openxmlformats.org/officeDocument/2006/relationships/printerSettings" Target="../printerSettings/printerSettings645.bin"/><Relationship Id="rId69" Type="http://schemas.openxmlformats.org/officeDocument/2006/relationships/printerSettings" Target="../printerSettings/printerSettings650.bin"/><Relationship Id="rId77" Type="http://schemas.openxmlformats.org/officeDocument/2006/relationships/printerSettings" Target="../printerSettings/printerSettings658.bin"/><Relationship Id="rId8" Type="http://schemas.openxmlformats.org/officeDocument/2006/relationships/printerSettings" Target="../printerSettings/printerSettings589.bin"/><Relationship Id="rId51" Type="http://schemas.openxmlformats.org/officeDocument/2006/relationships/printerSettings" Target="../printerSettings/printerSettings632.bin"/><Relationship Id="rId72" Type="http://schemas.openxmlformats.org/officeDocument/2006/relationships/printerSettings" Target="../printerSettings/printerSettings653.bin"/><Relationship Id="rId80" Type="http://schemas.openxmlformats.org/officeDocument/2006/relationships/printerSettings" Target="../printerSettings/printerSettings661.bin"/><Relationship Id="rId3" Type="http://schemas.openxmlformats.org/officeDocument/2006/relationships/printerSettings" Target="../printerSettings/printerSettings584.bin"/><Relationship Id="rId12" Type="http://schemas.openxmlformats.org/officeDocument/2006/relationships/printerSettings" Target="../printerSettings/printerSettings593.bin"/><Relationship Id="rId17" Type="http://schemas.openxmlformats.org/officeDocument/2006/relationships/printerSettings" Target="../printerSettings/printerSettings598.bin"/><Relationship Id="rId25" Type="http://schemas.openxmlformats.org/officeDocument/2006/relationships/printerSettings" Target="../printerSettings/printerSettings606.bin"/><Relationship Id="rId33" Type="http://schemas.openxmlformats.org/officeDocument/2006/relationships/printerSettings" Target="../printerSettings/printerSettings614.bin"/><Relationship Id="rId38" Type="http://schemas.openxmlformats.org/officeDocument/2006/relationships/printerSettings" Target="../printerSettings/printerSettings619.bin"/><Relationship Id="rId46" Type="http://schemas.openxmlformats.org/officeDocument/2006/relationships/printerSettings" Target="../printerSettings/printerSettings627.bin"/><Relationship Id="rId59" Type="http://schemas.openxmlformats.org/officeDocument/2006/relationships/printerSettings" Target="../printerSettings/printerSettings640.bin"/><Relationship Id="rId67" Type="http://schemas.openxmlformats.org/officeDocument/2006/relationships/printerSettings" Target="../printerSettings/printerSettings648.bin"/><Relationship Id="rId20" Type="http://schemas.openxmlformats.org/officeDocument/2006/relationships/printerSettings" Target="../printerSettings/printerSettings601.bin"/><Relationship Id="rId41" Type="http://schemas.openxmlformats.org/officeDocument/2006/relationships/printerSettings" Target="../printerSettings/printerSettings622.bin"/><Relationship Id="rId54" Type="http://schemas.openxmlformats.org/officeDocument/2006/relationships/printerSettings" Target="../printerSettings/printerSettings635.bin"/><Relationship Id="rId62" Type="http://schemas.openxmlformats.org/officeDocument/2006/relationships/printerSettings" Target="../printerSettings/printerSettings643.bin"/><Relationship Id="rId70" Type="http://schemas.openxmlformats.org/officeDocument/2006/relationships/printerSettings" Target="../printerSettings/printerSettings651.bin"/><Relationship Id="rId75" Type="http://schemas.openxmlformats.org/officeDocument/2006/relationships/printerSettings" Target="../printerSettings/printerSettings656.bin"/><Relationship Id="rId83" Type="http://schemas.openxmlformats.org/officeDocument/2006/relationships/printerSettings" Target="../printerSettings/printerSettings664.bin"/><Relationship Id="rId1" Type="http://schemas.openxmlformats.org/officeDocument/2006/relationships/printerSettings" Target="../printerSettings/printerSettings582.bin"/><Relationship Id="rId6" Type="http://schemas.openxmlformats.org/officeDocument/2006/relationships/printerSettings" Target="../printerSettings/printerSettings587.bin"/><Relationship Id="rId15" Type="http://schemas.openxmlformats.org/officeDocument/2006/relationships/printerSettings" Target="../printerSettings/printerSettings596.bin"/><Relationship Id="rId23" Type="http://schemas.openxmlformats.org/officeDocument/2006/relationships/printerSettings" Target="../printerSettings/printerSettings604.bin"/><Relationship Id="rId28" Type="http://schemas.openxmlformats.org/officeDocument/2006/relationships/printerSettings" Target="../printerSettings/printerSettings609.bin"/><Relationship Id="rId36" Type="http://schemas.openxmlformats.org/officeDocument/2006/relationships/printerSettings" Target="../printerSettings/printerSettings617.bin"/><Relationship Id="rId49" Type="http://schemas.openxmlformats.org/officeDocument/2006/relationships/printerSettings" Target="../printerSettings/printerSettings630.bin"/><Relationship Id="rId57" Type="http://schemas.openxmlformats.org/officeDocument/2006/relationships/printerSettings" Target="../printerSettings/printerSettings638.bin"/></Relationships>
</file>

<file path=xl/worksheets/_rels/sheet80.xml.rels><?xml version="1.0" encoding="UTF-8" standalone="yes"?>
<Relationships xmlns="http://schemas.openxmlformats.org/package/2006/relationships"><Relationship Id="rId13" Type="http://schemas.openxmlformats.org/officeDocument/2006/relationships/printerSettings" Target="../printerSettings/printerSettings5666.bin"/><Relationship Id="rId18" Type="http://schemas.openxmlformats.org/officeDocument/2006/relationships/printerSettings" Target="../printerSettings/printerSettings5671.bin"/><Relationship Id="rId26" Type="http://schemas.openxmlformats.org/officeDocument/2006/relationships/printerSettings" Target="../printerSettings/printerSettings5679.bin"/><Relationship Id="rId39" Type="http://schemas.openxmlformats.org/officeDocument/2006/relationships/printerSettings" Target="../printerSettings/printerSettings5692.bin"/><Relationship Id="rId21" Type="http://schemas.openxmlformats.org/officeDocument/2006/relationships/printerSettings" Target="../printerSettings/printerSettings5674.bin"/><Relationship Id="rId34" Type="http://schemas.openxmlformats.org/officeDocument/2006/relationships/printerSettings" Target="../printerSettings/printerSettings5687.bin"/><Relationship Id="rId42" Type="http://schemas.openxmlformats.org/officeDocument/2006/relationships/printerSettings" Target="../printerSettings/printerSettings5695.bin"/><Relationship Id="rId47" Type="http://schemas.openxmlformats.org/officeDocument/2006/relationships/printerSettings" Target="../printerSettings/printerSettings5700.bin"/><Relationship Id="rId50" Type="http://schemas.openxmlformats.org/officeDocument/2006/relationships/printerSettings" Target="../printerSettings/printerSettings5703.bin"/><Relationship Id="rId55" Type="http://schemas.openxmlformats.org/officeDocument/2006/relationships/printerSettings" Target="../printerSettings/printerSettings5708.bin"/><Relationship Id="rId63" Type="http://schemas.openxmlformats.org/officeDocument/2006/relationships/printerSettings" Target="../printerSettings/printerSettings5716.bin"/><Relationship Id="rId68" Type="http://schemas.openxmlformats.org/officeDocument/2006/relationships/printerSettings" Target="../printerSettings/printerSettings5721.bin"/><Relationship Id="rId76" Type="http://schemas.openxmlformats.org/officeDocument/2006/relationships/printerSettings" Target="../printerSettings/printerSettings5729.bin"/><Relationship Id="rId7" Type="http://schemas.openxmlformats.org/officeDocument/2006/relationships/printerSettings" Target="../printerSettings/printerSettings5660.bin"/><Relationship Id="rId71" Type="http://schemas.openxmlformats.org/officeDocument/2006/relationships/printerSettings" Target="../printerSettings/printerSettings5724.bin"/><Relationship Id="rId2" Type="http://schemas.openxmlformats.org/officeDocument/2006/relationships/printerSettings" Target="../printerSettings/printerSettings5655.bin"/><Relationship Id="rId16" Type="http://schemas.openxmlformats.org/officeDocument/2006/relationships/printerSettings" Target="../printerSettings/printerSettings5669.bin"/><Relationship Id="rId29" Type="http://schemas.openxmlformats.org/officeDocument/2006/relationships/printerSettings" Target="../printerSettings/printerSettings5682.bin"/><Relationship Id="rId11" Type="http://schemas.openxmlformats.org/officeDocument/2006/relationships/printerSettings" Target="../printerSettings/printerSettings5664.bin"/><Relationship Id="rId24" Type="http://schemas.openxmlformats.org/officeDocument/2006/relationships/printerSettings" Target="../printerSettings/printerSettings5677.bin"/><Relationship Id="rId32" Type="http://schemas.openxmlformats.org/officeDocument/2006/relationships/printerSettings" Target="../printerSettings/printerSettings5685.bin"/><Relationship Id="rId37" Type="http://schemas.openxmlformats.org/officeDocument/2006/relationships/printerSettings" Target="../printerSettings/printerSettings5690.bin"/><Relationship Id="rId40" Type="http://schemas.openxmlformats.org/officeDocument/2006/relationships/printerSettings" Target="../printerSettings/printerSettings5693.bin"/><Relationship Id="rId45" Type="http://schemas.openxmlformats.org/officeDocument/2006/relationships/printerSettings" Target="../printerSettings/printerSettings5698.bin"/><Relationship Id="rId53" Type="http://schemas.openxmlformats.org/officeDocument/2006/relationships/printerSettings" Target="../printerSettings/printerSettings5706.bin"/><Relationship Id="rId58" Type="http://schemas.openxmlformats.org/officeDocument/2006/relationships/printerSettings" Target="../printerSettings/printerSettings5711.bin"/><Relationship Id="rId66" Type="http://schemas.openxmlformats.org/officeDocument/2006/relationships/printerSettings" Target="../printerSettings/printerSettings5719.bin"/><Relationship Id="rId74" Type="http://schemas.openxmlformats.org/officeDocument/2006/relationships/printerSettings" Target="../printerSettings/printerSettings5727.bin"/><Relationship Id="rId79" Type="http://schemas.openxmlformats.org/officeDocument/2006/relationships/printerSettings" Target="../printerSettings/printerSettings5732.bin"/><Relationship Id="rId5" Type="http://schemas.openxmlformats.org/officeDocument/2006/relationships/printerSettings" Target="../printerSettings/printerSettings5658.bin"/><Relationship Id="rId61" Type="http://schemas.openxmlformats.org/officeDocument/2006/relationships/printerSettings" Target="../printerSettings/printerSettings5714.bin"/><Relationship Id="rId82" Type="http://schemas.openxmlformats.org/officeDocument/2006/relationships/printerSettings" Target="../printerSettings/printerSettings5735.bin"/><Relationship Id="rId10" Type="http://schemas.openxmlformats.org/officeDocument/2006/relationships/printerSettings" Target="../printerSettings/printerSettings5663.bin"/><Relationship Id="rId19" Type="http://schemas.openxmlformats.org/officeDocument/2006/relationships/printerSettings" Target="../printerSettings/printerSettings5672.bin"/><Relationship Id="rId31" Type="http://schemas.openxmlformats.org/officeDocument/2006/relationships/printerSettings" Target="../printerSettings/printerSettings5684.bin"/><Relationship Id="rId44" Type="http://schemas.openxmlformats.org/officeDocument/2006/relationships/printerSettings" Target="../printerSettings/printerSettings5697.bin"/><Relationship Id="rId52" Type="http://schemas.openxmlformats.org/officeDocument/2006/relationships/printerSettings" Target="../printerSettings/printerSettings5705.bin"/><Relationship Id="rId60" Type="http://schemas.openxmlformats.org/officeDocument/2006/relationships/printerSettings" Target="../printerSettings/printerSettings5713.bin"/><Relationship Id="rId65" Type="http://schemas.openxmlformats.org/officeDocument/2006/relationships/printerSettings" Target="../printerSettings/printerSettings5718.bin"/><Relationship Id="rId73" Type="http://schemas.openxmlformats.org/officeDocument/2006/relationships/printerSettings" Target="../printerSettings/printerSettings5726.bin"/><Relationship Id="rId78" Type="http://schemas.openxmlformats.org/officeDocument/2006/relationships/printerSettings" Target="../printerSettings/printerSettings5731.bin"/><Relationship Id="rId81" Type="http://schemas.openxmlformats.org/officeDocument/2006/relationships/printerSettings" Target="../printerSettings/printerSettings5734.bin"/><Relationship Id="rId4" Type="http://schemas.openxmlformats.org/officeDocument/2006/relationships/printerSettings" Target="../printerSettings/printerSettings5657.bin"/><Relationship Id="rId9" Type="http://schemas.openxmlformats.org/officeDocument/2006/relationships/printerSettings" Target="../printerSettings/printerSettings5662.bin"/><Relationship Id="rId14" Type="http://schemas.openxmlformats.org/officeDocument/2006/relationships/printerSettings" Target="../printerSettings/printerSettings5667.bin"/><Relationship Id="rId22" Type="http://schemas.openxmlformats.org/officeDocument/2006/relationships/printerSettings" Target="../printerSettings/printerSettings5675.bin"/><Relationship Id="rId27" Type="http://schemas.openxmlformats.org/officeDocument/2006/relationships/printerSettings" Target="../printerSettings/printerSettings5680.bin"/><Relationship Id="rId30" Type="http://schemas.openxmlformats.org/officeDocument/2006/relationships/printerSettings" Target="../printerSettings/printerSettings5683.bin"/><Relationship Id="rId35" Type="http://schemas.openxmlformats.org/officeDocument/2006/relationships/printerSettings" Target="../printerSettings/printerSettings5688.bin"/><Relationship Id="rId43" Type="http://schemas.openxmlformats.org/officeDocument/2006/relationships/printerSettings" Target="../printerSettings/printerSettings5696.bin"/><Relationship Id="rId48" Type="http://schemas.openxmlformats.org/officeDocument/2006/relationships/printerSettings" Target="../printerSettings/printerSettings5701.bin"/><Relationship Id="rId56" Type="http://schemas.openxmlformats.org/officeDocument/2006/relationships/printerSettings" Target="../printerSettings/printerSettings5709.bin"/><Relationship Id="rId64" Type="http://schemas.openxmlformats.org/officeDocument/2006/relationships/printerSettings" Target="../printerSettings/printerSettings5717.bin"/><Relationship Id="rId69" Type="http://schemas.openxmlformats.org/officeDocument/2006/relationships/printerSettings" Target="../printerSettings/printerSettings5722.bin"/><Relationship Id="rId77" Type="http://schemas.openxmlformats.org/officeDocument/2006/relationships/printerSettings" Target="../printerSettings/printerSettings5730.bin"/><Relationship Id="rId8" Type="http://schemas.openxmlformats.org/officeDocument/2006/relationships/printerSettings" Target="../printerSettings/printerSettings5661.bin"/><Relationship Id="rId51" Type="http://schemas.openxmlformats.org/officeDocument/2006/relationships/printerSettings" Target="../printerSettings/printerSettings5704.bin"/><Relationship Id="rId72" Type="http://schemas.openxmlformats.org/officeDocument/2006/relationships/printerSettings" Target="../printerSettings/printerSettings5725.bin"/><Relationship Id="rId80" Type="http://schemas.openxmlformats.org/officeDocument/2006/relationships/printerSettings" Target="../printerSettings/printerSettings5733.bin"/><Relationship Id="rId3" Type="http://schemas.openxmlformats.org/officeDocument/2006/relationships/printerSettings" Target="../printerSettings/printerSettings5656.bin"/><Relationship Id="rId12" Type="http://schemas.openxmlformats.org/officeDocument/2006/relationships/printerSettings" Target="../printerSettings/printerSettings5665.bin"/><Relationship Id="rId17" Type="http://schemas.openxmlformats.org/officeDocument/2006/relationships/printerSettings" Target="../printerSettings/printerSettings5670.bin"/><Relationship Id="rId25" Type="http://schemas.openxmlformats.org/officeDocument/2006/relationships/printerSettings" Target="../printerSettings/printerSettings5678.bin"/><Relationship Id="rId33" Type="http://schemas.openxmlformats.org/officeDocument/2006/relationships/printerSettings" Target="../printerSettings/printerSettings5686.bin"/><Relationship Id="rId38" Type="http://schemas.openxmlformats.org/officeDocument/2006/relationships/printerSettings" Target="../printerSettings/printerSettings5691.bin"/><Relationship Id="rId46" Type="http://schemas.openxmlformats.org/officeDocument/2006/relationships/printerSettings" Target="../printerSettings/printerSettings5699.bin"/><Relationship Id="rId59" Type="http://schemas.openxmlformats.org/officeDocument/2006/relationships/printerSettings" Target="../printerSettings/printerSettings5712.bin"/><Relationship Id="rId67" Type="http://schemas.openxmlformats.org/officeDocument/2006/relationships/printerSettings" Target="../printerSettings/printerSettings5720.bin"/><Relationship Id="rId20" Type="http://schemas.openxmlformats.org/officeDocument/2006/relationships/printerSettings" Target="../printerSettings/printerSettings5673.bin"/><Relationship Id="rId41" Type="http://schemas.openxmlformats.org/officeDocument/2006/relationships/printerSettings" Target="../printerSettings/printerSettings5694.bin"/><Relationship Id="rId54" Type="http://schemas.openxmlformats.org/officeDocument/2006/relationships/printerSettings" Target="../printerSettings/printerSettings5707.bin"/><Relationship Id="rId62" Type="http://schemas.openxmlformats.org/officeDocument/2006/relationships/printerSettings" Target="../printerSettings/printerSettings5715.bin"/><Relationship Id="rId70" Type="http://schemas.openxmlformats.org/officeDocument/2006/relationships/printerSettings" Target="../printerSettings/printerSettings5723.bin"/><Relationship Id="rId75" Type="http://schemas.openxmlformats.org/officeDocument/2006/relationships/printerSettings" Target="../printerSettings/printerSettings5728.bin"/><Relationship Id="rId83" Type="http://schemas.openxmlformats.org/officeDocument/2006/relationships/printerSettings" Target="../printerSettings/printerSettings5736.bin"/><Relationship Id="rId1" Type="http://schemas.openxmlformats.org/officeDocument/2006/relationships/printerSettings" Target="../printerSettings/printerSettings5654.bin"/><Relationship Id="rId6" Type="http://schemas.openxmlformats.org/officeDocument/2006/relationships/printerSettings" Target="../printerSettings/printerSettings5659.bin"/><Relationship Id="rId15" Type="http://schemas.openxmlformats.org/officeDocument/2006/relationships/printerSettings" Target="../printerSettings/printerSettings5668.bin"/><Relationship Id="rId23" Type="http://schemas.openxmlformats.org/officeDocument/2006/relationships/printerSettings" Target="../printerSettings/printerSettings5676.bin"/><Relationship Id="rId28" Type="http://schemas.openxmlformats.org/officeDocument/2006/relationships/printerSettings" Target="../printerSettings/printerSettings5681.bin"/><Relationship Id="rId36" Type="http://schemas.openxmlformats.org/officeDocument/2006/relationships/printerSettings" Target="../printerSettings/printerSettings5689.bin"/><Relationship Id="rId49" Type="http://schemas.openxmlformats.org/officeDocument/2006/relationships/printerSettings" Target="../printerSettings/printerSettings5702.bin"/><Relationship Id="rId57" Type="http://schemas.openxmlformats.org/officeDocument/2006/relationships/printerSettings" Target="../printerSettings/printerSettings5710.bin"/></Relationships>
</file>

<file path=xl/worksheets/_rels/sheet81.xml.rels><?xml version="1.0" encoding="UTF-8" standalone="yes"?>
<Relationships xmlns="http://schemas.openxmlformats.org/package/2006/relationships"><Relationship Id="rId13" Type="http://schemas.openxmlformats.org/officeDocument/2006/relationships/printerSettings" Target="../printerSettings/printerSettings5749.bin"/><Relationship Id="rId18" Type="http://schemas.openxmlformats.org/officeDocument/2006/relationships/printerSettings" Target="../printerSettings/printerSettings5754.bin"/><Relationship Id="rId26" Type="http://schemas.openxmlformats.org/officeDocument/2006/relationships/printerSettings" Target="../printerSettings/printerSettings5762.bin"/><Relationship Id="rId39" Type="http://schemas.openxmlformats.org/officeDocument/2006/relationships/printerSettings" Target="../printerSettings/printerSettings5775.bin"/><Relationship Id="rId21" Type="http://schemas.openxmlformats.org/officeDocument/2006/relationships/printerSettings" Target="../printerSettings/printerSettings5757.bin"/><Relationship Id="rId34" Type="http://schemas.openxmlformats.org/officeDocument/2006/relationships/printerSettings" Target="../printerSettings/printerSettings5770.bin"/><Relationship Id="rId42" Type="http://schemas.openxmlformats.org/officeDocument/2006/relationships/printerSettings" Target="../printerSettings/printerSettings5778.bin"/><Relationship Id="rId47" Type="http://schemas.openxmlformats.org/officeDocument/2006/relationships/printerSettings" Target="../printerSettings/printerSettings5783.bin"/><Relationship Id="rId50" Type="http://schemas.openxmlformats.org/officeDocument/2006/relationships/printerSettings" Target="../printerSettings/printerSettings5786.bin"/><Relationship Id="rId55" Type="http://schemas.openxmlformats.org/officeDocument/2006/relationships/printerSettings" Target="../printerSettings/printerSettings5791.bin"/><Relationship Id="rId63" Type="http://schemas.openxmlformats.org/officeDocument/2006/relationships/printerSettings" Target="../printerSettings/printerSettings5799.bin"/><Relationship Id="rId68" Type="http://schemas.openxmlformats.org/officeDocument/2006/relationships/printerSettings" Target="../printerSettings/printerSettings5804.bin"/><Relationship Id="rId76" Type="http://schemas.openxmlformats.org/officeDocument/2006/relationships/printerSettings" Target="../printerSettings/printerSettings5812.bin"/><Relationship Id="rId7" Type="http://schemas.openxmlformats.org/officeDocument/2006/relationships/printerSettings" Target="../printerSettings/printerSettings5743.bin"/><Relationship Id="rId71" Type="http://schemas.openxmlformats.org/officeDocument/2006/relationships/printerSettings" Target="../printerSettings/printerSettings5807.bin"/><Relationship Id="rId2" Type="http://schemas.openxmlformats.org/officeDocument/2006/relationships/printerSettings" Target="../printerSettings/printerSettings5738.bin"/><Relationship Id="rId16" Type="http://schemas.openxmlformats.org/officeDocument/2006/relationships/printerSettings" Target="../printerSettings/printerSettings5752.bin"/><Relationship Id="rId29" Type="http://schemas.openxmlformats.org/officeDocument/2006/relationships/printerSettings" Target="../printerSettings/printerSettings5765.bin"/><Relationship Id="rId11" Type="http://schemas.openxmlformats.org/officeDocument/2006/relationships/printerSettings" Target="../printerSettings/printerSettings5747.bin"/><Relationship Id="rId24" Type="http://schemas.openxmlformats.org/officeDocument/2006/relationships/printerSettings" Target="../printerSettings/printerSettings5760.bin"/><Relationship Id="rId32" Type="http://schemas.openxmlformats.org/officeDocument/2006/relationships/printerSettings" Target="../printerSettings/printerSettings5768.bin"/><Relationship Id="rId37" Type="http://schemas.openxmlformats.org/officeDocument/2006/relationships/printerSettings" Target="../printerSettings/printerSettings5773.bin"/><Relationship Id="rId40" Type="http://schemas.openxmlformats.org/officeDocument/2006/relationships/printerSettings" Target="../printerSettings/printerSettings5776.bin"/><Relationship Id="rId45" Type="http://schemas.openxmlformats.org/officeDocument/2006/relationships/printerSettings" Target="../printerSettings/printerSettings5781.bin"/><Relationship Id="rId53" Type="http://schemas.openxmlformats.org/officeDocument/2006/relationships/printerSettings" Target="../printerSettings/printerSettings5789.bin"/><Relationship Id="rId58" Type="http://schemas.openxmlformats.org/officeDocument/2006/relationships/printerSettings" Target="../printerSettings/printerSettings5794.bin"/><Relationship Id="rId66" Type="http://schemas.openxmlformats.org/officeDocument/2006/relationships/printerSettings" Target="../printerSettings/printerSettings5802.bin"/><Relationship Id="rId74" Type="http://schemas.openxmlformats.org/officeDocument/2006/relationships/printerSettings" Target="../printerSettings/printerSettings5810.bin"/><Relationship Id="rId79" Type="http://schemas.openxmlformats.org/officeDocument/2006/relationships/printerSettings" Target="../printerSettings/printerSettings5815.bin"/><Relationship Id="rId5" Type="http://schemas.openxmlformats.org/officeDocument/2006/relationships/printerSettings" Target="../printerSettings/printerSettings5741.bin"/><Relationship Id="rId61" Type="http://schemas.openxmlformats.org/officeDocument/2006/relationships/printerSettings" Target="../printerSettings/printerSettings5797.bin"/><Relationship Id="rId82" Type="http://schemas.openxmlformats.org/officeDocument/2006/relationships/printerSettings" Target="../printerSettings/printerSettings5818.bin"/><Relationship Id="rId10" Type="http://schemas.openxmlformats.org/officeDocument/2006/relationships/printerSettings" Target="../printerSettings/printerSettings5746.bin"/><Relationship Id="rId19" Type="http://schemas.openxmlformats.org/officeDocument/2006/relationships/printerSettings" Target="../printerSettings/printerSettings5755.bin"/><Relationship Id="rId31" Type="http://schemas.openxmlformats.org/officeDocument/2006/relationships/printerSettings" Target="../printerSettings/printerSettings5767.bin"/><Relationship Id="rId44" Type="http://schemas.openxmlformats.org/officeDocument/2006/relationships/printerSettings" Target="../printerSettings/printerSettings5780.bin"/><Relationship Id="rId52" Type="http://schemas.openxmlformats.org/officeDocument/2006/relationships/printerSettings" Target="../printerSettings/printerSettings5788.bin"/><Relationship Id="rId60" Type="http://schemas.openxmlformats.org/officeDocument/2006/relationships/printerSettings" Target="../printerSettings/printerSettings5796.bin"/><Relationship Id="rId65" Type="http://schemas.openxmlformats.org/officeDocument/2006/relationships/printerSettings" Target="../printerSettings/printerSettings5801.bin"/><Relationship Id="rId73" Type="http://schemas.openxmlformats.org/officeDocument/2006/relationships/printerSettings" Target="../printerSettings/printerSettings5809.bin"/><Relationship Id="rId78" Type="http://schemas.openxmlformats.org/officeDocument/2006/relationships/printerSettings" Target="../printerSettings/printerSettings5814.bin"/><Relationship Id="rId81" Type="http://schemas.openxmlformats.org/officeDocument/2006/relationships/printerSettings" Target="../printerSettings/printerSettings5817.bin"/><Relationship Id="rId4" Type="http://schemas.openxmlformats.org/officeDocument/2006/relationships/printerSettings" Target="../printerSettings/printerSettings5740.bin"/><Relationship Id="rId9" Type="http://schemas.openxmlformats.org/officeDocument/2006/relationships/printerSettings" Target="../printerSettings/printerSettings5745.bin"/><Relationship Id="rId14" Type="http://schemas.openxmlformats.org/officeDocument/2006/relationships/printerSettings" Target="../printerSettings/printerSettings5750.bin"/><Relationship Id="rId22" Type="http://schemas.openxmlformats.org/officeDocument/2006/relationships/printerSettings" Target="../printerSettings/printerSettings5758.bin"/><Relationship Id="rId27" Type="http://schemas.openxmlformats.org/officeDocument/2006/relationships/printerSettings" Target="../printerSettings/printerSettings5763.bin"/><Relationship Id="rId30" Type="http://schemas.openxmlformats.org/officeDocument/2006/relationships/printerSettings" Target="../printerSettings/printerSettings5766.bin"/><Relationship Id="rId35" Type="http://schemas.openxmlformats.org/officeDocument/2006/relationships/printerSettings" Target="../printerSettings/printerSettings5771.bin"/><Relationship Id="rId43" Type="http://schemas.openxmlformats.org/officeDocument/2006/relationships/printerSettings" Target="../printerSettings/printerSettings5779.bin"/><Relationship Id="rId48" Type="http://schemas.openxmlformats.org/officeDocument/2006/relationships/printerSettings" Target="../printerSettings/printerSettings5784.bin"/><Relationship Id="rId56" Type="http://schemas.openxmlformats.org/officeDocument/2006/relationships/printerSettings" Target="../printerSettings/printerSettings5792.bin"/><Relationship Id="rId64" Type="http://schemas.openxmlformats.org/officeDocument/2006/relationships/printerSettings" Target="../printerSettings/printerSettings5800.bin"/><Relationship Id="rId69" Type="http://schemas.openxmlformats.org/officeDocument/2006/relationships/printerSettings" Target="../printerSettings/printerSettings5805.bin"/><Relationship Id="rId77" Type="http://schemas.openxmlformats.org/officeDocument/2006/relationships/printerSettings" Target="../printerSettings/printerSettings5813.bin"/><Relationship Id="rId8" Type="http://schemas.openxmlformats.org/officeDocument/2006/relationships/printerSettings" Target="../printerSettings/printerSettings5744.bin"/><Relationship Id="rId51" Type="http://schemas.openxmlformats.org/officeDocument/2006/relationships/printerSettings" Target="../printerSettings/printerSettings5787.bin"/><Relationship Id="rId72" Type="http://schemas.openxmlformats.org/officeDocument/2006/relationships/printerSettings" Target="../printerSettings/printerSettings5808.bin"/><Relationship Id="rId80" Type="http://schemas.openxmlformats.org/officeDocument/2006/relationships/printerSettings" Target="../printerSettings/printerSettings5816.bin"/><Relationship Id="rId3" Type="http://schemas.openxmlformats.org/officeDocument/2006/relationships/printerSettings" Target="../printerSettings/printerSettings5739.bin"/><Relationship Id="rId12" Type="http://schemas.openxmlformats.org/officeDocument/2006/relationships/printerSettings" Target="../printerSettings/printerSettings5748.bin"/><Relationship Id="rId17" Type="http://schemas.openxmlformats.org/officeDocument/2006/relationships/printerSettings" Target="../printerSettings/printerSettings5753.bin"/><Relationship Id="rId25" Type="http://schemas.openxmlformats.org/officeDocument/2006/relationships/printerSettings" Target="../printerSettings/printerSettings5761.bin"/><Relationship Id="rId33" Type="http://schemas.openxmlformats.org/officeDocument/2006/relationships/printerSettings" Target="../printerSettings/printerSettings5769.bin"/><Relationship Id="rId38" Type="http://schemas.openxmlformats.org/officeDocument/2006/relationships/printerSettings" Target="../printerSettings/printerSettings5774.bin"/><Relationship Id="rId46" Type="http://schemas.openxmlformats.org/officeDocument/2006/relationships/printerSettings" Target="../printerSettings/printerSettings5782.bin"/><Relationship Id="rId59" Type="http://schemas.openxmlformats.org/officeDocument/2006/relationships/printerSettings" Target="../printerSettings/printerSettings5795.bin"/><Relationship Id="rId67" Type="http://schemas.openxmlformats.org/officeDocument/2006/relationships/printerSettings" Target="../printerSettings/printerSettings5803.bin"/><Relationship Id="rId20" Type="http://schemas.openxmlformats.org/officeDocument/2006/relationships/printerSettings" Target="../printerSettings/printerSettings5756.bin"/><Relationship Id="rId41" Type="http://schemas.openxmlformats.org/officeDocument/2006/relationships/printerSettings" Target="../printerSettings/printerSettings5777.bin"/><Relationship Id="rId54" Type="http://schemas.openxmlformats.org/officeDocument/2006/relationships/printerSettings" Target="../printerSettings/printerSettings5790.bin"/><Relationship Id="rId62" Type="http://schemas.openxmlformats.org/officeDocument/2006/relationships/printerSettings" Target="../printerSettings/printerSettings5798.bin"/><Relationship Id="rId70" Type="http://schemas.openxmlformats.org/officeDocument/2006/relationships/printerSettings" Target="../printerSettings/printerSettings5806.bin"/><Relationship Id="rId75" Type="http://schemas.openxmlformats.org/officeDocument/2006/relationships/printerSettings" Target="../printerSettings/printerSettings5811.bin"/><Relationship Id="rId83" Type="http://schemas.openxmlformats.org/officeDocument/2006/relationships/printerSettings" Target="../printerSettings/printerSettings5819.bin"/><Relationship Id="rId1" Type="http://schemas.openxmlformats.org/officeDocument/2006/relationships/printerSettings" Target="../printerSettings/printerSettings5737.bin"/><Relationship Id="rId6" Type="http://schemas.openxmlformats.org/officeDocument/2006/relationships/printerSettings" Target="../printerSettings/printerSettings5742.bin"/><Relationship Id="rId15" Type="http://schemas.openxmlformats.org/officeDocument/2006/relationships/printerSettings" Target="../printerSettings/printerSettings5751.bin"/><Relationship Id="rId23" Type="http://schemas.openxmlformats.org/officeDocument/2006/relationships/printerSettings" Target="../printerSettings/printerSettings5759.bin"/><Relationship Id="rId28" Type="http://schemas.openxmlformats.org/officeDocument/2006/relationships/printerSettings" Target="../printerSettings/printerSettings5764.bin"/><Relationship Id="rId36" Type="http://schemas.openxmlformats.org/officeDocument/2006/relationships/printerSettings" Target="../printerSettings/printerSettings5772.bin"/><Relationship Id="rId49" Type="http://schemas.openxmlformats.org/officeDocument/2006/relationships/printerSettings" Target="../printerSettings/printerSettings5785.bin"/><Relationship Id="rId57" Type="http://schemas.openxmlformats.org/officeDocument/2006/relationships/printerSettings" Target="../printerSettings/printerSettings5793.bin"/></Relationships>
</file>

<file path=xl/worksheets/_rels/sheet82.xml.rels><?xml version="1.0" encoding="UTF-8" standalone="yes"?>
<Relationships xmlns="http://schemas.openxmlformats.org/package/2006/relationships"><Relationship Id="rId13" Type="http://schemas.openxmlformats.org/officeDocument/2006/relationships/printerSettings" Target="../printerSettings/printerSettings5832.bin"/><Relationship Id="rId18" Type="http://schemas.openxmlformats.org/officeDocument/2006/relationships/printerSettings" Target="../printerSettings/printerSettings5837.bin"/><Relationship Id="rId26" Type="http://schemas.openxmlformats.org/officeDocument/2006/relationships/printerSettings" Target="../printerSettings/printerSettings5845.bin"/><Relationship Id="rId39" Type="http://schemas.openxmlformats.org/officeDocument/2006/relationships/printerSettings" Target="../printerSettings/printerSettings5858.bin"/><Relationship Id="rId21" Type="http://schemas.openxmlformats.org/officeDocument/2006/relationships/printerSettings" Target="../printerSettings/printerSettings5840.bin"/><Relationship Id="rId34" Type="http://schemas.openxmlformats.org/officeDocument/2006/relationships/printerSettings" Target="../printerSettings/printerSettings5853.bin"/><Relationship Id="rId42" Type="http://schemas.openxmlformats.org/officeDocument/2006/relationships/printerSettings" Target="../printerSettings/printerSettings5861.bin"/><Relationship Id="rId47" Type="http://schemas.openxmlformats.org/officeDocument/2006/relationships/printerSettings" Target="../printerSettings/printerSettings5866.bin"/><Relationship Id="rId50" Type="http://schemas.openxmlformats.org/officeDocument/2006/relationships/printerSettings" Target="../printerSettings/printerSettings5869.bin"/><Relationship Id="rId55" Type="http://schemas.openxmlformats.org/officeDocument/2006/relationships/printerSettings" Target="../printerSettings/printerSettings5874.bin"/><Relationship Id="rId63" Type="http://schemas.openxmlformats.org/officeDocument/2006/relationships/printerSettings" Target="../printerSettings/printerSettings5882.bin"/><Relationship Id="rId68" Type="http://schemas.openxmlformats.org/officeDocument/2006/relationships/printerSettings" Target="../printerSettings/printerSettings5887.bin"/><Relationship Id="rId76" Type="http://schemas.openxmlformats.org/officeDocument/2006/relationships/printerSettings" Target="../printerSettings/printerSettings5895.bin"/><Relationship Id="rId7" Type="http://schemas.openxmlformats.org/officeDocument/2006/relationships/printerSettings" Target="../printerSettings/printerSettings5826.bin"/><Relationship Id="rId71" Type="http://schemas.openxmlformats.org/officeDocument/2006/relationships/printerSettings" Target="../printerSettings/printerSettings5890.bin"/><Relationship Id="rId2" Type="http://schemas.openxmlformats.org/officeDocument/2006/relationships/printerSettings" Target="../printerSettings/printerSettings5821.bin"/><Relationship Id="rId16" Type="http://schemas.openxmlformats.org/officeDocument/2006/relationships/printerSettings" Target="../printerSettings/printerSettings5835.bin"/><Relationship Id="rId29" Type="http://schemas.openxmlformats.org/officeDocument/2006/relationships/printerSettings" Target="../printerSettings/printerSettings5848.bin"/><Relationship Id="rId11" Type="http://schemas.openxmlformats.org/officeDocument/2006/relationships/printerSettings" Target="../printerSettings/printerSettings5830.bin"/><Relationship Id="rId24" Type="http://schemas.openxmlformats.org/officeDocument/2006/relationships/printerSettings" Target="../printerSettings/printerSettings5843.bin"/><Relationship Id="rId32" Type="http://schemas.openxmlformats.org/officeDocument/2006/relationships/printerSettings" Target="../printerSettings/printerSettings5851.bin"/><Relationship Id="rId37" Type="http://schemas.openxmlformats.org/officeDocument/2006/relationships/printerSettings" Target="../printerSettings/printerSettings5856.bin"/><Relationship Id="rId40" Type="http://schemas.openxmlformats.org/officeDocument/2006/relationships/printerSettings" Target="../printerSettings/printerSettings5859.bin"/><Relationship Id="rId45" Type="http://schemas.openxmlformats.org/officeDocument/2006/relationships/printerSettings" Target="../printerSettings/printerSettings5864.bin"/><Relationship Id="rId53" Type="http://schemas.openxmlformats.org/officeDocument/2006/relationships/printerSettings" Target="../printerSettings/printerSettings5872.bin"/><Relationship Id="rId58" Type="http://schemas.openxmlformats.org/officeDocument/2006/relationships/printerSettings" Target="../printerSettings/printerSettings5877.bin"/><Relationship Id="rId66" Type="http://schemas.openxmlformats.org/officeDocument/2006/relationships/printerSettings" Target="../printerSettings/printerSettings5885.bin"/><Relationship Id="rId74" Type="http://schemas.openxmlformats.org/officeDocument/2006/relationships/printerSettings" Target="../printerSettings/printerSettings5893.bin"/><Relationship Id="rId79" Type="http://schemas.openxmlformats.org/officeDocument/2006/relationships/printerSettings" Target="../printerSettings/printerSettings5898.bin"/><Relationship Id="rId5" Type="http://schemas.openxmlformats.org/officeDocument/2006/relationships/printerSettings" Target="../printerSettings/printerSettings5824.bin"/><Relationship Id="rId61" Type="http://schemas.openxmlformats.org/officeDocument/2006/relationships/printerSettings" Target="../printerSettings/printerSettings5880.bin"/><Relationship Id="rId82" Type="http://schemas.openxmlformats.org/officeDocument/2006/relationships/printerSettings" Target="../printerSettings/printerSettings5901.bin"/><Relationship Id="rId10" Type="http://schemas.openxmlformats.org/officeDocument/2006/relationships/printerSettings" Target="../printerSettings/printerSettings5829.bin"/><Relationship Id="rId19" Type="http://schemas.openxmlformats.org/officeDocument/2006/relationships/printerSettings" Target="../printerSettings/printerSettings5838.bin"/><Relationship Id="rId31" Type="http://schemas.openxmlformats.org/officeDocument/2006/relationships/printerSettings" Target="../printerSettings/printerSettings5850.bin"/><Relationship Id="rId44" Type="http://schemas.openxmlformats.org/officeDocument/2006/relationships/printerSettings" Target="../printerSettings/printerSettings5863.bin"/><Relationship Id="rId52" Type="http://schemas.openxmlformats.org/officeDocument/2006/relationships/printerSettings" Target="../printerSettings/printerSettings5871.bin"/><Relationship Id="rId60" Type="http://schemas.openxmlformats.org/officeDocument/2006/relationships/printerSettings" Target="../printerSettings/printerSettings5879.bin"/><Relationship Id="rId65" Type="http://schemas.openxmlformats.org/officeDocument/2006/relationships/printerSettings" Target="../printerSettings/printerSettings5884.bin"/><Relationship Id="rId73" Type="http://schemas.openxmlformats.org/officeDocument/2006/relationships/printerSettings" Target="../printerSettings/printerSettings5892.bin"/><Relationship Id="rId78" Type="http://schemas.openxmlformats.org/officeDocument/2006/relationships/printerSettings" Target="../printerSettings/printerSettings5897.bin"/><Relationship Id="rId81" Type="http://schemas.openxmlformats.org/officeDocument/2006/relationships/printerSettings" Target="../printerSettings/printerSettings5900.bin"/><Relationship Id="rId4" Type="http://schemas.openxmlformats.org/officeDocument/2006/relationships/printerSettings" Target="../printerSettings/printerSettings5823.bin"/><Relationship Id="rId9" Type="http://schemas.openxmlformats.org/officeDocument/2006/relationships/printerSettings" Target="../printerSettings/printerSettings5828.bin"/><Relationship Id="rId14" Type="http://schemas.openxmlformats.org/officeDocument/2006/relationships/printerSettings" Target="../printerSettings/printerSettings5833.bin"/><Relationship Id="rId22" Type="http://schemas.openxmlformats.org/officeDocument/2006/relationships/printerSettings" Target="../printerSettings/printerSettings5841.bin"/><Relationship Id="rId27" Type="http://schemas.openxmlformats.org/officeDocument/2006/relationships/printerSettings" Target="../printerSettings/printerSettings5846.bin"/><Relationship Id="rId30" Type="http://schemas.openxmlformats.org/officeDocument/2006/relationships/printerSettings" Target="../printerSettings/printerSettings5849.bin"/><Relationship Id="rId35" Type="http://schemas.openxmlformats.org/officeDocument/2006/relationships/printerSettings" Target="../printerSettings/printerSettings5854.bin"/><Relationship Id="rId43" Type="http://schemas.openxmlformats.org/officeDocument/2006/relationships/printerSettings" Target="../printerSettings/printerSettings5862.bin"/><Relationship Id="rId48" Type="http://schemas.openxmlformats.org/officeDocument/2006/relationships/printerSettings" Target="../printerSettings/printerSettings5867.bin"/><Relationship Id="rId56" Type="http://schemas.openxmlformats.org/officeDocument/2006/relationships/printerSettings" Target="../printerSettings/printerSettings5875.bin"/><Relationship Id="rId64" Type="http://schemas.openxmlformats.org/officeDocument/2006/relationships/printerSettings" Target="../printerSettings/printerSettings5883.bin"/><Relationship Id="rId69" Type="http://schemas.openxmlformats.org/officeDocument/2006/relationships/printerSettings" Target="../printerSettings/printerSettings5888.bin"/><Relationship Id="rId77" Type="http://schemas.openxmlformats.org/officeDocument/2006/relationships/printerSettings" Target="../printerSettings/printerSettings5896.bin"/><Relationship Id="rId8" Type="http://schemas.openxmlformats.org/officeDocument/2006/relationships/printerSettings" Target="../printerSettings/printerSettings5827.bin"/><Relationship Id="rId51" Type="http://schemas.openxmlformats.org/officeDocument/2006/relationships/printerSettings" Target="../printerSettings/printerSettings5870.bin"/><Relationship Id="rId72" Type="http://schemas.openxmlformats.org/officeDocument/2006/relationships/printerSettings" Target="../printerSettings/printerSettings5891.bin"/><Relationship Id="rId80" Type="http://schemas.openxmlformats.org/officeDocument/2006/relationships/printerSettings" Target="../printerSettings/printerSettings5899.bin"/><Relationship Id="rId3" Type="http://schemas.openxmlformats.org/officeDocument/2006/relationships/printerSettings" Target="../printerSettings/printerSettings5822.bin"/><Relationship Id="rId12" Type="http://schemas.openxmlformats.org/officeDocument/2006/relationships/printerSettings" Target="../printerSettings/printerSettings5831.bin"/><Relationship Id="rId17" Type="http://schemas.openxmlformats.org/officeDocument/2006/relationships/printerSettings" Target="../printerSettings/printerSettings5836.bin"/><Relationship Id="rId25" Type="http://schemas.openxmlformats.org/officeDocument/2006/relationships/printerSettings" Target="../printerSettings/printerSettings5844.bin"/><Relationship Id="rId33" Type="http://schemas.openxmlformats.org/officeDocument/2006/relationships/printerSettings" Target="../printerSettings/printerSettings5852.bin"/><Relationship Id="rId38" Type="http://schemas.openxmlformats.org/officeDocument/2006/relationships/printerSettings" Target="../printerSettings/printerSettings5857.bin"/><Relationship Id="rId46" Type="http://schemas.openxmlformats.org/officeDocument/2006/relationships/printerSettings" Target="../printerSettings/printerSettings5865.bin"/><Relationship Id="rId59" Type="http://schemas.openxmlformats.org/officeDocument/2006/relationships/printerSettings" Target="../printerSettings/printerSettings5878.bin"/><Relationship Id="rId67" Type="http://schemas.openxmlformats.org/officeDocument/2006/relationships/printerSettings" Target="../printerSettings/printerSettings5886.bin"/><Relationship Id="rId20" Type="http://schemas.openxmlformats.org/officeDocument/2006/relationships/printerSettings" Target="../printerSettings/printerSettings5839.bin"/><Relationship Id="rId41" Type="http://schemas.openxmlformats.org/officeDocument/2006/relationships/printerSettings" Target="../printerSettings/printerSettings5860.bin"/><Relationship Id="rId54" Type="http://schemas.openxmlformats.org/officeDocument/2006/relationships/printerSettings" Target="../printerSettings/printerSettings5873.bin"/><Relationship Id="rId62" Type="http://schemas.openxmlformats.org/officeDocument/2006/relationships/printerSettings" Target="../printerSettings/printerSettings5881.bin"/><Relationship Id="rId70" Type="http://schemas.openxmlformats.org/officeDocument/2006/relationships/printerSettings" Target="../printerSettings/printerSettings5889.bin"/><Relationship Id="rId75" Type="http://schemas.openxmlformats.org/officeDocument/2006/relationships/printerSettings" Target="../printerSettings/printerSettings5894.bin"/><Relationship Id="rId83" Type="http://schemas.openxmlformats.org/officeDocument/2006/relationships/printerSettings" Target="../printerSettings/printerSettings5902.bin"/><Relationship Id="rId1" Type="http://schemas.openxmlformats.org/officeDocument/2006/relationships/printerSettings" Target="../printerSettings/printerSettings5820.bin"/><Relationship Id="rId6" Type="http://schemas.openxmlformats.org/officeDocument/2006/relationships/printerSettings" Target="../printerSettings/printerSettings5825.bin"/><Relationship Id="rId15" Type="http://schemas.openxmlformats.org/officeDocument/2006/relationships/printerSettings" Target="../printerSettings/printerSettings5834.bin"/><Relationship Id="rId23" Type="http://schemas.openxmlformats.org/officeDocument/2006/relationships/printerSettings" Target="../printerSettings/printerSettings5842.bin"/><Relationship Id="rId28" Type="http://schemas.openxmlformats.org/officeDocument/2006/relationships/printerSettings" Target="../printerSettings/printerSettings5847.bin"/><Relationship Id="rId36" Type="http://schemas.openxmlformats.org/officeDocument/2006/relationships/printerSettings" Target="../printerSettings/printerSettings5855.bin"/><Relationship Id="rId49" Type="http://schemas.openxmlformats.org/officeDocument/2006/relationships/printerSettings" Target="../printerSettings/printerSettings5868.bin"/><Relationship Id="rId57" Type="http://schemas.openxmlformats.org/officeDocument/2006/relationships/printerSettings" Target="../printerSettings/printerSettings5876.bin"/></Relationships>
</file>

<file path=xl/worksheets/_rels/sheet83.xml.rels><?xml version="1.0" encoding="UTF-8" standalone="yes"?>
<Relationships xmlns="http://schemas.openxmlformats.org/package/2006/relationships"><Relationship Id="rId8" Type="http://schemas.openxmlformats.org/officeDocument/2006/relationships/printerSettings" Target="../printerSettings/printerSettings5910.bin"/><Relationship Id="rId13" Type="http://schemas.openxmlformats.org/officeDocument/2006/relationships/printerSettings" Target="../printerSettings/printerSettings5915.bin"/><Relationship Id="rId18" Type="http://schemas.openxmlformats.org/officeDocument/2006/relationships/printerSettings" Target="../printerSettings/printerSettings5920.bin"/><Relationship Id="rId26" Type="http://schemas.openxmlformats.org/officeDocument/2006/relationships/printerSettings" Target="../printerSettings/printerSettings5928.bin"/><Relationship Id="rId39" Type="http://schemas.openxmlformats.org/officeDocument/2006/relationships/printerSettings" Target="../printerSettings/printerSettings5941.bin"/><Relationship Id="rId3" Type="http://schemas.openxmlformats.org/officeDocument/2006/relationships/printerSettings" Target="../printerSettings/printerSettings5905.bin"/><Relationship Id="rId21" Type="http://schemas.openxmlformats.org/officeDocument/2006/relationships/printerSettings" Target="../printerSettings/printerSettings5923.bin"/><Relationship Id="rId34" Type="http://schemas.openxmlformats.org/officeDocument/2006/relationships/printerSettings" Target="../printerSettings/printerSettings5936.bin"/><Relationship Id="rId42" Type="http://schemas.openxmlformats.org/officeDocument/2006/relationships/printerSettings" Target="../printerSettings/printerSettings5944.bin"/><Relationship Id="rId7" Type="http://schemas.openxmlformats.org/officeDocument/2006/relationships/printerSettings" Target="../printerSettings/printerSettings5909.bin"/><Relationship Id="rId12" Type="http://schemas.openxmlformats.org/officeDocument/2006/relationships/printerSettings" Target="../printerSettings/printerSettings5914.bin"/><Relationship Id="rId17" Type="http://schemas.openxmlformats.org/officeDocument/2006/relationships/printerSettings" Target="../printerSettings/printerSettings5919.bin"/><Relationship Id="rId25" Type="http://schemas.openxmlformats.org/officeDocument/2006/relationships/printerSettings" Target="../printerSettings/printerSettings5927.bin"/><Relationship Id="rId33" Type="http://schemas.openxmlformats.org/officeDocument/2006/relationships/printerSettings" Target="../printerSettings/printerSettings5935.bin"/><Relationship Id="rId38" Type="http://schemas.openxmlformats.org/officeDocument/2006/relationships/printerSettings" Target="../printerSettings/printerSettings5940.bin"/><Relationship Id="rId46" Type="http://schemas.openxmlformats.org/officeDocument/2006/relationships/printerSettings" Target="../printerSettings/printerSettings5948.bin"/><Relationship Id="rId2" Type="http://schemas.openxmlformats.org/officeDocument/2006/relationships/printerSettings" Target="../printerSettings/printerSettings5904.bin"/><Relationship Id="rId16" Type="http://schemas.openxmlformats.org/officeDocument/2006/relationships/printerSettings" Target="../printerSettings/printerSettings5918.bin"/><Relationship Id="rId20" Type="http://schemas.openxmlformats.org/officeDocument/2006/relationships/printerSettings" Target="../printerSettings/printerSettings5922.bin"/><Relationship Id="rId29" Type="http://schemas.openxmlformats.org/officeDocument/2006/relationships/printerSettings" Target="../printerSettings/printerSettings5931.bin"/><Relationship Id="rId41" Type="http://schemas.openxmlformats.org/officeDocument/2006/relationships/printerSettings" Target="../printerSettings/printerSettings5943.bin"/><Relationship Id="rId1" Type="http://schemas.openxmlformats.org/officeDocument/2006/relationships/printerSettings" Target="../printerSettings/printerSettings5903.bin"/><Relationship Id="rId6" Type="http://schemas.openxmlformats.org/officeDocument/2006/relationships/printerSettings" Target="../printerSettings/printerSettings5908.bin"/><Relationship Id="rId11" Type="http://schemas.openxmlformats.org/officeDocument/2006/relationships/printerSettings" Target="../printerSettings/printerSettings5913.bin"/><Relationship Id="rId24" Type="http://schemas.openxmlformats.org/officeDocument/2006/relationships/printerSettings" Target="../printerSettings/printerSettings5926.bin"/><Relationship Id="rId32" Type="http://schemas.openxmlformats.org/officeDocument/2006/relationships/printerSettings" Target="../printerSettings/printerSettings5934.bin"/><Relationship Id="rId37" Type="http://schemas.openxmlformats.org/officeDocument/2006/relationships/printerSettings" Target="../printerSettings/printerSettings5939.bin"/><Relationship Id="rId40" Type="http://schemas.openxmlformats.org/officeDocument/2006/relationships/printerSettings" Target="../printerSettings/printerSettings5942.bin"/><Relationship Id="rId45" Type="http://schemas.openxmlformats.org/officeDocument/2006/relationships/printerSettings" Target="../printerSettings/printerSettings5947.bin"/><Relationship Id="rId5" Type="http://schemas.openxmlformats.org/officeDocument/2006/relationships/printerSettings" Target="../printerSettings/printerSettings5907.bin"/><Relationship Id="rId15" Type="http://schemas.openxmlformats.org/officeDocument/2006/relationships/printerSettings" Target="../printerSettings/printerSettings5917.bin"/><Relationship Id="rId23" Type="http://schemas.openxmlformats.org/officeDocument/2006/relationships/printerSettings" Target="../printerSettings/printerSettings5925.bin"/><Relationship Id="rId28" Type="http://schemas.openxmlformats.org/officeDocument/2006/relationships/printerSettings" Target="../printerSettings/printerSettings5930.bin"/><Relationship Id="rId36" Type="http://schemas.openxmlformats.org/officeDocument/2006/relationships/printerSettings" Target="../printerSettings/printerSettings5938.bin"/><Relationship Id="rId10" Type="http://schemas.openxmlformats.org/officeDocument/2006/relationships/printerSettings" Target="../printerSettings/printerSettings5912.bin"/><Relationship Id="rId19" Type="http://schemas.openxmlformats.org/officeDocument/2006/relationships/printerSettings" Target="../printerSettings/printerSettings5921.bin"/><Relationship Id="rId31" Type="http://schemas.openxmlformats.org/officeDocument/2006/relationships/printerSettings" Target="../printerSettings/printerSettings5933.bin"/><Relationship Id="rId44" Type="http://schemas.openxmlformats.org/officeDocument/2006/relationships/printerSettings" Target="../printerSettings/printerSettings5946.bin"/><Relationship Id="rId4" Type="http://schemas.openxmlformats.org/officeDocument/2006/relationships/printerSettings" Target="../printerSettings/printerSettings5906.bin"/><Relationship Id="rId9" Type="http://schemas.openxmlformats.org/officeDocument/2006/relationships/printerSettings" Target="../printerSettings/printerSettings5911.bin"/><Relationship Id="rId14" Type="http://schemas.openxmlformats.org/officeDocument/2006/relationships/printerSettings" Target="../printerSettings/printerSettings5916.bin"/><Relationship Id="rId22" Type="http://schemas.openxmlformats.org/officeDocument/2006/relationships/printerSettings" Target="../printerSettings/printerSettings5924.bin"/><Relationship Id="rId27" Type="http://schemas.openxmlformats.org/officeDocument/2006/relationships/printerSettings" Target="../printerSettings/printerSettings5929.bin"/><Relationship Id="rId30" Type="http://schemas.openxmlformats.org/officeDocument/2006/relationships/printerSettings" Target="../printerSettings/printerSettings5932.bin"/><Relationship Id="rId35" Type="http://schemas.openxmlformats.org/officeDocument/2006/relationships/printerSettings" Target="../printerSettings/printerSettings5937.bin"/><Relationship Id="rId43" Type="http://schemas.openxmlformats.org/officeDocument/2006/relationships/printerSettings" Target="../printerSettings/printerSettings5945.bin"/></Relationships>
</file>

<file path=xl/worksheets/_rels/sheet84.xml.rels><?xml version="1.0" encoding="UTF-8" standalone="yes"?>
<Relationships xmlns="http://schemas.openxmlformats.org/package/2006/relationships"><Relationship Id="rId8" Type="http://schemas.openxmlformats.org/officeDocument/2006/relationships/printerSettings" Target="../printerSettings/printerSettings5956.bin"/><Relationship Id="rId13" Type="http://schemas.openxmlformats.org/officeDocument/2006/relationships/printerSettings" Target="../printerSettings/printerSettings5961.bin"/><Relationship Id="rId18" Type="http://schemas.openxmlformats.org/officeDocument/2006/relationships/printerSettings" Target="../printerSettings/printerSettings5966.bin"/><Relationship Id="rId26" Type="http://schemas.openxmlformats.org/officeDocument/2006/relationships/printerSettings" Target="../printerSettings/printerSettings5974.bin"/><Relationship Id="rId39" Type="http://schemas.openxmlformats.org/officeDocument/2006/relationships/printerSettings" Target="../printerSettings/printerSettings5987.bin"/><Relationship Id="rId3" Type="http://schemas.openxmlformats.org/officeDocument/2006/relationships/printerSettings" Target="../printerSettings/printerSettings5951.bin"/><Relationship Id="rId21" Type="http://schemas.openxmlformats.org/officeDocument/2006/relationships/printerSettings" Target="../printerSettings/printerSettings5969.bin"/><Relationship Id="rId34" Type="http://schemas.openxmlformats.org/officeDocument/2006/relationships/printerSettings" Target="../printerSettings/printerSettings5982.bin"/><Relationship Id="rId42" Type="http://schemas.openxmlformats.org/officeDocument/2006/relationships/printerSettings" Target="../printerSettings/printerSettings5990.bin"/><Relationship Id="rId7" Type="http://schemas.openxmlformats.org/officeDocument/2006/relationships/printerSettings" Target="../printerSettings/printerSettings5955.bin"/><Relationship Id="rId12" Type="http://schemas.openxmlformats.org/officeDocument/2006/relationships/printerSettings" Target="../printerSettings/printerSettings5960.bin"/><Relationship Id="rId17" Type="http://schemas.openxmlformats.org/officeDocument/2006/relationships/printerSettings" Target="../printerSettings/printerSettings5965.bin"/><Relationship Id="rId25" Type="http://schemas.openxmlformats.org/officeDocument/2006/relationships/printerSettings" Target="../printerSettings/printerSettings5973.bin"/><Relationship Id="rId33" Type="http://schemas.openxmlformats.org/officeDocument/2006/relationships/printerSettings" Target="../printerSettings/printerSettings5981.bin"/><Relationship Id="rId38" Type="http://schemas.openxmlformats.org/officeDocument/2006/relationships/printerSettings" Target="../printerSettings/printerSettings5986.bin"/><Relationship Id="rId46" Type="http://schemas.openxmlformats.org/officeDocument/2006/relationships/printerSettings" Target="../printerSettings/printerSettings5994.bin"/><Relationship Id="rId2" Type="http://schemas.openxmlformats.org/officeDocument/2006/relationships/printerSettings" Target="../printerSettings/printerSettings5950.bin"/><Relationship Id="rId16" Type="http://schemas.openxmlformats.org/officeDocument/2006/relationships/printerSettings" Target="../printerSettings/printerSettings5964.bin"/><Relationship Id="rId20" Type="http://schemas.openxmlformats.org/officeDocument/2006/relationships/printerSettings" Target="../printerSettings/printerSettings5968.bin"/><Relationship Id="rId29" Type="http://schemas.openxmlformats.org/officeDocument/2006/relationships/printerSettings" Target="../printerSettings/printerSettings5977.bin"/><Relationship Id="rId41" Type="http://schemas.openxmlformats.org/officeDocument/2006/relationships/printerSettings" Target="../printerSettings/printerSettings5989.bin"/><Relationship Id="rId1" Type="http://schemas.openxmlformats.org/officeDocument/2006/relationships/printerSettings" Target="../printerSettings/printerSettings5949.bin"/><Relationship Id="rId6" Type="http://schemas.openxmlformats.org/officeDocument/2006/relationships/printerSettings" Target="../printerSettings/printerSettings5954.bin"/><Relationship Id="rId11" Type="http://schemas.openxmlformats.org/officeDocument/2006/relationships/printerSettings" Target="../printerSettings/printerSettings5959.bin"/><Relationship Id="rId24" Type="http://schemas.openxmlformats.org/officeDocument/2006/relationships/printerSettings" Target="../printerSettings/printerSettings5972.bin"/><Relationship Id="rId32" Type="http://schemas.openxmlformats.org/officeDocument/2006/relationships/printerSettings" Target="../printerSettings/printerSettings5980.bin"/><Relationship Id="rId37" Type="http://schemas.openxmlformats.org/officeDocument/2006/relationships/printerSettings" Target="../printerSettings/printerSettings5985.bin"/><Relationship Id="rId40" Type="http://schemas.openxmlformats.org/officeDocument/2006/relationships/printerSettings" Target="../printerSettings/printerSettings5988.bin"/><Relationship Id="rId45" Type="http://schemas.openxmlformats.org/officeDocument/2006/relationships/printerSettings" Target="../printerSettings/printerSettings5993.bin"/><Relationship Id="rId5" Type="http://schemas.openxmlformats.org/officeDocument/2006/relationships/printerSettings" Target="../printerSettings/printerSettings5953.bin"/><Relationship Id="rId15" Type="http://schemas.openxmlformats.org/officeDocument/2006/relationships/printerSettings" Target="../printerSettings/printerSettings5963.bin"/><Relationship Id="rId23" Type="http://schemas.openxmlformats.org/officeDocument/2006/relationships/printerSettings" Target="../printerSettings/printerSettings5971.bin"/><Relationship Id="rId28" Type="http://schemas.openxmlformats.org/officeDocument/2006/relationships/printerSettings" Target="../printerSettings/printerSettings5976.bin"/><Relationship Id="rId36" Type="http://schemas.openxmlformats.org/officeDocument/2006/relationships/printerSettings" Target="../printerSettings/printerSettings5984.bin"/><Relationship Id="rId10" Type="http://schemas.openxmlformats.org/officeDocument/2006/relationships/printerSettings" Target="../printerSettings/printerSettings5958.bin"/><Relationship Id="rId19" Type="http://schemas.openxmlformats.org/officeDocument/2006/relationships/printerSettings" Target="../printerSettings/printerSettings5967.bin"/><Relationship Id="rId31" Type="http://schemas.openxmlformats.org/officeDocument/2006/relationships/printerSettings" Target="../printerSettings/printerSettings5979.bin"/><Relationship Id="rId44" Type="http://schemas.openxmlformats.org/officeDocument/2006/relationships/printerSettings" Target="../printerSettings/printerSettings5992.bin"/><Relationship Id="rId4" Type="http://schemas.openxmlformats.org/officeDocument/2006/relationships/printerSettings" Target="../printerSettings/printerSettings5952.bin"/><Relationship Id="rId9" Type="http://schemas.openxmlformats.org/officeDocument/2006/relationships/printerSettings" Target="../printerSettings/printerSettings5957.bin"/><Relationship Id="rId14" Type="http://schemas.openxmlformats.org/officeDocument/2006/relationships/printerSettings" Target="../printerSettings/printerSettings5962.bin"/><Relationship Id="rId22" Type="http://schemas.openxmlformats.org/officeDocument/2006/relationships/printerSettings" Target="../printerSettings/printerSettings5970.bin"/><Relationship Id="rId27" Type="http://schemas.openxmlformats.org/officeDocument/2006/relationships/printerSettings" Target="../printerSettings/printerSettings5975.bin"/><Relationship Id="rId30" Type="http://schemas.openxmlformats.org/officeDocument/2006/relationships/printerSettings" Target="../printerSettings/printerSettings5978.bin"/><Relationship Id="rId35" Type="http://schemas.openxmlformats.org/officeDocument/2006/relationships/printerSettings" Target="../printerSettings/printerSettings5983.bin"/><Relationship Id="rId43" Type="http://schemas.openxmlformats.org/officeDocument/2006/relationships/printerSettings" Target="../printerSettings/printerSettings5991.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995.bin"/></Relationships>
</file>

<file path=xl/worksheets/_rels/sheet86.xml.rels><?xml version="1.0" encoding="UTF-8" standalone="yes"?>
<Relationships xmlns="http://schemas.openxmlformats.org/package/2006/relationships"><Relationship Id="rId13" Type="http://schemas.openxmlformats.org/officeDocument/2006/relationships/printerSettings" Target="../printerSettings/printerSettings6008.bin"/><Relationship Id="rId18" Type="http://schemas.openxmlformats.org/officeDocument/2006/relationships/printerSettings" Target="../printerSettings/printerSettings6013.bin"/><Relationship Id="rId26" Type="http://schemas.openxmlformats.org/officeDocument/2006/relationships/printerSettings" Target="../printerSettings/printerSettings6021.bin"/><Relationship Id="rId39" Type="http://schemas.openxmlformats.org/officeDocument/2006/relationships/printerSettings" Target="../printerSettings/printerSettings6034.bin"/><Relationship Id="rId21" Type="http://schemas.openxmlformats.org/officeDocument/2006/relationships/printerSettings" Target="../printerSettings/printerSettings6016.bin"/><Relationship Id="rId34" Type="http://schemas.openxmlformats.org/officeDocument/2006/relationships/printerSettings" Target="../printerSettings/printerSettings6029.bin"/><Relationship Id="rId42" Type="http://schemas.openxmlformats.org/officeDocument/2006/relationships/printerSettings" Target="../printerSettings/printerSettings6037.bin"/><Relationship Id="rId47" Type="http://schemas.openxmlformats.org/officeDocument/2006/relationships/printerSettings" Target="../printerSettings/printerSettings6042.bin"/><Relationship Id="rId50" Type="http://schemas.openxmlformats.org/officeDocument/2006/relationships/printerSettings" Target="../printerSettings/printerSettings6045.bin"/><Relationship Id="rId55" Type="http://schemas.openxmlformats.org/officeDocument/2006/relationships/printerSettings" Target="../printerSettings/printerSettings6050.bin"/><Relationship Id="rId63" Type="http://schemas.openxmlformats.org/officeDocument/2006/relationships/printerSettings" Target="../printerSettings/printerSettings6058.bin"/><Relationship Id="rId68" Type="http://schemas.openxmlformats.org/officeDocument/2006/relationships/printerSettings" Target="../printerSettings/printerSettings6063.bin"/><Relationship Id="rId76" Type="http://schemas.openxmlformats.org/officeDocument/2006/relationships/printerSettings" Target="../printerSettings/printerSettings6071.bin"/><Relationship Id="rId7" Type="http://schemas.openxmlformats.org/officeDocument/2006/relationships/printerSettings" Target="../printerSettings/printerSettings6002.bin"/><Relationship Id="rId71" Type="http://schemas.openxmlformats.org/officeDocument/2006/relationships/printerSettings" Target="../printerSettings/printerSettings6066.bin"/><Relationship Id="rId2" Type="http://schemas.openxmlformats.org/officeDocument/2006/relationships/printerSettings" Target="../printerSettings/printerSettings5997.bin"/><Relationship Id="rId16" Type="http://schemas.openxmlformats.org/officeDocument/2006/relationships/printerSettings" Target="../printerSettings/printerSettings6011.bin"/><Relationship Id="rId29" Type="http://schemas.openxmlformats.org/officeDocument/2006/relationships/printerSettings" Target="../printerSettings/printerSettings6024.bin"/><Relationship Id="rId11" Type="http://schemas.openxmlformats.org/officeDocument/2006/relationships/printerSettings" Target="../printerSettings/printerSettings6006.bin"/><Relationship Id="rId24" Type="http://schemas.openxmlformats.org/officeDocument/2006/relationships/printerSettings" Target="../printerSettings/printerSettings6019.bin"/><Relationship Id="rId32" Type="http://schemas.openxmlformats.org/officeDocument/2006/relationships/printerSettings" Target="../printerSettings/printerSettings6027.bin"/><Relationship Id="rId37" Type="http://schemas.openxmlformats.org/officeDocument/2006/relationships/printerSettings" Target="../printerSettings/printerSettings6032.bin"/><Relationship Id="rId40" Type="http://schemas.openxmlformats.org/officeDocument/2006/relationships/printerSettings" Target="../printerSettings/printerSettings6035.bin"/><Relationship Id="rId45" Type="http://schemas.openxmlformats.org/officeDocument/2006/relationships/printerSettings" Target="../printerSettings/printerSettings6040.bin"/><Relationship Id="rId53" Type="http://schemas.openxmlformats.org/officeDocument/2006/relationships/printerSettings" Target="../printerSettings/printerSettings6048.bin"/><Relationship Id="rId58" Type="http://schemas.openxmlformats.org/officeDocument/2006/relationships/printerSettings" Target="../printerSettings/printerSettings6053.bin"/><Relationship Id="rId66" Type="http://schemas.openxmlformats.org/officeDocument/2006/relationships/printerSettings" Target="../printerSettings/printerSettings6061.bin"/><Relationship Id="rId74" Type="http://schemas.openxmlformats.org/officeDocument/2006/relationships/printerSettings" Target="../printerSettings/printerSettings6069.bin"/><Relationship Id="rId79" Type="http://schemas.openxmlformats.org/officeDocument/2006/relationships/printerSettings" Target="../printerSettings/printerSettings6074.bin"/><Relationship Id="rId5" Type="http://schemas.openxmlformats.org/officeDocument/2006/relationships/printerSettings" Target="../printerSettings/printerSettings6000.bin"/><Relationship Id="rId61" Type="http://schemas.openxmlformats.org/officeDocument/2006/relationships/printerSettings" Target="../printerSettings/printerSettings6056.bin"/><Relationship Id="rId82" Type="http://schemas.openxmlformats.org/officeDocument/2006/relationships/printerSettings" Target="../printerSettings/printerSettings6077.bin"/><Relationship Id="rId10" Type="http://schemas.openxmlformats.org/officeDocument/2006/relationships/printerSettings" Target="../printerSettings/printerSettings6005.bin"/><Relationship Id="rId19" Type="http://schemas.openxmlformats.org/officeDocument/2006/relationships/printerSettings" Target="../printerSettings/printerSettings6014.bin"/><Relationship Id="rId31" Type="http://schemas.openxmlformats.org/officeDocument/2006/relationships/printerSettings" Target="../printerSettings/printerSettings6026.bin"/><Relationship Id="rId44" Type="http://schemas.openxmlformats.org/officeDocument/2006/relationships/printerSettings" Target="../printerSettings/printerSettings6039.bin"/><Relationship Id="rId52" Type="http://schemas.openxmlformats.org/officeDocument/2006/relationships/printerSettings" Target="../printerSettings/printerSettings6047.bin"/><Relationship Id="rId60" Type="http://schemas.openxmlformats.org/officeDocument/2006/relationships/printerSettings" Target="../printerSettings/printerSettings6055.bin"/><Relationship Id="rId65" Type="http://schemas.openxmlformats.org/officeDocument/2006/relationships/printerSettings" Target="../printerSettings/printerSettings6060.bin"/><Relationship Id="rId73" Type="http://schemas.openxmlformats.org/officeDocument/2006/relationships/printerSettings" Target="../printerSettings/printerSettings6068.bin"/><Relationship Id="rId78" Type="http://schemas.openxmlformats.org/officeDocument/2006/relationships/printerSettings" Target="../printerSettings/printerSettings6073.bin"/><Relationship Id="rId81" Type="http://schemas.openxmlformats.org/officeDocument/2006/relationships/printerSettings" Target="../printerSettings/printerSettings6076.bin"/><Relationship Id="rId4" Type="http://schemas.openxmlformats.org/officeDocument/2006/relationships/printerSettings" Target="../printerSettings/printerSettings5999.bin"/><Relationship Id="rId9" Type="http://schemas.openxmlformats.org/officeDocument/2006/relationships/printerSettings" Target="../printerSettings/printerSettings6004.bin"/><Relationship Id="rId14" Type="http://schemas.openxmlformats.org/officeDocument/2006/relationships/printerSettings" Target="../printerSettings/printerSettings6009.bin"/><Relationship Id="rId22" Type="http://schemas.openxmlformats.org/officeDocument/2006/relationships/printerSettings" Target="../printerSettings/printerSettings6017.bin"/><Relationship Id="rId27" Type="http://schemas.openxmlformats.org/officeDocument/2006/relationships/printerSettings" Target="../printerSettings/printerSettings6022.bin"/><Relationship Id="rId30" Type="http://schemas.openxmlformats.org/officeDocument/2006/relationships/printerSettings" Target="../printerSettings/printerSettings6025.bin"/><Relationship Id="rId35" Type="http://schemas.openxmlformats.org/officeDocument/2006/relationships/printerSettings" Target="../printerSettings/printerSettings6030.bin"/><Relationship Id="rId43" Type="http://schemas.openxmlformats.org/officeDocument/2006/relationships/printerSettings" Target="../printerSettings/printerSettings6038.bin"/><Relationship Id="rId48" Type="http://schemas.openxmlformats.org/officeDocument/2006/relationships/printerSettings" Target="../printerSettings/printerSettings6043.bin"/><Relationship Id="rId56" Type="http://schemas.openxmlformats.org/officeDocument/2006/relationships/printerSettings" Target="../printerSettings/printerSettings6051.bin"/><Relationship Id="rId64" Type="http://schemas.openxmlformats.org/officeDocument/2006/relationships/printerSettings" Target="../printerSettings/printerSettings6059.bin"/><Relationship Id="rId69" Type="http://schemas.openxmlformats.org/officeDocument/2006/relationships/printerSettings" Target="../printerSettings/printerSettings6064.bin"/><Relationship Id="rId77" Type="http://schemas.openxmlformats.org/officeDocument/2006/relationships/printerSettings" Target="../printerSettings/printerSettings6072.bin"/><Relationship Id="rId8" Type="http://schemas.openxmlformats.org/officeDocument/2006/relationships/printerSettings" Target="../printerSettings/printerSettings6003.bin"/><Relationship Id="rId51" Type="http://schemas.openxmlformats.org/officeDocument/2006/relationships/printerSettings" Target="../printerSettings/printerSettings6046.bin"/><Relationship Id="rId72" Type="http://schemas.openxmlformats.org/officeDocument/2006/relationships/printerSettings" Target="../printerSettings/printerSettings6067.bin"/><Relationship Id="rId80" Type="http://schemas.openxmlformats.org/officeDocument/2006/relationships/printerSettings" Target="../printerSettings/printerSettings6075.bin"/><Relationship Id="rId3" Type="http://schemas.openxmlformats.org/officeDocument/2006/relationships/printerSettings" Target="../printerSettings/printerSettings5998.bin"/><Relationship Id="rId12" Type="http://schemas.openxmlformats.org/officeDocument/2006/relationships/printerSettings" Target="../printerSettings/printerSettings6007.bin"/><Relationship Id="rId17" Type="http://schemas.openxmlformats.org/officeDocument/2006/relationships/printerSettings" Target="../printerSettings/printerSettings6012.bin"/><Relationship Id="rId25" Type="http://schemas.openxmlformats.org/officeDocument/2006/relationships/printerSettings" Target="../printerSettings/printerSettings6020.bin"/><Relationship Id="rId33" Type="http://schemas.openxmlformats.org/officeDocument/2006/relationships/printerSettings" Target="../printerSettings/printerSettings6028.bin"/><Relationship Id="rId38" Type="http://schemas.openxmlformats.org/officeDocument/2006/relationships/printerSettings" Target="../printerSettings/printerSettings6033.bin"/><Relationship Id="rId46" Type="http://schemas.openxmlformats.org/officeDocument/2006/relationships/printerSettings" Target="../printerSettings/printerSettings6041.bin"/><Relationship Id="rId59" Type="http://schemas.openxmlformats.org/officeDocument/2006/relationships/printerSettings" Target="../printerSettings/printerSettings6054.bin"/><Relationship Id="rId67" Type="http://schemas.openxmlformats.org/officeDocument/2006/relationships/printerSettings" Target="../printerSettings/printerSettings6062.bin"/><Relationship Id="rId20" Type="http://schemas.openxmlformats.org/officeDocument/2006/relationships/printerSettings" Target="../printerSettings/printerSettings6015.bin"/><Relationship Id="rId41" Type="http://schemas.openxmlformats.org/officeDocument/2006/relationships/printerSettings" Target="../printerSettings/printerSettings6036.bin"/><Relationship Id="rId54" Type="http://schemas.openxmlformats.org/officeDocument/2006/relationships/printerSettings" Target="../printerSettings/printerSettings6049.bin"/><Relationship Id="rId62" Type="http://schemas.openxmlformats.org/officeDocument/2006/relationships/printerSettings" Target="../printerSettings/printerSettings6057.bin"/><Relationship Id="rId70" Type="http://schemas.openxmlformats.org/officeDocument/2006/relationships/printerSettings" Target="../printerSettings/printerSettings6065.bin"/><Relationship Id="rId75" Type="http://schemas.openxmlformats.org/officeDocument/2006/relationships/printerSettings" Target="../printerSettings/printerSettings6070.bin"/><Relationship Id="rId83" Type="http://schemas.openxmlformats.org/officeDocument/2006/relationships/printerSettings" Target="../printerSettings/printerSettings6078.bin"/><Relationship Id="rId1" Type="http://schemas.openxmlformats.org/officeDocument/2006/relationships/printerSettings" Target="../printerSettings/printerSettings5996.bin"/><Relationship Id="rId6" Type="http://schemas.openxmlformats.org/officeDocument/2006/relationships/printerSettings" Target="../printerSettings/printerSettings6001.bin"/><Relationship Id="rId15" Type="http://schemas.openxmlformats.org/officeDocument/2006/relationships/printerSettings" Target="../printerSettings/printerSettings6010.bin"/><Relationship Id="rId23" Type="http://schemas.openxmlformats.org/officeDocument/2006/relationships/printerSettings" Target="../printerSettings/printerSettings6018.bin"/><Relationship Id="rId28" Type="http://schemas.openxmlformats.org/officeDocument/2006/relationships/printerSettings" Target="../printerSettings/printerSettings6023.bin"/><Relationship Id="rId36" Type="http://schemas.openxmlformats.org/officeDocument/2006/relationships/printerSettings" Target="../printerSettings/printerSettings6031.bin"/><Relationship Id="rId49" Type="http://schemas.openxmlformats.org/officeDocument/2006/relationships/printerSettings" Target="../printerSettings/printerSettings6044.bin"/><Relationship Id="rId57" Type="http://schemas.openxmlformats.org/officeDocument/2006/relationships/printerSettings" Target="../printerSettings/printerSettings6052.bin"/></Relationships>
</file>

<file path=xl/worksheets/_rels/sheet87.xml.rels><?xml version="1.0" encoding="UTF-8" standalone="yes"?>
<Relationships xmlns="http://schemas.openxmlformats.org/package/2006/relationships"><Relationship Id="rId13" Type="http://schemas.openxmlformats.org/officeDocument/2006/relationships/printerSettings" Target="../printerSettings/printerSettings6091.bin"/><Relationship Id="rId18" Type="http://schemas.openxmlformats.org/officeDocument/2006/relationships/printerSettings" Target="../printerSettings/printerSettings6096.bin"/><Relationship Id="rId26" Type="http://schemas.openxmlformats.org/officeDocument/2006/relationships/printerSettings" Target="../printerSettings/printerSettings6104.bin"/><Relationship Id="rId39" Type="http://schemas.openxmlformats.org/officeDocument/2006/relationships/printerSettings" Target="../printerSettings/printerSettings6117.bin"/><Relationship Id="rId21" Type="http://schemas.openxmlformats.org/officeDocument/2006/relationships/printerSettings" Target="../printerSettings/printerSettings6099.bin"/><Relationship Id="rId34" Type="http://schemas.openxmlformats.org/officeDocument/2006/relationships/printerSettings" Target="../printerSettings/printerSettings6112.bin"/><Relationship Id="rId42" Type="http://schemas.openxmlformats.org/officeDocument/2006/relationships/printerSettings" Target="../printerSettings/printerSettings6120.bin"/><Relationship Id="rId47" Type="http://schemas.openxmlformats.org/officeDocument/2006/relationships/printerSettings" Target="../printerSettings/printerSettings6125.bin"/><Relationship Id="rId50" Type="http://schemas.openxmlformats.org/officeDocument/2006/relationships/printerSettings" Target="../printerSettings/printerSettings6128.bin"/><Relationship Id="rId55" Type="http://schemas.openxmlformats.org/officeDocument/2006/relationships/printerSettings" Target="../printerSettings/printerSettings6133.bin"/><Relationship Id="rId63" Type="http://schemas.openxmlformats.org/officeDocument/2006/relationships/printerSettings" Target="../printerSettings/printerSettings6141.bin"/><Relationship Id="rId68" Type="http://schemas.openxmlformats.org/officeDocument/2006/relationships/printerSettings" Target="../printerSettings/printerSettings6146.bin"/><Relationship Id="rId76" Type="http://schemas.openxmlformats.org/officeDocument/2006/relationships/printerSettings" Target="../printerSettings/printerSettings6154.bin"/><Relationship Id="rId7" Type="http://schemas.openxmlformats.org/officeDocument/2006/relationships/printerSettings" Target="../printerSettings/printerSettings6085.bin"/><Relationship Id="rId71" Type="http://schemas.openxmlformats.org/officeDocument/2006/relationships/printerSettings" Target="../printerSettings/printerSettings6149.bin"/><Relationship Id="rId2" Type="http://schemas.openxmlformats.org/officeDocument/2006/relationships/printerSettings" Target="../printerSettings/printerSettings6080.bin"/><Relationship Id="rId16" Type="http://schemas.openxmlformats.org/officeDocument/2006/relationships/printerSettings" Target="../printerSettings/printerSettings6094.bin"/><Relationship Id="rId29" Type="http://schemas.openxmlformats.org/officeDocument/2006/relationships/printerSettings" Target="../printerSettings/printerSettings6107.bin"/><Relationship Id="rId11" Type="http://schemas.openxmlformats.org/officeDocument/2006/relationships/printerSettings" Target="../printerSettings/printerSettings6089.bin"/><Relationship Id="rId24" Type="http://schemas.openxmlformats.org/officeDocument/2006/relationships/printerSettings" Target="../printerSettings/printerSettings6102.bin"/><Relationship Id="rId32" Type="http://schemas.openxmlformats.org/officeDocument/2006/relationships/printerSettings" Target="../printerSettings/printerSettings6110.bin"/><Relationship Id="rId37" Type="http://schemas.openxmlformats.org/officeDocument/2006/relationships/printerSettings" Target="../printerSettings/printerSettings6115.bin"/><Relationship Id="rId40" Type="http://schemas.openxmlformats.org/officeDocument/2006/relationships/printerSettings" Target="../printerSettings/printerSettings6118.bin"/><Relationship Id="rId45" Type="http://schemas.openxmlformats.org/officeDocument/2006/relationships/printerSettings" Target="../printerSettings/printerSettings6123.bin"/><Relationship Id="rId53" Type="http://schemas.openxmlformats.org/officeDocument/2006/relationships/printerSettings" Target="../printerSettings/printerSettings6131.bin"/><Relationship Id="rId58" Type="http://schemas.openxmlformats.org/officeDocument/2006/relationships/printerSettings" Target="../printerSettings/printerSettings6136.bin"/><Relationship Id="rId66" Type="http://schemas.openxmlformats.org/officeDocument/2006/relationships/printerSettings" Target="../printerSettings/printerSettings6144.bin"/><Relationship Id="rId74" Type="http://schemas.openxmlformats.org/officeDocument/2006/relationships/printerSettings" Target="../printerSettings/printerSettings6152.bin"/><Relationship Id="rId79" Type="http://schemas.openxmlformats.org/officeDocument/2006/relationships/printerSettings" Target="../printerSettings/printerSettings6157.bin"/><Relationship Id="rId5" Type="http://schemas.openxmlformats.org/officeDocument/2006/relationships/printerSettings" Target="../printerSettings/printerSettings6083.bin"/><Relationship Id="rId61" Type="http://schemas.openxmlformats.org/officeDocument/2006/relationships/printerSettings" Target="../printerSettings/printerSettings6139.bin"/><Relationship Id="rId82" Type="http://schemas.openxmlformats.org/officeDocument/2006/relationships/printerSettings" Target="../printerSettings/printerSettings6160.bin"/><Relationship Id="rId10" Type="http://schemas.openxmlformats.org/officeDocument/2006/relationships/printerSettings" Target="../printerSettings/printerSettings6088.bin"/><Relationship Id="rId19" Type="http://schemas.openxmlformats.org/officeDocument/2006/relationships/printerSettings" Target="../printerSettings/printerSettings6097.bin"/><Relationship Id="rId31" Type="http://schemas.openxmlformats.org/officeDocument/2006/relationships/printerSettings" Target="../printerSettings/printerSettings6109.bin"/><Relationship Id="rId44" Type="http://schemas.openxmlformats.org/officeDocument/2006/relationships/printerSettings" Target="../printerSettings/printerSettings6122.bin"/><Relationship Id="rId52" Type="http://schemas.openxmlformats.org/officeDocument/2006/relationships/printerSettings" Target="../printerSettings/printerSettings6130.bin"/><Relationship Id="rId60" Type="http://schemas.openxmlformats.org/officeDocument/2006/relationships/printerSettings" Target="../printerSettings/printerSettings6138.bin"/><Relationship Id="rId65" Type="http://schemas.openxmlformats.org/officeDocument/2006/relationships/printerSettings" Target="../printerSettings/printerSettings6143.bin"/><Relationship Id="rId73" Type="http://schemas.openxmlformats.org/officeDocument/2006/relationships/printerSettings" Target="../printerSettings/printerSettings6151.bin"/><Relationship Id="rId78" Type="http://schemas.openxmlformats.org/officeDocument/2006/relationships/printerSettings" Target="../printerSettings/printerSettings6156.bin"/><Relationship Id="rId81" Type="http://schemas.openxmlformats.org/officeDocument/2006/relationships/printerSettings" Target="../printerSettings/printerSettings6159.bin"/><Relationship Id="rId4" Type="http://schemas.openxmlformats.org/officeDocument/2006/relationships/printerSettings" Target="../printerSettings/printerSettings6082.bin"/><Relationship Id="rId9" Type="http://schemas.openxmlformats.org/officeDocument/2006/relationships/printerSettings" Target="../printerSettings/printerSettings6087.bin"/><Relationship Id="rId14" Type="http://schemas.openxmlformats.org/officeDocument/2006/relationships/printerSettings" Target="../printerSettings/printerSettings6092.bin"/><Relationship Id="rId22" Type="http://schemas.openxmlformats.org/officeDocument/2006/relationships/printerSettings" Target="../printerSettings/printerSettings6100.bin"/><Relationship Id="rId27" Type="http://schemas.openxmlformats.org/officeDocument/2006/relationships/printerSettings" Target="../printerSettings/printerSettings6105.bin"/><Relationship Id="rId30" Type="http://schemas.openxmlformats.org/officeDocument/2006/relationships/printerSettings" Target="../printerSettings/printerSettings6108.bin"/><Relationship Id="rId35" Type="http://schemas.openxmlformats.org/officeDocument/2006/relationships/printerSettings" Target="../printerSettings/printerSettings6113.bin"/><Relationship Id="rId43" Type="http://schemas.openxmlformats.org/officeDocument/2006/relationships/printerSettings" Target="../printerSettings/printerSettings6121.bin"/><Relationship Id="rId48" Type="http://schemas.openxmlformats.org/officeDocument/2006/relationships/printerSettings" Target="../printerSettings/printerSettings6126.bin"/><Relationship Id="rId56" Type="http://schemas.openxmlformats.org/officeDocument/2006/relationships/printerSettings" Target="../printerSettings/printerSettings6134.bin"/><Relationship Id="rId64" Type="http://schemas.openxmlformats.org/officeDocument/2006/relationships/printerSettings" Target="../printerSettings/printerSettings6142.bin"/><Relationship Id="rId69" Type="http://schemas.openxmlformats.org/officeDocument/2006/relationships/printerSettings" Target="../printerSettings/printerSettings6147.bin"/><Relationship Id="rId77" Type="http://schemas.openxmlformats.org/officeDocument/2006/relationships/printerSettings" Target="../printerSettings/printerSettings6155.bin"/><Relationship Id="rId8" Type="http://schemas.openxmlformats.org/officeDocument/2006/relationships/printerSettings" Target="../printerSettings/printerSettings6086.bin"/><Relationship Id="rId51" Type="http://schemas.openxmlformats.org/officeDocument/2006/relationships/printerSettings" Target="../printerSettings/printerSettings6129.bin"/><Relationship Id="rId72" Type="http://schemas.openxmlformats.org/officeDocument/2006/relationships/printerSettings" Target="../printerSettings/printerSettings6150.bin"/><Relationship Id="rId80" Type="http://schemas.openxmlformats.org/officeDocument/2006/relationships/printerSettings" Target="../printerSettings/printerSettings6158.bin"/><Relationship Id="rId3" Type="http://schemas.openxmlformats.org/officeDocument/2006/relationships/printerSettings" Target="../printerSettings/printerSettings6081.bin"/><Relationship Id="rId12" Type="http://schemas.openxmlformats.org/officeDocument/2006/relationships/printerSettings" Target="../printerSettings/printerSettings6090.bin"/><Relationship Id="rId17" Type="http://schemas.openxmlformats.org/officeDocument/2006/relationships/printerSettings" Target="../printerSettings/printerSettings6095.bin"/><Relationship Id="rId25" Type="http://schemas.openxmlformats.org/officeDocument/2006/relationships/printerSettings" Target="../printerSettings/printerSettings6103.bin"/><Relationship Id="rId33" Type="http://schemas.openxmlformats.org/officeDocument/2006/relationships/printerSettings" Target="../printerSettings/printerSettings6111.bin"/><Relationship Id="rId38" Type="http://schemas.openxmlformats.org/officeDocument/2006/relationships/printerSettings" Target="../printerSettings/printerSettings6116.bin"/><Relationship Id="rId46" Type="http://schemas.openxmlformats.org/officeDocument/2006/relationships/printerSettings" Target="../printerSettings/printerSettings6124.bin"/><Relationship Id="rId59" Type="http://schemas.openxmlformats.org/officeDocument/2006/relationships/printerSettings" Target="../printerSettings/printerSettings6137.bin"/><Relationship Id="rId67" Type="http://schemas.openxmlformats.org/officeDocument/2006/relationships/printerSettings" Target="../printerSettings/printerSettings6145.bin"/><Relationship Id="rId20" Type="http://schemas.openxmlformats.org/officeDocument/2006/relationships/printerSettings" Target="../printerSettings/printerSettings6098.bin"/><Relationship Id="rId41" Type="http://schemas.openxmlformats.org/officeDocument/2006/relationships/printerSettings" Target="../printerSettings/printerSettings6119.bin"/><Relationship Id="rId54" Type="http://schemas.openxmlformats.org/officeDocument/2006/relationships/printerSettings" Target="../printerSettings/printerSettings6132.bin"/><Relationship Id="rId62" Type="http://schemas.openxmlformats.org/officeDocument/2006/relationships/printerSettings" Target="../printerSettings/printerSettings6140.bin"/><Relationship Id="rId70" Type="http://schemas.openxmlformats.org/officeDocument/2006/relationships/printerSettings" Target="../printerSettings/printerSettings6148.bin"/><Relationship Id="rId75" Type="http://schemas.openxmlformats.org/officeDocument/2006/relationships/printerSettings" Target="../printerSettings/printerSettings6153.bin"/><Relationship Id="rId83" Type="http://schemas.openxmlformats.org/officeDocument/2006/relationships/printerSettings" Target="../printerSettings/printerSettings6161.bin"/><Relationship Id="rId1" Type="http://schemas.openxmlformats.org/officeDocument/2006/relationships/printerSettings" Target="../printerSettings/printerSettings6079.bin"/><Relationship Id="rId6" Type="http://schemas.openxmlformats.org/officeDocument/2006/relationships/printerSettings" Target="../printerSettings/printerSettings6084.bin"/><Relationship Id="rId15" Type="http://schemas.openxmlformats.org/officeDocument/2006/relationships/printerSettings" Target="../printerSettings/printerSettings6093.bin"/><Relationship Id="rId23" Type="http://schemas.openxmlformats.org/officeDocument/2006/relationships/printerSettings" Target="../printerSettings/printerSettings6101.bin"/><Relationship Id="rId28" Type="http://schemas.openxmlformats.org/officeDocument/2006/relationships/printerSettings" Target="../printerSettings/printerSettings6106.bin"/><Relationship Id="rId36" Type="http://schemas.openxmlformats.org/officeDocument/2006/relationships/printerSettings" Target="../printerSettings/printerSettings6114.bin"/><Relationship Id="rId49" Type="http://schemas.openxmlformats.org/officeDocument/2006/relationships/printerSettings" Target="../printerSettings/printerSettings6127.bin"/><Relationship Id="rId57" Type="http://schemas.openxmlformats.org/officeDocument/2006/relationships/printerSettings" Target="../printerSettings/printerSettings6135.bin"/></Relationships>
</file>

<file path=xl/worksheets/_rels/sheet88.xml.rels><?xml version="1.0" encoding="UTF-8" standalone="yes"?>
<Relationships xmlns="http://schemas.openxmlformats.org/package/2006/relationships"><Relationship Id="rId13" Type="http://schemas.openxmlformats.org/officeDocument/2006/relationships/printerSettings" Target="../printerSettings/printerSettings6174.bin"/><Relationship Id="rId18" Type="http://schemas.openxmlformats.org/officeDocument/2006/relationships/printerSettings" Target="../printerSettings/printerSettings6179.bin"/><Relationship Id="rId26" Type="http://schemas.openxmlformats.org/officeDocument/2006/relationships/printerSettings" Target="../printerSettings/printerSettings6187.bin"/><Relationship Id="rId39" Type="http://schemas.openxmlformats.org/officeDocument/2006/relationships/printerSettings" Target="../printerSettings/printerSettings6200.bin"/><Relationship Id="rId21" Type="http://schemas.openxmlformats.org/officeDocument/2006/relationships/printerSettings" Target="../printerSettings/printerSettings6182.bin"/><Relationship Id="rId34" Type="http://schemas.openxmlformats.org/officeDocument/2006/relationships/printerSettings" Target="../printerSettings/printerSettings6195.bin"/><Relationship Id="rId42" Type="http://schemas.openxmlformats.org/officeDocument/2006/relationships/printerSettings" Target="../printerSettings/printerSettings6203.bin"/><Relationship Id="rId47" Type="http://schemas.openxmlformats.org/officeDocument/2006/relationships/printerSettings" Target="../printerSettings/printerSettings6208.bin"/><Relationship Id="rId50" Type="http://schemas.openxmlformats.org/officeDocument/2006/relationships/printerSettings" Target="../printerSettings/printerSettings6211.bin"/><Relationship Id="rId55" Type="http://schemas.openxmlformats.org/officeDocument/2006/relationships/printerSettings" Target="../printerSettings/printerSettings6216.bin"/><Relationship Id="rId63" Type="http://schemas.openxmlformats.org/officeDocument/2006/relationships/printerSettings" Target="../printerSettings/printerSettings6224.bin"/><Relationship Id="rId68" Type="http://schemas.openxmlformats.org/officeDocument/2006/relationships/printerSettings" Target="../printerSettings/printerSettings6229.bin"/><Relationship Id="rId76" Type="http://schemas.openxmlformats.org/officeDocument/2006/relationships/printerSettings" Target="../printerSettings/printerSettings6237.bin"/><Relationship Id="rId7" Type="http://schemas.openxmlformats.org/officeDocument/2006/relationships/printerSettings" Target="../printerSettings/printerSettings6168.bin"/><Relationship Id="rId71" Type="http://schemas.openxmlformats.org/officeDocument/2006/relationships/printerSettings" Target="../printerSettings/printerSettings6232.bin"/><Relationship Id="rId2" Type="http://schemas.openxmlformats.org/officeDocument/2006/relationships/printerSettings" Target="../printerSettings/printerSettings6163.bin"/><Relationship Id="rId16" Type="http://schemas.openxmlformats.org/officeDocument/2006/relationships/printerSettings" Target="../printerSettings/printerSettings6177.bin"/><Relationship Id="rId29" Type="http://schemas.openxmlformats.org/officeDocument/2006/relationships/printerSettings" Target="../printerSettings/printerSettings6190.bin"/><Relationship Id="rId11" Type="http://schemas.openxmlformats.org/officeDocument/2006/relationships/printerSettings" Target="../printerSettings/printerSettings6172.bin"/><Relationship Id="rId24" Type="http://schemas.openxmlformats.org/officeDocument/2006/relationships/printerSettings" Target="../printerSettings/printerSettings6185.bin"/><Relationship Id="rId32" Type="http://schemas.openxmlformats.org/officeDocument/2006/relationships/printerSettings" Target="../printerSettings/printerSettings6193.bin"/><Relationship Id="rId37" Type="http://schemas.openxmlformats.org/officeDocument/2006/relationships/printerSettings" Target="../printerSettings/printerSettings6198.bin"/><Relationship Id="rId40" Type="http://schemas.openxmlformats.org/officeDocument/2006/relationships/printerSettings" Target="../printerSettings/printerSettings6201.bin"/><Relationship Id="rId45" Type="http://schemas.openxmlformats.org/officeDocument/2006/relationships/printerSettings" Target="../printerSettings/printerSettings6206.bin"/><Relationship Id="rId53" Type="http://schemas.openxmlformats.org/officeDocument/2006/relationships/printerSettings" Target="../printerSettings/printerSettings6214.bin"/><Relationship Id="rId58" Type="http://schemas.openxmlformats.org/officeDocument/2006/relationships/printerSettings" Target="../printerSettings/printerSettings6219.bin"/><Relationship Id="rId66" Type="http://schemas.openxmlformats.org/officeDocument/2006/relationships/printerSettings" Target="../printerSettings/printerSettings6227.bin"/><Relationship Id="rId74" Type="http://schemas.openxmlformats.org/officeDocument/2006/relationships/printerSettings" Target="../printerSettings/printerSettings6235.bin"/><Relationship Id="rId79" Type="http://schemas.openxmlformats.org/officeDocument/2006/relationships/printerSettings" Target="../printerSettings/printerSettings6240.bin"/><Relationship Id="rId5" Type="http://schemas.openxmlformats.org/officeDocument/2006/relationships/printerSettings" Target="../printerSettings/printerSettings6166.bin"/><Relationship Id="rId61" Type="http://schemas.openxmlformats.org/officeDocument/2006/relationships/printerSettings" Target="../printerSettings/printerSettings6222.bin"/><Relationship Id="rId82" Type="http://schemas.openxmlformats.org/officeDocument/2006/relationships/printerSettings" Target="../printerSettings/printerSettings6243.bin"/><Relationship Id="rId10" Type="http://schemas.openxmlformats.org/officeDocument/2006/relationships/printerSettings" Target="../printerSettings/printerSettings6171.bin"/><Relationship Id="rId19" Type="http://schemas.openxmlformats.org/officeDocument/2006/relationships/printerSettings" Target="../printerSettings/printerSettings6180.bin"/><Relationship Id="rId31" Type="http://schemas.openxmlformats.org/officeDocument/2006/relationships/printerSettings" Target="../printerSettings/printerSettings6192.bin"/><Relationship Id="rId44" Type="http://schemas.openxmlformats.org/officeDocument/2006/relationships/printerSettings" Target="../printerSettings/printerSettings6205.bin"/><Relationship Id="rId52" Type="http://schemas.openxmlformats.org/officeDocument/2006/relationships/printerSettings" Target="../printerSettings/printerSettings6213.bin"/><Relationship Id="rId60" Type="http://schemas.openxmlformats.org/officeDocument/2006/relationships/printerSettings" Target="../printerSettings/printerSettings6221.bin"/><Relationship Id="rId65" Type="http://schemas.openxmlformats.org/officeDocument/2006/relationships/printerSettings" Target="../printerSettings/printerSettings6226.bin"/><Relationship Id="rId73" Type="http://schemas.openxmlformats.org/officeDocument/2006/relationships/printerSettings" Target="../printerSettings/printerSettings6234.bin"/><Relationship Id="rId78" Type="http://schemas.openxmlformats.org/officeDocument/2006/relationships/printerSettings" Target="../printerSettings/printerSettings6239.bin"/><Relationship Id="rId81" Type="http://schemas.openxmlformats.org/officeDocument/2006/relationships/printerSettings" Target="../printerSettings/printerSettings6242.bin"/><Relationship Id="rId4" Type="http://schemas.openxmlformats.org/officeDocument/2006/relationships/printerSettings" Target="../printerSettings/printerSettings6165.bin"/><Relationship Id="rId9" Type="http://schemas.openxmlformats.org/officeDocument/2006/relationships/printerSettings" Target="../printerSettings/printerSettings6170.bin"/><Relationship Id="rId14" Type="http://schemas.openxmlformats.org/officeDocument/2006/relationships/printerSettings" Target="../printerSettings/printerSettings6175.bin"/><Relationship Id="rId22" Type="http://schemas.openxmlformats.org/officeDocument/2006/relationships/printerSettings" Target="../printerSettings/printerSettings6183.bin"/><Relationship Id="rId27" Type="http://schemas.openxmlformats.org/officeDocument/2006/relationships/printerSettings" Target="../printerSettings/printerSettings6188.bin"/><Relationship Id="rId30" Type="http://schemas.openxmlformats.org/officeDocument/2006/relationships/printerSettings" Target="../printerSettings/printerSettings6191.bin"/><Relationship Id="rId35" Type="http://schemas.openxmlformats.org/officeDocument/2006/relationships/printerSettings" Target="../printerSettings/printerSettings6196.bin"/><Relationship Id="rId43" Type="http://schemas.openxmlformats.org/officeDocument/2006/relationships/printerSettings" Target="../printerSettings/printerSettings6204.bin"/><Relationship Id="rId48" Type="http://schemas.openxmlformats.org/officeDocument/2006/relationships/printerSettings" Target="../printerSettings/printerSettings6209.bin"/><Relationship Id="rId56" Type="http://schemas.openxmlformats.org/officeDocument/2006/relationships/printerSettings" Target="../printerSettings/printerSettings6217.bin"/><Relationship Id="rId64" Type="http://schemas.openxmlformats.org/officeDocument/2006/relationships/printerSettings" Target="../printerSettings/printerSettings6225.bin"/><Relationship Id="rId69" Type="http://schemas.openxmlformats.org/officeDocument/2006/relationships/printerSettings" Target="../printerSettings/printerSettings6230.bin"/><Relationship Id="rId77" Type="http://schemas.openxmlformats.org/officeDocument/2006/relationships/printerSettings" Target="../printerSettings/printerSettings6238.bin"/><Relationship Id="rId8" Type="http://schemas.openxmlformats.org/officeDocument/2006/relationships/printerSettings" Target="../printerSettings/printerSettings6169.bin"/><Relationship Id="rId51" Type="http://schemas.openxmlformats.org/officeDocument/2006/relationships/printerSettings" Target="../printerSettings/printerSettings6212.bin"/><Relationship Id="rId72" Type="http://schemas.openxmlformats.org/officeDocument/2006/relationships/printerSettings" Target="../printerSettings/printerSettings6233.bin"/><Relationship Id="rId80" Type="http://schemas.openxmlformats.org/officeDocument/2006/relationships/printerSettings" Target="../printerSettings/printerSettings6241.bin"/><Relationship Id="rId3" Type="http://schemas.openxmlformats.org/officeDocument/2006/relationships/printerSettings" Target="../printerSettings/printerSettings6164.bin"/><Relationship Id="rId12" Type="http://schemas.openxmlformats.org/officeDocument/2006/relationships/printerSettings" Target="../printerSettings/printerSettings6173.bin"/><Relationship Id="rId17" Type="http://schemas.openxmlformats.org/officeDocument/2006/relationships/printerSettings" Target="../printerSettings/printerSettings6178.bin"/><Relationship Id="rId25" Type="http://schemas.openxmlformats.org/officeDocument/2006/relationships/printerSettings" Target="../printerSettings/printerSettings6186.bin"/><Relationship Id="rId33" Type="http://schemas.openxmlformats.org/officeDocument/2006/relationships/printerSettings" Target="../printerSettings/printerSettings6194.bin"/><Relationship Id="rId38" Type="http://schemas.openxmlformats.org/officeDocument/2006/relationships/printerSettings" Target="../printerSettings/printerSettings6199.bin"/><Relationship Id="rId46" Type="http://schemas.openxmlformats.org/officeDocument/2006/relationships/printerSettings" Target="../printerSettings/printerSettings6207.bin"/><Relationship Id="rId59" Type="http://schemas.openxmlformats.org/officeDocument/2006/relationships/printerSettings" Target="../printerSettings/printerSettings6220.bin"/><Relationship Id="rId67" Type="http://schemas.openxmlformats.org/officeDocument/2006/relationships/printerSettings" Target="../printerSettings/printerSettings6228.bin"/><Relationship Id="rId20" Type="http://schemas.openxmlformats.org/officeDocument/2006/relationships/printerSettings" Target="../printerSettings/printerSettings6181.bin"/><Relationship Id="rId41" Type="http://schemas.openxmlformats.org/officeDocument/2006/relationships/printerSettings" Target="../printerSettings/printerSettings6202.bin"/><Relationship Id="rId54" Type="http://schemas.openxmlformats.org/officeDocument/2006/relationships/printerSettings" Target="../printerSettings/printerSettings6215.bin"/><Relationship Id="rId62" Type="http://schemas.openxmlformats.org/officeDocument/2006/relationships/printerSettings" Target="../printerSettings/printerSettings6223.bin"/><Relationship Id="rId70" Type="http://schemas.openxmlformats.org/officeDocument/2006/relationships/printerSettings" Target="../printerSettings/printerSettings6231.bin"/><Relationship Id="rId75" Type="http://schemas.openxmlformats.org/officeDocument/2006/relationships/printerSettings" Target="../printerSettings/printerSettings6236.bin"/><Relationship Id="rId83" Type="http://schemas.openxmlformats.org/officeDocument/2006/relationships/printerSettings" Target="../printerSettings/printerSettings6244.bin"/><Relationship Id="rId1" Type="http://schemas.openxmlformats.org/officeDocument/2006/relationships/printerSettings" Target="../printerSettings/printerSettings6162.bin"/><Relationship Id="rId6" Type="http://schemas.openxmlformats.org/officeDocument/2006/relationships/printerSettings" Target="../printerSettings/printerSettings6167.bin"/><Relationship Id="rId15" Type="http://schemas.openxmlformats.org/officeDocument/2006/relationships/printerSettings" Target="../printerSettings/printerSettings6176.bin"/><Relationship Id="rId23" Type="http://schemas.openxmlformats.org/officeDocument/2006/relationships/printerSettings" Target="../printerSettings/printerSettings6184.bin"/><Relationship Id="rId28" Type="http://schemas.openxmlformats.org/officeDocument/2006/relationships/printerSettings" Target="../printerSettings/printerSettings6189.bin"/><Relationship Id="rId36" Type="http://schemas.openxmlformats.org/officeDocument/2006/relationships/printerSettings" Target="../printerSettings/printerSettings6197.bin"/><Relationship Id="rId49" Type="http://schemas.openxmlformats.org/officeDocument/2006/relationships/printerSettings" Target="../printerSettings/printerSettings6210.bin"/><Relationship Id="rId57" Type="http://schemas.openxmlformats.org/officeDocument/2006/relationships/printerSettings" Target="../printerSettings/printerSettings6218.bin"/></Relationships>
</file>

<file path=xl/worksheets/_rels/sheet89.xml.rels><?xml version="1.0" encoding="UTF-8" standalone="yes"?>
<Relationships xmlns="http://schemas.openxmlformats.org/package/2006/relationships"><Relationship Id="rId13" Type="http://schemas.openxmlformats.org/officeDocument/2006/relationships/printerSettings" Target="../printerSettings/printerSettings6257.bin"/><Relationship Id="rId18" Type="http://schemas.openxmlformats.org/officeDocument/2006/relationships/printerSettings" Target="../printerSettings/printerSettings6262.bin"/><Relationship Id="rId26" Type="http://schemas.openxmlformats.org/officeDocument/2006/relationships/printerSettings" Target="../printerSettings/printerSettings6270.bin"/><Relationship Id="rId39" Type="http://schemas.openxmlformats.org/officeDocument/2006/relationships/printerSettings" Target="../printerSettings/printerSettings6283.bin"/><Relationship Id="rId21" Type="http://schemas.openxmlformats.org/officeDocument/2006/relationships/printerSettings" Target="../printerSettings/printerSettings6265.bin"/><Relationship Id="rId34" Type="http://schemas.openxmlformats.org/officeDocument/2006/relationships/printerSettings" Target="../printerSettings/printerSettings6278.bin"/><Relationship Id="rId42" Type="http://schemas.openxmlformats.org/officeDocument/2006/relationships/printerSettings" Target="../printerSettings/printerSettings6286.bin"/><Relationship Id="rId47" Type="http://schemas.openxmlformats.org/officeDocument/2006/relationships/printerSettings" Target="../printerSettings/printerSettings6291.bin"/><Relationship Id="rId50" Type="http://schemas.openxmlformats.org/officeDocument/2006/relationships/printerSettings" Target="../printerSettings/printerSettings6294.bin"/><Relationship Id="rId55" Type="http://schemas.openxmlformats.org/officeDocument/2006/relationships/printerSettings" Target="../printerSettings/printerSettings6299.bin"/><Relationship Id="rId63" Type="http://schemas.openxmlformats.org/officeDocument/2006/relationships/printerSettings" Target="../printerSettings/printerSettings6307.bin"/><Relationship Id="rId68" Type="http://schemas.openxmlformats.org/officeDocument/2006/relationships/printerSettings" Target="../printerSettings/printerSettings6312.bin"/><Relationship Id="rId76" Type="http://schemas.openxmlformats.org/officeDocument/2006/relationships/printerSettings" Target="../printerSettings/printerSettings6320.bin"/><Relationship Id="rId7" Type="http://schemas.openxmlformats.org/officeDocument/2006/relationships/printerSettings" Target="../printerSettings/printerSettings6251.bin"/><Relationship Id="rId71" Type="http://schemas.openxmlformats.org/officeDocument/2006/relationships/printerSettings" Target="../printerSettings/printerSettings6315.bin"/><Relationship Id="rId2" Type="http://schemas.openxmlformats.org/officeDocument/2006/relationships/printerSettings" Target="../printerSettings/printerSettings6246.bin"/><Relationship Id="rId16" Type="http://schemas.openxmlformats.org/officeDocument/2006/relationships/printerSettings" Target="../printerSettings/printerSettings6260.bin"/><Relationship Id="rId29" Type="http://schemas.openxmlformats.org/officeDocument/2006/relationships/printerSettings" Target="../printerSettings/printerSettings6273.bin"/><Relationship Id="rId11" Type="http://schemas.openxmlformats.org/officeDocument/2006/relationships/printerSettings" Target="../printerSettings/printerSettings6255.bin"/><Relationship Id="rId24" Type="http://schemas.openxmlformats.org/officeDocument/2006/relationships/printerSettings" Target="../printerSettings/printerSettings6268.bin"/><Relationship Id="rId32" Type="http://schemas.openxmlformats.org/officeDocument/2006/relationships/printerSettings" Target="../printerSettings/printerSettings6276.bin"/><Relationship Id="rId37" Type="http://schemas.openxmlformats.org/officeDocument/2006/relationships/printerSettings" Target="../printerSettings/printerSettings6281.bin"/><Relationship Id="rId40" Type="http://schemas.openxmlformats.org/officeDocument/2006/relationships/printerSettings" Target="../printerSettings/printerSettings6284.bin"/><Relationship Id="rId45" Type="http://schemas.openxmlformats.org/officeDocument/2006/relationships/printerSettings" Target="../printerSettings/printerSettings6289.bin"/><Relationship Id="rId53" Type="http://schemas.openxmlformats.org/officeDocument/2006/relationships/printerSettings" Target="../printerSettings/printerSettings6297.bin"/><Relationship Id="rId58" Type="http://schemas.openxmlformats.org/officeDocument/2006/relationships/printerSettings" Target="../printerSettings/printerSettings6302.bin"/><Relationship Id="rId66" Type="http://schemas.openxmlformats.org/officeDocument/2006/relationships/printerSettings" Target="../printerSettings/printerSettings6310.bin"/><Relationship Id="rId74" Type="http://schemas.openxmlformats.org/officeDocument/2006/relationships/printerSettings" Target="../printerSettings/printerSettings6318.bin"/><Relationship Id="rId79" Type="http://schemas.openxmlformats.org/officeDocument/2006/relationships/printerSettings" Target="../printerSettings/printerSettings6323.bin"/><Relationship Id="rId5" Type="http://schemas.openxmlformats.org/officeDocument/2006/relationships/printerSettings" Target="../printerSettings/printerSettings6249.bin"/><Relationship Id="rId61" Type="http://schemas.openxmlformats.org/officeDocument/2006/relationships/printerSettings" Target="../printerSettings/printerSettings6305.bin"/><Relationship Id="rId82" Type="http://schemas.openxmlformats.org/officeDocument/2006/relationships/printerSettings" Target="../printerSettings/printerSettings6326.bin"/><Relationship Id="rId10" Type="http://schemas.openxmlformats.org/officeDocument/2006/relationships/printerSettings" Target="../printerSettings/printerSettings6254.bin"/><Relationship Id="rId19" Type="http://schemas.openxmlformats.org/officeDocument/2006/relationships/printerSettings" Target="../printerSettings/printerSettings6263.bin"/><Relationship Id="rId31" Type="http://schemas.openxmlformats.org/officeDocument/2006/relationships/printerSettings" Target="../printerSettings/printerSettings6275.bin"/><Relationship Id="rId44" Type="http://schemas.openxmlformats.org/officeDocument/2006/relationships/printerSettings" Target="../printerSettings/printerSettings6288.bin"/><Relationship Id="rId52" Type="http://schemas.openxmlformats.org/officeDocument/2006/relationships/printerSettings" Target="../printerSettings/printerSettings6296.bin"/><Relationship Id="rId60" Type="http://schemas.openxmlformats.org/officeDocument/2006/relationships/printerSettings" Target="../printerSettings/printerSettings6304.bin"/><Relationship Id="rId65" Type="http://schemas.openxmlformats.org/officeDocument/2006/relationships/printerSettings" Target="../printerSettings/printerSettings6309.bin"/><Relationship Id="rId73" Type="http://schemas.openxmlformats.org/officeDocument/2006/relationships/printerSettings" Target="../printerSettings/printerSettings6317.bin"/><Relationship Id="rId78" Type="http://schemas.openxmlformats.org/officeDocument/2006/relationships/printerSettings" Target="../printerSettings/printerSettings6322.bin"/><Relationship Id="rId81" Type="http://schemas.openxmlformats.org/officeDocument/2006/relationships/printerSettings" Target="../printerSettings/printerSettings6325.bin"/><Relationship Id="rId4" Type="http://schemas.openxmlformats.org/officeDocument/2006/relationships/printerSettings" Target="../printerSettings/printerSettings6248.bin"/><Relationship Id="rId9" Type="http://schemas.openxmlformats.org/officeDocument/2006/relationships/printerSettings" Target="../printerSettings/printerSettings6253.bin"/><Relationship Id="rId14" Type="http://schemas.openxmlformats.org/officeDocument/2006/relationships/printerSettings" Target="../printerSettings/printerSettings6258.bin"/><Relationship Id="rId22" Type="http://schemas.openxmlformats.org/officeDocument/2006/relationships/printerSettings" Target="../printerSettings/printerSettings6266.bin"/><Relationship Id="rId27" Type="http://schemas.openxmlformats.org/officeDocument/2006/relationships/printerSettings" Target="../printerSettings/printerSettings6271.bin"/><Relationship Id="rId30" Type="http://schemas.openxmlformats.org/officeDocument/2006/relationships/printerSettings" Target="../printerSettings/printerSettings6274.bin"/><Relationship Id="rId35" Type="http://schemas.openxmlformats.org/officeDocument/2006/relationships/printerSettings" Target="../printerSettings/printerSettings6279.bin"/><Relationship Id="rId43" Type="http://schemas.openxmlformats.org/officeDocument/2006/relationships/printerSettings" Target="../printerSettings/printerSettings6287.bin"/><Relationship Id="rId48" Type="http://schemas.openxmlformats.org/officeDocument/2006/relationships/printerSettings" Target="../printerSettings/printerSettings6292.bin"/><Relationship Id="rId56" Type="http://schemas.openxmlformats.org/officeDocument/2006/relationships/printerSettings" Target="../printerSettings/printerSettings6300.bin"/><Relationship Id="rId64" Type="http://schemas.openxmlformats.org/officeDocument/2006/relationships/printerSettings" Target="../printerSettings/printerSettings6308.bin"/><Relationship Id="rId69" Type="http://schemas.openxmlformats.org/officeDocument/2006/relationships/printerSettings" Target="../printerSettings/printerSettings6313.bin"/><Relationship Id="rId77" Type="http://schemas.openxmlformats.org/officeDocument/2006/relationships/printerSettings" Target="../printerSettings/printerSettings6321.bin"/><Relationship Id="rId8" Type="http://schemas.openxmlformats.org/officeDocument/2006/relationships/printerSettings" Target="../printerSettings/printerSettings6252.bin"/><Relationship Id="rId51" Type="http://schemas.openxmlformats.org/officeDocument/2006/relationships/printerSettings" Target="../printerSettings/printerSettings6295.bin"/><Relationship Id="rId72" Type="http://schemas.openxmlformats.org/officeDocument/2006/relationships/printerSettings" Target="../printerSettings/printerSettings6316.bin"/><Relationship Id="rId80" Type="http://schemas.openxmlformats.org/officeDocument/2006/relationships/printerSettings" Target="../printerSettings/printerSettings6324.bin"/><Relationship Id="rId3" Type="http://schemas.openxmlformats.org/officeDocument/2006/relationships/printerSettings" Target="../printerSettings/printerSettings6247.bin"/><Relationship Id="rId12" Type="http://schemas.openxmlformats.org/officeDocument/2006/relationships/printerSettings" Target="../printerSettings/printerSettings6256.bin"/><Relationship Id="rId17" Type="http://schemas.openxmlformats.org/officeDocument/2006/relationships/printerSettings" Target="../printerSettings/printerSettings6261.bin"/><Relationship Id="rId25" Type="http://schemas.openxmlformats.org/officeDocument/2006/relationships/printerSettings" Target="../printerSettings/printerSettings6269.bin"/><Relationship Id="rId33" Type="http://schemas.openxmlformats.org/officeDocument/2006/relationships/printerSettings" Target="../printerSettings/printerSettings6277.bin"/><Relationship Id="rId38" Type="http://schemas.openxmlformats.org/officeDocument/2006/relationships/printerSettings" Target="../printerSettings/printerSettings6282.bin"/><Relationship Id="rId46" Type="http://schemas.openxmlformats.org/officeDocument/2006/relationships/printerSettings" Target="../printerSettings/printerSettings6290.bin"/><Relationship Id="rId59" Type="http://schemas.openxmlformats.org/officeDocument/2006/relationships/printerSettings" Target="../printerSettings/printerSettings6303.bin"/><Relationship Id="rId67" Type="http://schemas.openxmlformats.org/officeDocument/2006/relationships/printerSettings" Target="../printerSettings/printerSettings6311.bin"/><Relationship Id="rId20" Type="http://schemas.openxmlformats.org/officeDocument/2006/relationships/printerSettings" Target="../printerSettings/printerSettings6264.bin"/><Relationship Id="rId41" Type="http://schemas.openxmlformats.org/officeDocument/2006/relationships/printerSettings" Target="../printerSettings/printerSettings6285.bin"/><Relationship Id="rId54" Type="http://schemas.openxmlformats.org/officeDocument/2006/relationships/printerSettings" Target="../printerSettings/printerSettings6298.bin"/><Relationship Id="rId62" Type="http://schemas.openxmlformats.org/officeDocument/2006/relationships/printerSettings" Target="../printerSettings/printerSettings6306.bin"/><Relationship Id="rId70" Type="http://schemas.openxmlformats.org/officeDocument/2006/relationships/printerSettings" Target="../printerSettings/printerSettings6314.bin"/><Relationship Id="rId75" Type="http://schemas.openxmlformats.org/officeDocument/2006/relationships/printerSettings" Target="../printerSettings/printerSettings6319.bin"/><Relationship Id="rId83" Type="http://schemas.openxmlformats.org/officeDocument/2006/relationships/printerSettings" Target="../printerSettings/printerSettings6327.bin"/><Relationship Id="rId1" Type="http://schemas.openxmlformats.org/officeDocument/2006/relationships/printerSettings" Target="../printerSettings/printerSettings6245.bin"/><Relationship Id="rId6" Type="http://schemas.openxmlformats.org/officeDocument/2006/relationships/printerSettings" Target="../printerSettings/printerSettings6250.bin"/><Relationship Id="rId15" Type="http://schemas.openxmlformats.org/officeDocument/2006/relationships/printerSettings" Target="../printerSettings/printerSettings6259.bin"/><Relationship Id="rId23" Type="http://schemas.openxmlformats.org/officeDocument/2006/relationships/printerSettings" Target="../printerSettings/printerSettings6267.bin"/><Relationship Id="rId28" Type="http://schemas.openxmlformats.org/officeDocument/2006/relationships/printerSettings" Target="../printerSettings/printerSettings6272.bin"/><Relationship Id="rId36" Type="http://schemas.openxmlformats.org/officeDocument/2006/relationships/printerSettings" Target="../printerSettings/printerSettings6280.bin"/><Relationship Id="rId49" Type="http://schemas.openxmlformats.org/officeDocument/2006/relationships/printerSettings" Target="../printerSettings/printerSettings6293.bin"/><Relationship Id="rId57" Type="http://schemas.openxmlformats.org/officeDocument/2006/relationships/printerSettings" Target="../printerSettings/printerSettings6301.bin"/></Relationships>
</file>

<file path=xl/worksheets/_rels/sheet9.xml.rels><?xml version="1.0" encoding="UTF-8" standalone="yes"?>
<Relationships xmlns="http://schemas.openxmlformats.org/package/2006/relationships"><Relationship Id="rId13" Type="http://schemas.openxmlformats.org/officeDocument/2006/relationships/printerSettings" Target="../printerSettings/printerSettings677.bin"/><Relationship Id="rId18" Type="http://schemas.openxmlformats.org/officeDocument/2006/relationships/printerSettings" Target="../printerSettings/printerSettings682.bin"/><Relationship Id="rId26" Type="http://schemas.openxmlformats.org/officeDocument/2006/relationships/printerSettings" Target="../printerSettings/printerSettings690.bin"/><Relationship Id="rId39" Type="http://schemas.openxmlformats.org/officeDocument/2006/relationships/printerSettings" Target="../printerSettings/printerSettings703.bin"/><Relationship Id="rId21" Type="http://schemas.openxmlformats.org/officeDocument/2006/relationships/printerSettings" Target="../printerSettings/printerSettings685.bin"/><Relationship Id="rId34" Type="http://schemas.openxmlformats.org/officeDocument/2006/relationships/printerSettings" Target="../printerSettings/printerSettings698.bin"/><Relationship Id="rId42" Type="http://schemas.openxmlformats.org/officeDocument/2006/relationships/printerSettings" Target="../printerSettings/printerSettings706.bin"/><Relationship Id="rId47" Type="http://schemas.openxmlformats.org/officeDocument/2006/relationships/printerSettings" Target="../printerSettings/printerSettings711.bin"/><Relationship Id="rId50" Type="http://schemas.openxmlformats.org/officeDocument/2006/relationships/printerSettings" Target="../printerSettings/printerSettings714.bin"/><Relationship Id="rId55" Type="http://schemas.openxmlformats.org/officeDocument/2006/relationships/printerSettings" Target="../printerSettings/printerSettings719.bin"/><Relationship Id="rId63" Type="http://schemas.openxmlformats.org/officeDocument/2006/relationships/printerSettings" Target="../printerSettings/printerSettings727.bin"/><Relationship Id="rId68" Type="http://schemas.openxmlformats.org/officeDocument/2006/relationships/printerSettings" Target="../printerSettings/printerSettings732.bin"/><Relationship Id="rId76" Type="http://schemas.openxmlformats.org/officeDocument/2006/relationships/printerSettings" Target="../printerSettings/printerSettings740.bin"/><Relationship Id="rId7" Type="http://schemas.openxmlformats.org/officeDocument/2006/relationships/printerSettings" Target="../printerSettings/printerSettings671.bin"/><Relationship Id="rId71" Type="http://schemas.openxmlformats.org/officeDocument/2006/relationships/printerSettings" Target="../printerSettings/printerSettings735.bin"/><Relationship Id="rId2" Type="http://schemas.openxmlformats.org/officeDocument/2006/relationships/printerSettings" Target="../printerSettings/printerSettings666.bin"/><Relationship Id="rId16" Type="http://schemas.openxmlformats.org/officeDocument/2006/relationships/printerSettings" Target="../printerSettings/printerSettings680.bin"/><Relationship Id="rId29" Type="http://schemas.openxmlformats.org/officeDocument/2006/relationships/printerSettings" Target="../printerSettings/printerSettings693.bin"/><Relationship Id="rId11" Type="http://schemas.openxmlformats.org/officeDocument/2006/relationships/printerSettings" Target="../printerSettings/printerSettings675.bin"/><Relationship Id="rId24" Type="http://schemas.openxmlformats.org/officeDocument/2006/relationships/printerSettings" Target="../printerSettings/printerSettings688.bin"/><Relationship Id="rId32" Type="http://schemas.openxmlformats.org/officeDocument/2006/relationships/printerSettings" Target="../printerSettings/printerSettings696.bin"/><Relationship Id="rId37" Type="http://schemas.openxmlformats.org/officeDocument/2006/relationships/printerSettings" Target="../printerSettings/printerSettings701.bin"/><Relationship Id="rId40" Type="http://schemas.openxmlformats.org/officeDocument/2006/relationships/printerSettings" Target="../printerSettings/printerSettings704.bin"/><Relationship Id="rId45" Type="http://schemas.openxmlformats.org/officeDocument/2006/relationships/printerSettings" Target="../printerSettings/printerSettings709.bin"/><Relationship Id="rId53" Type="http://schemas.openxmlformats.org/officeDocument/2006/relationships/printerSettings" Target="../printerSettings/printerSettings717.bin"/><Relationship Id="rId58" Type="http://schemas.openxmlformats.org/officeDocument/2006/relationships/printerSettings" Target="../printerSettings/printerSettings722.bin"/><Relationship Id="rId66" Type="http://schemas.openxmlformats.org/officeDocument/2006/relationships/printerSettings" Target="../printerSettings/printerSettings730.bin"/><Relationship Id="rId74" Type="http://schemas.openxmlformats.org/officeDocument/2006/relationships/printerSettings" Target="../printerSettings/printerSettings738.bin"/><Relationship Id="rId79" Type="http://schemas.openxmlformats.org/officeDocument/2006/relationships/printerSettings" Target="../printerSettings/printerSettings743.bin"/><Relationship Id="rId5" Type="http://schemas.openxmlformats.org/officeDocument/2006/relationships/printerSettings" Target="../printerSettings/printerSettings669.bin"/><Relationship Id="rId61" Type="http://schemas.openxmlformats.org/officeDocument/2006/relationships/printerSettings" Target="../printerSettings/printerSettings725.bin"/><Relationship Id="rId82" Type="http://schemas.openxmlformats.org/officeDocument/2006/relationships/printerSettings" Target="../printerSettings/printerSettings746.bin"/><Relationship Id="rId10" Type="http://schemas.openxmlformats.org/officeDocument/2006/relationships/printerSettings" Target="../printerSettings/printerSettings674.bin"/><Relationship Id="rId19" Type="http://schemas.openxmlformats.org/officeDocument/2006/relationships/printerSettings" Target="../printerSettings/printerSettings683.bin"/><Relationship Id="rId31" Type="http://schemas.openxmlformats.org/officeDocument/2006/relationships/printerSettings" Target="../printerSettings/printerSettings695.bin"/><Relationship Id="rId44" Type="http://schemas.openxmlformats.org/officeDocument/2006/relationships/printerSettings" Target="../printerSettings/printerSettings708.bin"/><Relationship Id="rId52" Type="http://schemas.openxmlformats.org/officeDocument/2006/relationships/printerSettings" Target="../printerSettings/printerSettings716.bin"/><Relationship Id="rId60" Type="http://schemas.openxmlformats.org/officeDocument/2006/relationships/printerSettings" Target="../printerSettings/printerSettings724.bin"/><Relationship Id="rId65" Type="http://schemas.openxmlformats.org/officeDocument/2006/relationships/printerSettings" Target="../printerSettings/printerSettings729.bin"/><Relationship Id="rId73" Type="http://schemas.openxmlformats.org/officeDocument/2006/relationships/printerSettings" Target="../printerSettings/printerSettings737.bin"/><Relationship Id="rId78" Type="http://schemas.openxmlformats.org/officeDocument/2006/relationships/printerSettings" Target="../printerSettings/printerSettings742.bin"/><Relationship Id="rId81" Type="http://schemas.openxmlformats.org/officeDocument/2006/relationships/printerSettings" Target="../printerSettings/printerSettings745.bin"/><Relationship Id="rId4" Type="http://schemas.openxmlformats.org/officeDocument/2006/relationships/printerSettings" Target="../printerSettings/printerSettings668.bin"/><Relationship Id="rId9" Type="http://schemas.openxmlformats.org/officeDocument/2006/relationships/printerSettings" Target="../printerSettings/printerSettings673.bin"/><Relationship Id="rId14" Type="http://schemas.openxmlformats.org/officeDocument/2006/relationships/printerSettings" Target="../printerSettings/printerSettings678.bin"/><Relationship Id="rId22" Type="http://schemas.openxmlformats.org/officeDocument/2006/relationships/printerSettings" Target="../printerSettings/printerSettings686.bin"/><Relationship Id="rId27" Type="http://schemas.openxmlformats.org/officeDocument/2006/relationships/printerSettings" Target="../printerSettings/printerSettings691.bin"/><Relationship Id="rId30" Type="http://schemas.openxmlformats.org/officeDocument/2006/relationships/printerSettings" Target="../printerSettings/printerSettings694.bin"/><Relationship Id="rId35" Type="http://schemas.openxmlformats.org/officeDocument/2006/relationships/printerSettings" Target="../printerSettings/printerSettings699.bin"/><Relationship Id="rId43" Type="http://schemas.openxmlformats.org/officeDocument/2006/relationships/printerSettings" Target="../printerSettings/printerSettings707.bin"/><Relationship Id="rId48" Type="http://schemas.openxmlformats.org/officeDocument/2006/relationships/printerSettings" Target="../printerSettings/printerSettings712.bin"/><Relationship Id="rId56" Type="http://schemas.openxmlformats.org/officeDocument/2006/relationships/printerSettings" Target="../printerSettings/printerSettings720.bin"/><Relationship Id="rId64" Type="http://schemas.openxmlformats.org/officeDocument/2006/relationships/printerSettings" Target="../printerSettings/printerSettings728.bin"/><Relationship Id="rId69" Type="http://schemas.openxmlformats.org/officeDocument/2006/relationships/printerSettings" Target="../printerSettings/printerSettings733.bin"/><Relationship Id="rId77" Type="http://schemas.openxmlformats.org/officeDocument/2006/relationships/printerSettings" Target="../printerSettings/printerSettings741.bin"/><Relationship Id="rId8" Type="http://schemas.openxmlformats.org/officeDocument/2006/relationships/printerSettings" Target="../printerSettings/printerSettings672.bin"/><Relationship Id="rId51" Type="http://schemas.openxmlformats.org/officeDocument/2006/relationships/printerSettings" Target="../printerSettings/printerSettings715.bin"/><Relationship Id="rId72" Type="http://schemas.openxmlformats.org/officeDocument/2006/relationships/printerSettings" Target="../printerSettings/printerSettings736.bin"/><Relationship Id="rId80" Type="http://schemas.openxmlformats.org/officeDocument/2006/relationships/printerSettings" Target="../printerSettings/printerSettings744.bin"/><Relationship Id="rId3" Type="http://schemas.openxmlformats.org/officeDocument/2006/relationships/printerSettings" Target="../printerSettings/printerSettings667.bin"/><Relationship Id="rId12" Type="http://schemas.openxmlformats.org/officeDocument/2006/relationships/printerSettings" Target="../printerSettings/printerSettings676.bin"/><Relationship Id="rId17" Type="http://schemas.openxmlformats.org/officeDocument/2006/relationships/printerSettings" Target="../printerSettings/printerSettings681.bin"/><Relationship Id="rId25" Type="http://schemas.openxmlformats.org/officeDocument/2006/relationships/printerSettings" Target="../printerSettings/printerSettings689.bin"/><Relationship Id="rId33" Type="http://schemas.openxmlformats.org/officeDocument/2006/relationships/printerSettings" Target="../printerSettings/printerSettings697.bin"/><Relationship Id="rId38" Type="http://schemas.openxmlformats.org/officeDocument/2006/relationships/printerSettings" Target="../printerSettings/printerSettings702.bin"/><Relationship Id="rId46" Type="http://schemas.openxmlformats.org/officeDocument/2006/relationships/printerSettings" Target="../printerSettings/printerSettings710.bin"/><Relationship Id="rId59" Type="http://schemas.openxmlformats.org/officeDocument/2006/relationships/printerSettings" Target="../printerSettings/printerSettings723.bin"/><Relationship Id="rId67" Type="http://schemas.openxmlformats.org/officeDocument/2006/relationships/printerSettings" Target="../printerSettings/printerSettings731.bin"/><Relationship Id="rId20" Type="http://schemas.openxmlformats.org/officeDocument/2006/relationships/printerSettings" Target="../printerSettings/printerSettings684.bin"/><Relationship Id="rId41" Type="http://schemas.openxmlformats.org/officeDocument/2006/relationships/printerSettings" Target="../printerSettings/printerSettings705.bin"/><Relationship Id="rId54" Type="http://schemas.openxmlformats.org/officeDocument/2006/relationships/printerSettings" Target="../printerSettings/printerSettings718.bin"/><Relationship Id="rId62" Type="http://schemas.openxmlformats.org/officeDocument/2006/relationships/printerSettings" Target="../printerSettings/printerSettings726.bin"/><Relationship Id="rId70" Type="http://schemas.openxmlformats.org/officeDocument/2006/relationships/printerSettings" Target="../printerSettings/printerSettings734.bin"/><Relationship Id="rId75" Type="http://schemas.openxmlformats.org/officeDocument/2006/relationships/printerSettings" Target="../printerSettings/printerSettings739.bin"/><Relationship Id="rId83" Type="http://schemas.openxmlformats.org/officeDocument/2006/relationships/printerSettings" Target="../printerSettings/printerSettings747.bin"/><Relationship Id="rId1" Type="http://schemas.openxmlformats.org/officeDocument/2006/relationships/printerSettings" Target="../printerSettings/printerSettings665.bin"/><Relationship Id="rId6" Type="http://schemas.openxmlformats.org/officeDocument/2006/relationships/printerSettings" Target="../printerSettings/printerSettings670.bin"/><Relationship Id="rId15" Type="http://schemas.openxmlformats.org/officeDocument/2006/relationships/printerSettings" Target="../printerSettings/printerSettings679.bin"/><Relationship Id="rId23" Type="http://schemas.openxmlformats.org/officeDocument/2006/relationships/printerSettings" Target="../printerSettings/printerSettings687.bin"/><Relationship Id="rId28" Type="http://schemas.openxmlformats.org/officeDocument/2006/relationships/printerSettings" Target="../printerSettings/printerSettings692.bin"/><Relationship Id="rId36" Type="http://schemas.openxmlformats.org/officeDocument/2006/relationships/printerSettings" Target="../printerSettings/printerSettings700.bin"/><Relationship Id="rId49" Type="http://schemas.openxmlformats.org/officeDocument/2006/relationships/printerSettings" Target="../printerSettings/printerSettings713.bin"/><Relationship Id="rId57" Type="http://schemas.openxmlformats.org/officeDocument/2006/relationships/printerSettings" Target="../printerSettings/printerSettings721.bin"/></Relationships>
</file>

<file path=xl/worksheets/_rels/sheet90.xml.rels><?xml version="1.0" encoding="UTF-8" standalone="yes"?>
<Relationships xmlns="http://schemas.openxmlformats.org/package/2006/relationships"><Relationship Id="rId13" Type="http://schemas.openxmlformats.org/officeDocument/2006/relationships/printerSettings" Target="../printerSettings/printerSettings6340.bin"/><Relationship Id="rId18" Type="http://schemas.openxmlformats.org/officeDocument/2006/relationships/printerSettings" Target="../printerSettings/printerSettings6345.bin"/><Relationship Id="rId26" Type="http://schemas.openxmlformats.org/officeDocument/2006/relationships/printerSettings" Target="../printerSettings/printerSettings6353.bin"/><Relationship Id="rId39" Type="http://schemas.openxmlformats.org/officeDocument/2006/relationships/printerSettings" Target="../printerSettings/printerSettings6366.bin"/><Relationship Id="rId21" Type="http://schemas.openxmlformats.org/officeDocument/2006/relationships/printerSettings" Target="../printerSettings/printerSettings6348.bin"/><Relationship Id="rId34" Type="http://schemas.openxmlformats.org/officeDocument/2006/relationships/printerSettings" Target="../printerSettings/printerSettings6361.bin"/><Relationship Id="rId42" Type="http://schemas.openxmlformats.org/officeDocument/2006/relationships/printerSettings" Target="../printerSettings/printerSettings6369.bin"/><Relationship Id="rId47" Type="http://schemas.openxmlformats.org/officeDocument/2006/relationships/printerSettings" Target="../printerSettings/printerSettings6374.bin"/><Relationship Id="rId50" Type="http://schemas.openxmlformats.org/officeDocument/2006/relationships/printerSettings" Target="../printerSettings/printerSettings6377.bin"/><Relationship Id="rId55" Type="http://schemas.openxmlformats.org/officeDocument/2006/relationships/printerSettings" Target="../printerSettings/printerSettings6382.bin"/><Relationship Id="rId63" Type="http://schemas.openxmlformats.org/officeDocument/2006/relationships/printerSettings" Target="../printerSettings/printerSettings6390.bin"/><Relationship Id="rId68" Type="http://schemas.openxmlformats.org/officeDocument/2006/relationships/printerSettings" Target="../printerSettings/printerSettings6395.bin"/><Relationship Id="rId76" Type="http://schemas.openxmlformats.org/officeDocument/2006/relationships/printerSettings" Target="../printerSettings/printerSettings6403.bin"/><Relationship Id="rId7" Type="http://schemas.openxmlformats.org/officeDocument/2006/relationships/printerSettings" Target="../printerSettings/printerSettings6334.bin"/><Relationship Id="rId71" Type="http://schemas.openxmlformats.org/officeDocument/2006/relationships/printerSettings" Target="../printerSettings/printerSettings6398.bin"/><Relationship Id="rId2" Type="http://schemas.openxmlformats.org/officeDocument/2006/relationships/printerSettings" Target="../printerSettings/printerSettings6329.bin"/><Relationship Id="rId16" Type="http://schemas.openxmlformats.org/officeDocument/2006/relationships/printerSettings" Target="../printerSettings/printerSettings6343.bin"/><Relationship Id="rId29" Type="http://schemas.openxmlformats.org/officeDocument/2006/relationships/printerSettings" Target="../printerSettings/printerSettings6356.bin"/><Relationship Id="rId11" Type="http://schemas.openxmlformats.org/officeDocument/2006/relationships/printerSettings" Target="../printerSettings/printerSettings6338.bin"/><Relationship Id="rId24" Type="http://schemas.openxmlformats.org/officeDocument/2006/relationships/printerSettings" Target="../printerSettings/printerSettings6351.bin"/><Relationship Id="rId32" Type="http://schemas.openxmlformats.org/officeDocument/2006/relationships/printerSettings" Target="../printerSettings/printerSettings6359.bin"/><Relationship Id="rId37" Type="http://schemas.openxmlformats.org/officeDocument/2006/relationships/printerSettings" Target="../printerSettings/printerSettings6364.bin"/><Relationship Id="rId40" Type="http://schemas.openxmlformats.org/officeDocument/2006/relationships/printerSettings" Target="../printerSettings/printerSettings6367.bin"/><Relationship Id="rId45" Type="http://schemas.openxmlformats.org/officeDocument/2006/relationships/printerSettings" Target="../printerSettings/printerSettings6372.bin"/><Relationship Id="rId53" Type="http://schemas.openxmlformats.org/officeDocument/2006/relationships/printerSettings" Target="../printerSettings/printerSettings6380.bin"/><Relationship Id="rId58" Type="http://schemas.openxmlformats.org/officeDocument/2006/relationships/printerSettings" Target="../printerSettings/printerSettings6385.bin"/><Relationship Id="rId66" Type="http://schemas.openxmlformats.org/officeDocument/2006/relationships/printerSettings" Target="../printerSettings/printerSettings6393.bin"/><Relationship Id="rId74" Type="http://schemas.openxmlformats.org/officeDocument/2006/relationships/printerSettings" Target="../printerSettings/printerSettings6401.bin"/><Relationship Id="rId79" Type="http://schemas.openxmlformats.org/officeDocument/2006/relationships/printerSettings" Target="../printerSettings/printerSettings6406.bin"/><Relationship Id="rId5" Type="http://schemas.openxmlformats.org/officeDocument/2006/relationships/printerSettings" Target="../printerSettings/printerSettings6332.bin"/><Relationship Id="rId61" Type="http://schemas.openxmlformats.org/officeDocument/2006/relationships/printerSettings" Target="../printerSettings/printerSettings6388.bin"/><Relationship Id="rId82" Type="http://schemas.openxmlformats.org/officeDocument/2006/relationships/printerSettings" Target="../printerSettings/printerSettings6409.bin"/><Relationship Id="rId10" Type="http://schemas.openxmlformats.org/officeDocument/2006/relationships/printerSettings" Target="../printerSettings/printerSettings6337.bin"/><Relationship Id="rId19" Type="http://schemas.openxmlformats.org/officeDocument/2006/relationships/printerSettings" Target="../printerSettings/printerSettings6346.bin"/><Relationship Id="rId31" Type="http://schemas.openxmlformats.org/officeDocument/2006/relationships/printerSettings" Target="../printerSettings/printerSettings6358.bin"/><Relationship Id="rId44" Type="http://schemas.openxmlformats.org/officeDocument/2006/relationships/printerSettings" Target="../printerSettings/printerSettings6371.bin"/><Relationship Id="rId52" Type="http://schemas.openxmlformats.org/officeDocument/2006/relationships/printerSettings" Target="../printerSettings/printerSettings6379.bin"/><Relationship Id="rId60" Type="http://schemas.openxmlformats.org/officeDocument/2006/relationships/printerSettings" Target="../printerSettings/printerSettings6387.bin"/><Relationship Id="rId65" Type="http://schemas.openxmlformats.org/officeDocument/2006/relationships/printerSettings" Target="../printerSettings/printerSettings6392.bin"/><Relationship Id="rId73" Type="http://schemas.openxmlformats.org/officeDocument/2006/relationships/printerSettings" Target="../printerSettings/printerSettings6400.bin"/><Relationship Id="rId78" Type="http://schemas.openxmlformats.org/officeDocument/2006/relationships/printerSettings" Target="../printerSettings/printerSettings6405.bin"/><Relationship Id="rId81" Type="http://schemas.openxmlformats.org/officeDocument/2006/relationships/printerSettings" Target="../printerSettings/printerSettings6408.bin"/><Relationship Id="rId4" Type="http://schemas.openxmlformats.org/officeDocument/2006/relationships/printerSettings" Target="../printerSettings/printerSettings6331.bin"/><Relationship Id="rId9" Type="http://schemas.openxmlformats.org/officeDocument/2006/relationships/printerSettings" Target="../printerSettings/printerSettings6336.bin"/><Relationship Id="rId14" Type="http://schemas.openxmlformats.org/officeDocument/2006/relationships/printerSettings" Target="../printerSettings/printerSettings6341.bin"/><Relationship Id="rId22" Type="http://schemas.openxmlformats.org/officeDocument/2006/relationships/printerSettings" Target="../printerSettings/printerSettings6349.bin"/><Relationship Id="rId27" Type="http://schemas.openxmlformats.org/officeDocument/2006/relationships/printerSettings" Target="../printerSettings/printerSettings6354.bin"/><Relationship Id="rId30" Type="http://schemas.openxmlformats.org/officeDocument/2006/relationships/printerSettings" Target="../printerSettings/printerSettings6357.bin"/><Relationship Id="rId35" Type="http://schemas.openxmlformats.org/officeDocument/2006/relationships/printerSettings" Target="../printerSettings/printerSettings6362.bin"/><Relationship Id="rId43" Type="http://schemas.openxmlformats.org/officeDocument/2006/relationships/printerSettings" Target="../printerSettings/printerSettings6370.bin"/><Relationship Id="rId48" Type="http://schemas.openxmlformats.org/officeDocument/2006/relationships/printerSettings" Target="../printerSettings/printerSettings6375.bin"/><Relationship Id="rId56" Type="http://schemas.openxmlformats.org/officeDocument/2006/relationships/printerSettings" Target="../printerSettings/printerSettings6383.bin"/><Relationship Id="rId64" Type="http://schemas.openxmlformats.org/officeDocument/2006/relationships/printerSettings" Target="../printerSettings/printerSettings6391.bin"/><Relationship Id="rId69" Type="http://schemas.openxmlformats.org/officeDocument/2006/relationships/printerSettings" Target="../printerSettings/printerSettings6396.bin"/><Relationship Id="rId77" Type="http://schemas.openxmlformats.org/officeDocument/2006/relationships/printerSettings" Target="../printerSettings/printerSettings6404.bin"/><Relationship Id="rId8" Type="http://schemas.openxmlformats.org/officeDocument/2006/relationships/printerSettings" Target="../printerSettings/printerSettings6335.bin"/><Relationship Id="rId51" Type="http://schemas.openxmlformats.org/officeDocument/2006/relationships/printerSettings" Target="../printerSettings/printerSettings6378.bin"/><Relationship Id="rId72" Type="http://schemas.openxmlformats.org/officeDocument/2006/relationships/printerSettings" Target="../printerSettings/printerSettings6399.bin"/><Relationship Id="rId80" Type="http://schemas.openxmlformats.org/officeDocument/2006/relationships/printerSettings" Target="../printerSettings/printerSettings6407.bin"/><Relationship Id="rId3" Type="http://schemas.openxmlformats.org/officeDocument/2006/relationships/printerSettings" Target="../printerSettings/printerSettings6330.bin"/><Relationship Id="rId12" Type="http://schemas.openxmlformats.org/officeDocument/2006/relationships/printerSettings" Target="../printerSettings/printerSettings6339.bin"/><Relationship Id="rId17" Type="http://schemas.openxmlformats.org/officeDocument/2006/relationships/printerSettings" Target="../printerSettings/printerSettings6344.bin"/><Relationship Id="rId25" Type="http://schemas.openxmlformats.org/officeDocument/2006/relationships/printerSettings" Target="../printerSettings/printerSettings6352.bin"/><Relationship Id="rId33" Type="http://schemas.openxmlformats.org/officeDocument/2006/relationships/printerSettings" Target="../printerSettings/printerSettings6360.bin"/><Relationship Id="rId38" Type="http://schemas.openxmlformats.org/officeDocument/2006/relationships/printerSettings" Target="../printerSettings/printerSettings6365.bin"/><Relationship Id="rId46" Type="http://schemas.openxmlformats.org/officeDocument/2006/relationships/printerSettings" Target="../printerSettings/printerSettings6373.bin"/><Relationship Id="rId59" Type="http://schemas.openxmlformats.org/officeDocument/2006/relationships/printerSettings" Target="../printerSettings/printerSettings6386.bin"/><Relationship Id="rId67" Type="http://schemas.openxmlformats.org/officeDocument/2006/relationships/printerSettings" Target="../printerSettings/printerSettings6394.bin"/><Relationship Id="rId20" Type="http://schemas.openxmlformats.org/officeDocument/2006/relationships/printerSettings" Target="../printerSettings/printerSettings6347.bin"/><Relationship Id="rId41" Type="http://schemas.openxmlformats.org/officeDocument/2006/relationships/printerSettings" Target="../printerSettings/printerSettings6368.bin"/><Relationship Id="rId54" Type="http://schemas.openxmlformats.org/officeDocument/2006/relationships/printerSettings" Target="../printerSettings/printerSettings6381.bin"/><Relationship Id="rId62" Type="http://schemas.openxmlformats.org/officeDocument/2006/relationships/printerSettings" Target="../printerSettings/printerSettings6389.bin"/><Relationship Id="rId70" Type="http://schemas.openxmlformats.org/officeDocument/2006/relationships/printerSettings" Target="../printerSettings/printerSettings6397.bin"/><Relationship Id="rId75" Type="http://schemas.openxmlformats.org/officeDocument/2006/relationships/printerSettings" Target="../printerSettings/printerSettings6402.bin"/><Relationship Id="rId83" Type="http://schemas.openxmlformats.org/officeDocument/2006/relationships/printerSettings" Target="../printerSettings/printerSettings6410.bin"/><Relationship Id="rId1" Type="http://schemas.openxmlformats.org/officeDocument/2006/relationships/printerSettings" Target="../printerSettings/printerSettings6328.bin"/><Relationship Id="rId6" Type="http://schemas.openxmlformats.org/officeDocument/2006/relationships/printerSettings" Target="../printerSettings/printerSettings6333.bin"/><Relationship Id="rId15" Type="http://schemas.openxmlformats.org/officeDocument/2006/relationships/printerSettings" Target="../printerSettings/printerSettings6342.bin"/><Relationship Id="rId23" Type="http://schemas.openxmlformats.org/officeDocument/2006/relationships/printerSettings" Target="../printerSettings/printerSettings6350.bin"/><Relationship Id="rId28" Type="http://schemas.openxmlformats.org/officeDocument/2006/relationships/printerSettings" Target="../printerSettings/printerSettings6355.bin"/><Relationship Id="rId36" Type="http://schemas.openxmlformats.org/officeDocument/2006/relationships/printerSettings" Target="../printerSettings/printerSettings6363.bin"/><Relationship Id="rId49" Type="http://schemas.openxmlformats.org/officeDocument/2006/relationships/printerSettings" Target="../printerSettings/printerSettings6376.bin"/><Relationship Id="rId57" Type="http://schemas.openxmlformats.org/officeDocument/2006/relationships/printerSettings" Target="../printerSettings/printerSettings6384.bin"/></Relationships>
</file>

<file path=xl/worksheets/_rels/sheet91.xml.rels><?xml version="1.0" encoding="UTF-8" standalone="yes"?>
<Relationships xmlns="http://schemas.openxmlformats.org/package/2006/relationships"><Relationship Id="rId13" Type="http://schemas.openxmlformats.org/officeDocument/2006/relationships/printerSettings" Target="../printerSettings/printerSettings6423.bin"/><Relationship Id="rId18" Type="http://schemas.openxmlformats.org/officeDocument/2006/relationships/printerSettings" Target="../printerSettings/printerSettings6428.bin"/><Relationship Id="rId26" Type="http://schemas.openxmlformats.org/officeDocument/2006/relationships/printerSettings" Target="../printerSettings/printerSettings6436.bin"/><Relationship Id="rId39" Type="http://schemas.openxmlformats.org/officeDocument/2006/relationships/printerSettings" Target="../printerSettings/printerSettings6449.bin"/><Relationship Id="rId21" Type="http://schemas.openxmlformats.org/officeDocument/2006/relationships/printerSettings" Target="../printerSettings/printerSettings6431.bin"/><Relationship Id="rId34" Type="http://schemas.openxmlformats.org/officeDocument/2006/relationships/printerSettings" Target="../printerSettings/printerSettings6444.bin"/><Relationship Id="rId42" Type="http://schemas.openxmlformats.org/officeDocument/2006/relationships/printerSettings" Target="../printerSettings/printerSettings6452.bin"/><Relationship Id="rId47" Type="http://schemas.openxmlformats.org/officeDocument/2006/relationships/printerSettings" Target="../printerSettings/printerSettings6457.bin"/><Relationship Id="rId50" Type="http://schemas.openxmlformats.org/officeDocument/2006/relationships/printerSettings" Target="../printerSettings/printerSettings6460.bin"/><Relationship Id="rId55" Type="http://schemas.openxmlformats.org/officeDocument/2006/relationships/printerSettings" Target="../printerSettings/printerSettings6465.bin"/><Relationship Id="rId63" Type="http://schemas.openxmlformats.org/officeDocument/2006/relationships/printerSettings" Target="../printerSettings/printerSettings6473.bin"/><Relationship Id="rId68" Type="http://schemas.openxmlformats.org/officeDocument/2006/relationships/printerSettings" Target="../printerSettings/printerSettings6478.bin"/><Relationship Id="rId76" Type="http://schemas.openxmlformats.org/officeDocument/2006/relationships/printerSettings" Target="../printerSettings/printerSettings6486.bin"/><Relationship Id="rId7" Type="http://schemas.openxmlformats.org/officeDocument/2006/relationships/printerSettings" Target="../printerSettings/printerSettings6417.bin"/><Relationship Id="rId71" Type="http://schemas.openxmlformats.org/officeDocument/2006/relationships/printerSettings" Target="../printerSettings/printerSettings6481.bin"/><Relationship Id="rId2" Type="http://schemas.openxmlformats.org/officeDocument/2006/relationships/printerSettings" Target="../printerSettings/printerSettings6412.bin"/><Relationship Id="rId16" Type="http://schemas.openxmlformats.org/officeDocument/2006/relationships/printerSettings" Target="../printerSettings/printerSettings6426.bin"/><Relationship Id="rId29" Type="http://schemas.openxmlformats.org/officeDocument/2006/relationships/printerSettings" Target="../printerSettings/printerSettings6439.bin"/><Relationship Id="rId11" Type="http://schemas.openxmlformats.org/officeDocument/2006/relationships/printerSettings" Target="../printerSettings/printerSettings6421.bin"/><Relationship Id="rId24" Type="http://schemas.openxmlformats.org/officeDocument/2006/relationships/printerSettings" Target="../printerSettings/printerSettings6434.bin"/><Relationship Id="rId32" Type="http://schemas.openxmlformats.org/officeDocument/2006/relationships/printerSettings" Target="../printerSettings/printerSettings6442.bin"/><Relationship Id="rId37" Type="http://schemas.openxmlformats.org/officeDocument/2006/relationships/printerSettings" Target="../printerSettings/printerSettings6447.bin"/><Relationship Id="rId40" Type="http://schemas.openxmlformats.org/officeDocument/2006/relationships/printerSettings" Target="../printerSettings/printerSettings6450.bin"/><Relationship Id="rId45" Type="http://schemas.openxmlformats.org/officeDocument/2006/relationships/printerSettings" Target="../printerSettings/printerSettings6455.bin"/><Relationship Id="rId53" Type="http://schemas.openxmlformats.org/officeDocument/2006/relationships/printerSettings" Target="../printerSettings/printerSettings6463.bin"/><Relationship Id="rId58" Type="http://schemas.openxmlformats.org/officeDocument/2006/relationships/printerSettings" Target="../printerSettings/printerSettings6468.bin"/><Relationship Id="rId66" Type="http://schemas.openxmlformats.org/officeDocument/2006/relationships/printerSettings" Target="../printerSettings/printerSettings6476.bin"/><Relationship Id="rId74" Type="http://schemas.openxmlformats.org/officeDocument/2006/relationships/printerSettings" Target="../printerSettings/printerSettings6484.bin"/><Relationship Id="rId79" Type="http://schemas.openxmlformats.org/officeDocument/2006/relationships/printerSettings" Target="../printerSettings/printerSettings6489.bin"/><Relationship Id="rId5" Type="http://schemas.openxmlformats.org/officeDocument/2006/relationships/printerSettings" Target="../printerSettings/printerSettings6415.bin"/><Relationship Id="rId61" Type="http://schemas.openxmlformats.org/officeDocument/2006/relationships/printerSettings" Target="../printerSettings/printerSettings6471.bin"/><Relationship Id="rId82" Type="http://schemas.openxmlformats.org/officeDocument/2006/relationships/printerSettings" Target="../printerSettings/printerSettings6492.bin"/><Relationship Id="rId10" Type="http://schemas.openxmlformats.org/officeDocument/2006/relationships/printerSettings" Target="../printerSettings/printerSettings6420.bin"/><Relationship Id="rId19" Type="http://schemas.openxmlformats.org/officeDocument/2006/relationships/printerSettings" Target="../printerSettings/printerSettings6429.bin"/><Relationship Id="rId31" Type="http://schemas.openxmlformats.org/officeDocument/2006/relationships/printerSettings" Target="../printerSettings/printerSettings6441.bin"/><Relationship Id="rId44" Type="http://schemas.openxmlformats.org/officeDocument/2006/relationships/printerSettings" Target="../printerSettings/printerSettings6454.bin"/><Relationship Id="rId52" Type="http://schemas.openxmlformats.org/officeDocument/2006/relationships/printerSettings" Target="../printerSettings/printerSettings6462.bin"/><Relationship Id="rId60" Type="http://schemas.openxmlformats.org/officeDocument/2006/relationships/printerSettings" Target="../printerSettings/printerSettings6470.bin"/><Relationship Id="rId65" Type="http://schemas.openxmlformats.org/officeDocument/2006/relationships/printerSettings" Target="../printerSettings/printerSettings6475.bin"/><Relationship Id="rId73" Type="http://schemas.openxmlformats.org/officeDocument/2006/relationships/printerSettings" Target="../printerSettings/printerSettings6483.bin"/><Relationship Id="rId78" Type="http://schemas.openxmlformats.org/officeDocument/2006/relationships/printerSettings" Target="../printerSettings/printerSettings6488.bin"/><Relationship Id="rId81" Type="http://schemas.openxmlformats.org/officeDocument/2006/relationships/printerSettings" Target="../printerSettings/printerSettings6491.bin"/><Relationship Id="rId4" Type="http://schemas.openxmlformats.org/officeDocument/2006/relationships/printerSettings" Target="../printerSettings/printerSettings6414.bin"/><Relationship Id="rId9" Type="http://schemas.openxmlformats.org/officeDocument/2006/relationships/printerSettings" Target="../printerSettings/printerSettings6419.bin"/><Relationship Id="rId14" Type="http://schemas.openxmlformats.org/officeDocument/2006/relationships/printerSettings" Target="../printerSettings/printerSettings6424.bin"/><Relationship Id="rId22" Type="http://schemas.openxmlformats.org/officeDocument/2006/relationships/printerSettings" Target="../printerSettings/printerSettings6432.bin"/><Relationship Id="rId27" Type="http://schemas.openxmlformats.org/officeDocument/2006/relationships/printerSettings" Target="../printerSettings/printerSettings6437.bin"/><Relationship Id="rId30" Type="http://schemas.openxmlformats.org/officeDocument/2006/relationships/printerSettings" Target="../printerSettings/printerSettings6440.bin"/><Relationship Id="rId35" Type="http://schemas.openxmlformats.org/officeDocument/2006/relationships/printerSettings" Target="../printerSettings/printerSettings6445.bin"/><Relationship Id="rId43" Type="http://schemas.openxmlformats.org/officeDocument/2006/relationships/printerSettings" Target="../printerSettings/printerSettings6453.bin"/><Relationship Id="rId48" Type="http://schemas.openxmlformats.org/officeDocument/2006/relationships/printerSettings" Target="../printerSettings/printerSettings6458.bin"/><Relationship Id="rId56" Type="http://schemas.openxmlformats.org/officeDocument/2006/relationships/printerSettings" Target="../printerSettings/printerSettings6466.bin"/><Relationship Id="rId64" Type="http://schemas.openxmlformats.org/officeDocument/2006/relationships/printerSettings" Target="../printerSettings/printerSettings6474.bin"/><Relationship Id="rId69" Type="http://schemas.openxmlformats.org/officeDocument/2006/relationships/printerSettings" Target="../printerSettings/printerSettings6479.bin"/><Relationship Id="rId77" Type="http://schemas.openxmlformats.org/officeDocument/2006/relationships/printerSettings" Target="../printerSettings/printerSettings6487.bin"/><Relationship Id="rId8" Type="http://schemas.openxmlformats.org/officeDocument/2006/relationships/printerSettings" Target="../printerSettings/printerSettings6418.bin"/><Relationship Id="rId51" Type="http://schemas.openxmlformats.org/officeDocument/2006/relationships/printerSettings" Target="../printerSettings/printerSettings6461.bin"/><Relationship Id="rId72" Type="http://schemas.openxmlformats.org/officeDocument/2006/relationships/printerSettings" Target="../printerSettings/printerSettings6482.bin"/><Relationship Id="rId80" Type="http://schemas.openxmlformats.org/officeDocument/2006/relationships/printerSettings" Target="../printerSettings/printerSettings6490.bin"/><Relationship Id="rId3" Type="http://schemas.openxmlformats.org/officeDocument/2006/relationships/printerSettings" Target="../printerSettings/printerSettings6413.bin"/><Relationship Id="rId12" Type="http://schemas.openxmlformats.org/officeDocument/2006/relationships/printerSettings" Target="../printerSettings/printerSettings6422.bin"/><Relationship Id="rId17" Type="http://schemas.openxmlformats.org/officeDocument/2006/relationships/printerSettings" Target="../printerSettings/printerSettings6427.bin"/><Relationship Id="rId25" Type="http://schemas.openxmlformats.org/officeDocument/2006/relationships/printerSettings" Target="../printerSettings/printerSettings6435.bin"/><Relationship Id="rId33" Type="http://schemas.openxmlformats.org/officeDocument/2006/relationships/printerSettings" Target="../printerSettings/printerSettings6443.bin"/><Relationship Id="rId38" Type="http://schemas.openxmlformats.org/officeDocument/2006/relationships/printerSettings" Target="../printerSettings/printerSettings6448.bin"/><Relationship Id="rId46" Type="http://schemas.openxmlformats.org/officeDocument/2006/relationships/printerSettings" Target="../printerSettings/printerSettings6456.bin"/><Relationship Id="rId59" Type="http://schemas.openxmlformats.org/officeDocument/2006/relationships/printerSettings" Target="../printerSettings/printerSettings6469.bin"/><Relationship Id="rId67" Type="http://schemas.openxmlformats.org/officeDocument/2006/relationships/printerSettings" Target="../printerSettings/printerSettings6477.bin"/><Relationship Id="rId20" Type="http://schemas.openxmlformats.org/officeDocument/2006/relationships/printerSettings" Target="../printerSettings/printerSettings6430.bin"/><Relationship Id="rId41" Type="http://schemas.openxmlformats.org/officeDocument/2006/relationships/printerSettings" Target="../printerSettings/printerSettings6451.bin"/><Relationship Id="rId54" Type="http://schemas.openxmlformats.org/officeDocument/2006/relationships/printerSettings" Target="../printerSettings/printerSettings6464.bin"/><Relationship Id="rId62" Type="http://schemas.openxmlformats.org/officeDocument/2006/relationships/printerSettings" Target="../printerSettings/printerSettings6472.bin"/><Relationship Id="rId70" Type="http://schemas.openxmlformats.org/officeDocument/2006/relationships/printerSettings" Target="../printerSettings/printerSettings6480.bin"/><Relationship Id="rId75" Type="http://schemas.openxmlformats.org/officeDocument/2006/relationships/printerSettings" Target="../printerSettings/printerSettings6485.bin"/><Relationship Id="rId83" Type="http://schemas.openxmlformats.org/officeDocument/2006/relationships/printerSettings" Target="../printerSettings/printerSettings6493.bin"/><Relationship Id="rId1" Type="http://schemas.openxmlformats.org/officeDocument/2006/relationships/printerSettings" Target="../printerSettings/printerSettings6411.bin"/><Relationship Id="rId6" Type="http://schemas.openxmlformats.org/officeDocument/2006/relationships/printerSettings" Target="../printerSettings/printerSettings6416.bin"/><Relationship Id="rId15" Type="http://schemas.openxmlformats.org/officeDocument/2006/relationships/printerSettings" Target="../printerSettings/printerSettings6425.bin"/><Relationship Id="rId23" Type="http://schemas.openxmlformats.org/officeDocument/2006/relationships/printerSettings" Target="../printerSettings/printerSettings6433.bin"/><Relationship Id="rId28" Type="http://schemas.openxmlformats.org/officeDocument/2006/relationships/printerSettings" Target="../printerSettings/printerSettings6438.bin"/><Relationship Id="rId36" Type="http://schemas.openxmlformats.org/officeDocument/2006/relationships/printerSettings" Target="../printerSettings/printerSettings6446.bin"/><Relationship Id="rId49" Type="http://schemas.openxmlformats.org/officeDocument/2006/relationships/printerSettings" Target="../printerSettings/printerSettings6459.bin"/><Relationship Id="rId57" Type="http://schemas.openxmlformats.org/officeDocument/2006/relationships/printerSettings" Target="../printerSettings/printerSettings6467.bin"/></Relationships>
</file>

<file path=xl/worksheets/_rels/sheet92.xml.rels><?xml version="1.0" encoding="UTF-8" standalone="yes"?>
<Relationships xmlns="http://schemas.openxmlformats.org/package/2006/relationships"><Relationship Id="rId13" Type="http://schemas.openxmlformats.org/officeDocument/2006/relationships/printerSettings" Target="../printerSettings/printerSettings6506.bin"/><Relationship Id="rId18" Type="http://schemas.openxmlformats.org/officeDocument/2006/relationships/printerSettings" Target="../printerSettings/printerSettings6511.bin"/><Relationship Id="rId26" Type="http://schemas.openxmlformats.org/officeDocument/2006/relationships/printerSettings" Target="../printerSettings/printerSettings6519.bin"/><Relationship Id="rId39" Type="http://schemas.openxmlformats.org/officeDocument/2006/relationships/printerSettings" Target="../printerSettings/printerSettings6532.bin"/><Relationship Id="rId21" Type="http://schemas.openxmlformats.org/officeDocument/2006/relationships/printerSettings" Target="../printerSettings/printerSettings6514.bin"/><Relationship Id="rId34" Type="http://schemas.openxmlformats.org/officeDocument/2006/relationships/printerSettings" Target="../printerSettings/printerSettings6527.bin"/><Relationship Id="rId42" Type="http://schemas.openxmlformats.org/officeDocument/2006/relationships/printerSettings" Target="../printerSettings/printerSettings6535.bin"/><Relationship Id="rId47" Type="http://schemas.openxmlformats.org/officeDocument/2006/relationships/printerSettings" Target="../printerSettings/printerSettings6540.bin"/><Relationship Id="rId50" Type="http://schemas.openxmlformats.org/officeDocument/2006/relationships/printerSettings" Target="../printerSettings/printerSettings6543.bin"/><Relationship Id="rId55" Type="http://schemas.openxmlformats.org/officeDocument/2006/relationships/printerSettings" Target="../printerSettings/printerSettings6548.bin"/><Relationship Id="rId63" Type="http://schemas.openxmlformats.org/officeDocument/2006/relationships/printerSettings" Target="../printerSettings/printerSettings6556.bin"/><Relationship Id="rId68" Type="http://schemas.openxmlformats.org/officeDocument/2006/relationships/printerSettings" Target="../printerSettings/printerSettings6561.bin"/><Relationship Id="rId76" Type="http://schemas.openxmlformats.org/officeDocument/2006/relationships/printerSettings" Target="../printerSettings/printerSettings6569.bin"/><Relationship Id="rId7" Type="http://schemas.openxmlformats.org/officeDocument/2006/relationships/printerSettings" Target="../printerSettings/printerSettings6500.bin"/><Relationship Id="rId71" Type="http://schemas.openxmlformats.org/officeDocument/2006/relationships/printerSettings" Target="../printerSettings/printerSettings6564.bin"/><Relationship Id="rId2" Type="http://schemas.openxmlformats.org/officeDocument/2006/relationships/printerSettings" Target="../printerSettings/printerSettings6495.bin"/><Relationship Id="rId16" Type="http://schemas.openxmlformats.org/officeDocument/2006/relationships/printerSettings" Target="../printerSettings/printerSettings6509.bin"/><Relationship Id="rId29" Type="http://schemas.openxmlformats.org/officeDocument/2006/relationships/printerSettings" Target="../printerSettings/printerSettings6522.bin"/><Relationship Id="rId11" Type="http://schemas.openxmlformats.org/officeDocument/2006/relationships/printerSettings" Target="../printerSettings/printerSettings6504.bin"/><Relationship Id="rId24" Type="http://schemas.openxmlformats.org/officeDocument/2006/relationships/printerSettings" Target="../printerSettings/printerSettings6517.bin"/><Relationship Id="rId32" Type="http://schemas.openxmlformats.org/officeDocument/2006/relationships/printerSettings" Target="../printerSettings/printerSettings6525.bin"/><Relationship Id="rId37" Type="http://schemas.openxmlformats.org/officeDocument/2006/relationships/printerSettings" Target="../printerSettings/printerSettings6530.bin"/><Relationship Id="rId40" Type="http://schemas.openxmlformats.org/officeDocument/2006/relationships/printerSettings" Target="../printerSettings/printerSettings6533.bin"/><Relationship Id="rId45" Type="http://schemas.openxmlformats.org/officeDocument/2006/relationships/printerSettings" Target="../printerSettings/printerSettings6538.bin"/><Relationship Id="rId53" Type="http://schemas.openxmlformats.org/officeDocument/2006/relationships/printerSettings" Target="../printerSettings/printerSettings6546.bin"/><Relationship Id="rId58" Type="http://schemas.openxmlformats.org/officeDocument/2006/relationships/printerSettings" Target="../printerSettings/printerSettings6551.bin"/><Relationship Id="rId66" Type="http://schemas.openxmlformats.org/officeDocument/2006/relationships/printerSettings" Target="../printerSettings/printerSettings6559.bin"/><Relationship Id="rId74" Type="http://schemas.openxmlformats.org/officeDocument/2006/relationships/printerSettings" Target="../printerSettings/printerSettings6567.bin"/><Relationship Id="rId79" Type="http://schemas.openxmlformats.org/officeDocument/2006/relationships/printerSettings" Target="../printerSettings/printerSettings6572.bin"/><Relationship Id="rId5" Type="http://schemas.openxmlformats.org/officeDocument/2006/relationships/printerSettings" Target="../printerSettings/printerSettings6498.bin"/><Relationship Id="rId61" Type="http://schemas.openxmlformats.org/officeDocument/2006/relationships/printerSettings" Target="../printerSettings/printerSettings6554.bin"/><Relationship Id="rId82" Type="http://schemas.openxmlformats.org/officeDocument/2006/relationships/printerSettings" Target="../printerSettings/printerSettings6575.bin"/><Relationship Id="rId10" Type="http://schemas.openxmlformats.org/officeDocument/2006/relationships/printerSettings" Target="../printerSettings/printerSettings6503.bin"/><Relationship Id="rId19" Type="http://schemas.openxmlformats.org/officeDocument/2006/relationships/printerSettings" Target="../printerSettings/printerSettings6512.bin"/><Relationship Id="rId31" Type="http://schemas.openxmlformats.org/officeDocument/2006/relationships/printerSettings" Target="../printerSettings/printerSettings6524.bin"/><Relationship Id="rId44" Type="http://schemas.openxmlformats.org/officeDocument/2006/relationships/printerSettings" Target="../printerSettings/printerSettings6537.bin"/><Relationship Id="rId52" Type="http://schemas.openxmlformats.org/officeDocument/2006/relationships/printerSettings" Target="../printerSettings/printerSettings6545.bin"/><Relationship Id="rId60" Type="http://schemas.openxmlformats.org/officeDocument/2006/relationships/printerSettings" Target="../printerSettings/printerSettings6553.bin"/><Relationship Id="rId65" Type="http://schemas.openxmlformats.org/officeDocument/2006/relationships/printerSettings" Target="../printerSettings/printerSettings6558.bin"/><Relationship Id="rId73" Type="http://schemas.openxmlformats.org/officeDocument/2006/relationships/printerSettings" Target="../printerSettings/printerSettings6566.bin"/><Relationship Id="rId78" Type="http://schemas.openxmlformats.org/officeDocument/2006/relationships/printerSettings" Target="../printerSettings/printerSettings6571.bin"/><Relationship Id="rId81" Type="http://schemas.openxmlformats.org/officeDocument/2006/relationships/printerSettings" Target="../printerSettings/printerSettings6574.bin"/><Relationship Id="rId4" Type="http://schemas.openxmlformats.org/officeDocument/2006/relationships/printerSettings" Target="../printerSettings/printerSettings6497.bin"/><Relationship Id="rId9" Type="http://schemas.openxmlformats.org/officeDocument/2006/relationships/printerSettings" Target="../printerSettings/printerSettings6502.bin"/><Relationship Id="rId14" Type="http://schemas.openxmlformats.org/officeDocument/2006/relationships/printerSettings" Target="../printerSettings/printerSettings6507.bin"/><Relationship Id="rId22" Type="http://schemas.openxmlformats.org/officeDocument/2006/relationships/printerSettings" Target="../printerSettings/printerSettings6515.bin"/><Relationship Id="rId27" Type="http://schemas.openxmlformats.org/officeDocument/2006/relationships/printerSettings" Target="../printerSettings/printerSettings6520.bin"/><Relationship Id="rId30" Type="http://schemas.openxmlformats.org/officeDocument/2006/relationships/printerSettings" Target="../printerSettings/printerSettings6523.bin"/><Relationship Id="rId35" Type="http://schemas.openxmlformats.org/officeDocument/2006/relationships/printerSettings" Target="../printerSettings/printerSettings6528.bin"/><Relationship Id="rId43" Type="http://schemas.openxmlformats.org/officeDocument/2006/relationships/printerSettings" Target="../printerSettings/printerSettings6536.bin"/><Relationship Id="rId48" Type="http://schemas.openxmlformats.org/officeDocument/2006/relationships/printerSettings" Target="../printerSettings/printerSettings6541.bin"/><Relationship Id="rId56" Type="http://schemas.openxmlformats.org/officeDocument/2006/relationships/printerSettings" Target="../printerSettings/printerSettings6549.bin"/><Relationship Id="rId64" Type="http://schemas.openxmlformats.org/officeDocument/2006/relationships/printerSettings" Target="../printerSettings/printerSettings6557.bin"/><Relationship Id="rId69" Type="http://schemas.openxmlformats.org/officeDocument/2006/relationships/printerSettings" Target="../printerSettings/printerSettings6562.bin"/><Relationship Id="rId77" Type="http://schemas.openxmlformats.org/officeDocument/2006/relationships/printerSettings" Target="../printerSettings/printerSettings6570.bin"/><Relationship Id="rId8" Type="http://schemas.openxmlformats.org/officeDocument/2006/relationships/printerSettings" Target="../printerSettings/printerSettings6501.bin"/><Relationship Id="rId51" Type="http://schemas.openxmlformats.org/officeDocument/2006/relationships/printerSettings" Target="../printerSettings/printerSettings6544.bin"/><Relationship Id="rId72" Type="http://schemas.openxmlformats.org/officeDocument/2006/relationships/printerSettings" Target="../printerSettings/printerSettings6565.bin"/><Relationship Id="rId80" Type="http://schemas.openxmlformats.org/officeDocument/2006/relationships/printerSettings" Target="../printerSettings/printerSettings6573.bin"/><Relationship Id="rId3" Type="http://schemas.openxmlformats.org/officeDocument/2006/relationships/printerSettings" Target="../printerSettings/printerSettings6496.bin"/><Relationship Id="rId12" Type="http://schemas.openxmlformats.org/officeDocument/2006/relationships/printerSettings" Target="../printerSettings/printerSettings6505.bin"/><Relationship Id="rId17" Type="http://schemas.openxmlformats.org/officeDocument/2006/relationships/printerSettings" Target="../printerSettings/printerSettings6510.bin"/><Relationship Id="rId25" Type="http://schemas.openxmlformats.org/officeDocument/2006/relationships/printerSettings" Target="../printerSettings/printerSettings6518.bin"/><Relationship Id="rId33" Type="http://schemas.openxmlformats.org/officeDocument/2006/relationships/printerSettings" Target="../printerSettings/printerSettings6526.bin"/><Relationship Id="rId38" Type="http://schemas.openxmlformats.org/officeDocument/2006/relationships/printerSettings" Target="../printerSettings/printerSettings6531.bin"/><Relationship Id="rId46" Type="http://schemas.openxmlformats.org/officeDocument/2006/relationships/printerSettings" Target="../printerSettings/printerSettings6539.bin"/><Relationship Id="rId59" Type="http://schemas.openxmlformats.org/officeDocument/2006/relationships/printerSettings" Target="../printerSettings/printerSettings6552.bin"/><Relationship Id="rId67" Type="http://schemas.openxmlformats.org/officeDocument/2006/relationships/printerSettings" Target="../printerSettings/printerSettings6560.bin"/><Relationship Id="rId20" Type="http://schemas.openxmlformats.org/officeDocument/2006/relationships/printerSettings" Target="../printerSettings/printerSettings6513.bin"/><Relationship Id="rId41" Type="http://schemas.openxmlformats.org/officeDocument/2006/relationships/printerSettings" Target="../printerSettings/printerSettings6534.bin"/><Relationship Id="rId54" Type="http://schemas.openxmlformats.org/officeDocument/2006/relationships/printerSettings" Target="../printerSettings/printerSettings6547.bin"/><Relationship Id="rId62" Type="http://schemas.openxmlformats.org/officeDocument/2006/relationships/printerSettings" Target="../printerSettings/printerSettings6555.bin"/><Relationship Id="rId70" Type="http://schemas.openxmlformats.org/officeDocument/2006/relationships/printerSettings" Target="../printerSettings/printerSettings6563.bin"/><Relationship Id="rId75" Type="http://schemas.openxmlformats.org/officeDocument/2006/relationships/printerSettings" Target="../printerSettings/printerSettings6568.bin"/><Relationship Id="rId83" Type="http://schemas.openxmlformats.org/officeDocument/2006/relationships/printerSettings" Target="../printerSettings/printerSettings6576.bin"/><Relationship Id="rId1" Type="http://schemas.openxmlformats.org/officeDocument/2006/relationships/printerSettings" Target="../printerSettings/printerSettings6494.bin"/><Relationship Id="rId6" Type="http://schemas.openxmlformats.org/officeDocument/2006/relationships/printerSettings" Target="../printerSettings/printerSettings6499.bin"/><Relationship Id="rId15" Type="http://schemas.openxmlformats.org/officeDocument/2006/relationships/printerSettings" Target="../printerSettings/printerSettings6508.bin"/><Relationship Id="rId23" Type="http://schemas.openxmlformats.org/officeDocument/2006/relationships/printerSettings" Target="../printerSettings/printerSettings6516.bin"/><Relationship Id="rId28" Type="http://schemas.openxmlformats.org/officeDocument/2006/relationships/printerSettings" Target="../printerSettings/printerSettings6521.bin"/><Relationship Id="rId36" Type="http://schemas.openxmlformats.org/officeDocument/2006/relationships/printerSettings" Target="../printerSettings/printerSettings6529.bin"/><Relationship Id="rId49" Type="http://schemas.openxmlformats.org/officeDocument/2006/relationships/printerSettings" Target="../printerSettings/printerSettings6542.bin"/><Relationship Id="rId57" Type="http://schemas.openxmlformats.org/officeDocument/2006/relationships/printerSettings" Target="../printerSettings/printerSettings6550.bin"/></Relationships>
</file>

<file path=xl/worksheets/_rels/sheet93.xml.rels><?xml version="1.0" encoding="UTF-8" standalone="yes"?>
<Relationships xmlns="http://schemas.openxmlformats.org/package/2006/relationships"><Relationship Id="rId13" Type="http://schemas.openxmlformats.org/officeDocument/2006/relationships/printerSettings" Target="../printerSettings/printerSettings6589.bin"/><Relationship Id="rId18" Type="http://schemas.openxmlformats.org/officeDocument/2006/relationships/printerSettings" Target="../printerSettings/printerSettings6594.bin"/><Relationship Id="rId26" Type="http://schemas.openxmlformats.org/officeDocument/2006/relationships/printerSettings" Target="../printerSettings/printerSettings6602.bin"/><Relationship Id="rId39" Type="http://schemas.openxmlformats.org/officeDocument/2006/relationships/printerSettings" Target="../printerSettings/printerSettings6615.bin"/><Relationship Id="rId21" Type="http://schemas.openxmlformats.org/officeDocument/2006/relationships/printerSettings" Target="../printerSettings/printerSettings6597.bin"/><Relationship Id="rId34" Type="http://schemas.openxmlformats.org/officeDocument/2006/relationships/printerSettings" Target="../printerSettings/printerSettings6610.bin"/><Relationship Id="rId42" Type="http://schemas.openxmlformats.org/officeDocument/2006/relationships/printerSettings" Target="../printerSettings/printerSettings6618.bin"/><Relationship Id="rId47" Type="http://schemas.openxmlformats.org/officeDocument/2006/relationships/printerSettings" Target="../printerSettings/printerSettings6623.bin"/><Relationship Id="rId50" Type="http://schemas.openxmlformats.org/officeDocument/2006/relationships/printerSettings" Target="../printerSettings/printerSettings6626.bin"/><Relationship Id="rId55" Type="http://schemas.openxmlformats.org/officeDocument/2006/relationships/printerSettings" Target="../printerSettings/printerSettings6631.bin"/><Relationship Id="rId63" Type="http://schemas.openxmlformats.org/officeDocument/2006/relationships/printerSettings" Target="../printerSettings/printerSettings6639.bin"/><Relationship Id="rId68" Type="http://schemas.openxmlformats.org/officeDocument/2006/relationships/printerSettings" Target="../printerSettings/printerSettings6644.bin"/><Relationship Id="rId76" Type="http://schemas.openxmlformats.org/officeDocument/2006/relationships/printerSettings" Target="../printerSettings/printerSettings6652.bin"/><Relationship Id="rId7" Type="http://schemas.openxmlformats.org/officeDocument/2006/relationships/printerSettings" Target="../printerSettings/printerSettings6583.bin"/><Relationship Id="rId71" Type="http://schemas.openxmlformats.org/officeDocument/2006/relationships/printerSettings" Target="../printerSettings/printerSettings6647.bin"/><Relationship Id="rId2" Type="http://schemas.openxmlformats.org/officeDocument/2006/relationships/printerSettings" Target="../printerSettings/printerSettings6578.bin"/><Relationship Id="rId16" Type="http://schemas.openxmlformats.org/officeDocument/2006/relationships/printerSettings" Target="../printerSettings/printerSettings6592.bin"/><Relationship Id="rId29" Type="http://schemas.openxmlformats.org/officeDocument/2006/relationships/printerSettings" Target="../printerSettings/printerSettings6605.bin"/><Relationship Id="rId11" Type="http://schemas.openxmlformats.org/officeDocument/2006/relationships/printerSettings" Target="../printerSettings/printerSettings6587.bin"/><Relationship Id="rId24" Type="http://schemas.openxmlformats.org/officeDocument/2006/relationships/printerSettings" Target="../printerSettings/printerSettings6600.bin"/><Relationship Id="rId32" Type="http://schemas.openxmlformats.org/officeDocument/2006/relationships/printerSettings" Target="../printerSettings/printerSettings6608.bin"/><Relationship Id="rId37" Type="http://schemas.openxmlformats.org/officeDocument/2006/relationships/printerSettings" Target="../printerSettings/printerSettings6613.bin"/><Relationship Id="rId40" Type="http://schemas.openxmlformats.org/officeDocument/2006/relationships/printerSettings" Target="../printerSettings/printerSettings6616.bin"/><Relationship Id="rId45" Type="http://schemas.openxmlformats.org/officeDocument/2006/relationships/printerSettings" Target="../printerSettings/printerSettings6621.bin"/><Relationship Id="rId53" Type="http://schemas.openxmlformats.org/officeDocument/2006/relationships/printerSettings" Target="../printerSettings/printerSettings6629.bin"/><Relationship Id="rId58" Type="http://schemas.openxmlformats.org/officeDocument/2006/relationships/printerSettings" Target="../printerSettings/printerSettings6634.bin"/><Relationship Id="rId66" Type="http://schemas.openxmlformats.org/officeDocument/2006/relationships/printerSettings" Target="../printerSettings/printerSettings6642.bin"/><Relationship Id="rId74" Type="http://schemas.openxmlformats.org/officeDocument/2006/relationships/printerSettings" Target="../printerSettings/printerSettings6650.bin"/><Relationship Id="rId79" Type="http://schemas.openxmlformats.org/officeDocument/2006/relationships/printerSettings" Target="../printerSettings/printerSettings6655.bin"/><Relationship Id="rId5" Type="http://schemas.openxmlformats.org/officeDocument/2006/relationships/printerSettings" Target="../printerSettings/printerSettings6581.bin"/><Relationship Id="rId61" Type="http://schemas.openxmlformats.org/officeDocument/2006/relationships/printerSettings" Target="../printerSettings/printerSettings6637.bin"/><Relationship Id="rId82" Type="http://schemas.openxmlformats.org/officeDocument/2006/relationships/printerSettings" Target="../printerSettings/printerSettings6658.bin"/><Relationship Id="rId10" Type="http://schemas.openxmlformats.org/officeDocument/2006/relationships/printerSettings" Target="../printerSettings/printerSettings6586.bin"/><Relationship Id="rId19" Type="http://schemas.openxmlformats.org/officeDocument/2006/relationships/printerSettings" Target="../printerSettings/printerSettings6595.bin"/><Relationship Id="rId31" Type="http://schemas.openxmlformats.org/officeDocument/2006/relationships/printerSettings" Target="../printerSettings/printerSettings6607.bin"/><Relationship Id="rId44" Type="http://schemas.openxmlformats.org/officeDocument/2006/relationships/printerSettings" Target="../printerSettings/printerSettings6620.bin"/><Relationship Id="rId52" Type="http://schemas.openxmlformats.org/officeDocument/2006/relationships/printerSettings" Target="../printerSettings/printerSettings6628.bin"/><Relationship Id="rId60" Type="http://schemas.openxmlformats.org/officeDocument/2006/relationships/printerSettings" Target="../printerSettings/printerSettings6636.bin"/><Relationship Id="rId65" Type="http://schemas.openxmlformats.org/officeDocument/2006/relationships/printerSettings" Target="../printerSettings/printerSettings6641.bin"/><Relationship Id="rId73" Type="http://schemas.openxmlformats.org/officeDocument/2006/relationships/printerSettings" Target="../printerSettings/printerSettings6649.bin"/><Relationship Id="rId78" Type="http://schemas.openxmlformats.org/officeDocument/2006/relationships/printerSettings" Target="../printerSettings/printerSettings6654.bin"/><Relationship Id="rId81" Type="http://schemas.openxmlformats.org/officeDocument/2006/relationships/printerSettings" Target="../printerSettings/printerSettings6657.bin"/><Relationship Id="rId4" Type="http://schemas.openxmlformats.org/officeDocument/2006/relationships/printerSettings" Target="../printerSettings/printerSettings6580.bin"/><Relationship Id="rId9" Type="http://schemas.openxmlformats.org/officeDocument/2006/relationships/printerSettings" Target="../printerSettings/printerSettings6585.bin"/><Relationship Id="rId14" Type="http://schemas.openxmlformats.org/officeDocument/2006/relationships/printerSettings" Target="../printerSettings/printerSettings6590.bin"/><Relationship Id="rId22" Type="http://schemas.openxmlformats.org/officeDocument/2006/relationships/printerSettings" Target="../printerSettings/printerSettings6598.bin"/><Relationship Id="rId27" Type="http://schemas.openxmlformats.org/officeDocument/2006/relationships/printerSettings" Target="../printerSettings/printerSettings6603.bin"/><Relationship Id="rId30" Type="http://schemas.openxmlformats.org/officeDocument/2006/relationships/printerSettings" Target="../printerSettings/printerSettings6606.bin"/><Relationship Id="rId35" Type="http://schemas.openxmlformats.org/officeDocument/2006/relationships/printerSettings" Target="../printerSettings/printerSettings6611.bin"/><Relationship Id="rId43" Type="http://schemas.openxmlformats.org/officeDocument/2006/relationships/printerSettings" Target="../printerSettings/printerSettings6619.bin"/><Relationship Id="rId48" Type="http://schemas.openxmlformats.org/officeDocument/2006/relationships/printerSettings" Target="../printerSettings/printerSettings6624.bin"/><Relationship Id="rId56" Type="http://schemas.openxmlformats.org/officeDocument/2006/relationships/printerSettings" Target="../printerSettings/printerSettings6632.bin"/><Relationship Id="rId64" Type="http://schemas.openxmlformats.org/officeDocument/2006/relationships/printerSettings" Target="../printerSettings/printerSettings6640.bin"/><Relationship Id="rId69" Type="http://schemas.openxmlformats.org/officeDocument/2006/relationships/printerSettings" Target="../printerSettings/printerSettings6645.bin"/><Relationship Id="rId77" Type="http://schemas.openxmlformats.org/officeDocument/2006/relationships/printerSettings" Target="../printerSettings/printerSettings6653.bin"/><Relationship Id="rId8" Type="http://schemas.openxmlformats.org/officeDocument/2006/relationships/printerSettings" Target="../printerSettings/printerSettings6584.bin"/><Relationship Id="rId51" Type="http://schemas.openxmlformats.org/officeDocument/2006/relationships/printerSettings" Target="../printerSettings/printerSettings6627.bin"/><Relationship Id="rId72" Type="http://schemas.openxmlformats.org/officeDocument/2006/relationships/printerSettings" Target="../printerSettings/printerSettings6648.bin"/><Relationship Id="rId80" Type="http://schemas.openxmlformats.org/officeDocument/2006/relationships/printerSettings" Target="../printerSettings/printerSettings6656.bin"/><Relationship Id="rId3" Type="http://schemas.openxmlformats.org/officeDocument/2006/relationships/printerSettings" Target="../printerSettings/printerSettings6579.bin"/><Relationship Id="rId12" Type="http://schemas.openxmlformats.org/officeDocument/2006/relationships/printerSettings" Target="../printerSettings/printerSettings6588.bin"/><Relationship Id="rId17" Type="http://schemas.openxmlformats.org/officeDocument/2006/relationships/printerSettings" Target="../printerSettings/printerSettings6593.bin"/><Relationship Id="rId25" Type="http://schemas.openxmlformats.org/officeDocument/2006/relationships/printerSettings" Target="../printerSettings/printerSettings6601.bin"/><Relationship Id="rId33" Type="http://schemas.openxmlformats.org/officeDocument/2006/relationships/printerSettings" Target="../printerSettings/printerSettings6609.bin"/><Relationship Id="rId38" Type="http://schemas.openxmlformats.org/officeDocument/2006/relationships/printerSettings" Target="../printerSettings/printerSettings6614.bin"/><Relationship Id="rId46" Type="http://schemas.openxmlformats.org/officeDocument/2006/relationships/printerSettings" Target="../printerSettings/printerSettings6622.bin"/><Relationship Id="rId59" Type="http://schemas.openxmlformats.org/officeDocument/2006/relationships/printerSettings" Target="../printerSettings/printerSettings6635.bin"/><Relationship Id="rId67" Type="http://schemas.openxmlformats.org/officeDocument/2006/relationships/printerSettings" Target="../printerSettings/printerSettings6643.bin"/><Relationship Id="rId20" Type="http://schemas.openxmlformats.org/officeDocument/2006/relationships/printerSettings" Target="../printerSettings/printerSettings6596.bin"/><Relationship Id="rId41" Type="http://schemas.openxmlformats.org/officeDocument/2006/relationships/printerSettings" Target="../printerSettings/printerSettings6617.bin"/><Relationship Id="rId54" Type="http://schemas.openxmlformats.org/officeDocument/2006/relationships/printerSettings" Target="../printerSettings/printerSettings6630.bin"/><Relationship Id="rId62" Type="http://schemas.openxmlformats.org/officeDocument/2006/relationships/printerSettings" Target="../printerSettings/printerSettings6638.bin"/><Relationship Id="rId70" Type="http://schemas.openxmlformats.org/officeDocument/2006/relationships/printerSettings" Target="../printerSettings/printerSettings6646.bin"/><Relationship Id="rId75" Type="http://schemas.openxmlformats.org/officeDocument/2006/relationships/printerSettings" Target="../printerSettings/printerSettings6651.bin"/><Relationship Id="rId83" Type="http://schemas.openxmlformats.org/officeDocument/2006/relationships/printerSettings" Target="../printerSettings/printerSettings6659.bin"/><Relationship Id="rId1" Type="http://schemas.openxmlformats.org/officeDocument/2006/relationships/printerSettings" Target="../printerSettings/printerSettings6577.bin"/><Relationship Id="rId6" Type="http://schemas.openxmlformats.org/officeDocument/2006/relationships/printerSettings" Target="../printerSettings/printerSettings6582.bin"/><Relationship Id="rId15" Type="http://schemas.openxmlformats.org/officeDocument/2006/relationships/printerSettings" Target="../printerSettings/printerSettings6591.bin"/><Relationship Id="rId23" Type="http://schemas.openxmlformats.org/officeDocument/2006/relationships/printerSettings" Target="../printerSettings/printerSettings6599.bin"/><Relationship Id="rId28" Type="http://schemas.openxmlformats.org/officeDocument/2006/relationships/printerSettings" Target="../printerSettings/printerSettings6604.bin"/><Relationship Id="rId36" Type="http://schemas.openxmlformats.org/officeDocument/2006/relationships/printerSettings" Target="../printerSettings/printerSettings6612.bin"/><Relationship Id="rId49" Type="http://schemas.openxmlformats.org/officeDocument/2006/relationships/printerSettings" Target="../printerSettings/printerSettings6625.bin"/><Relationship Id="rId57" Type="http://schemas.openxmlformats.org/officeDocument/2006/relationships/printerSettings" Target="../printerSettings/printerSettings6633.bin"/></Relationships>
</file>

<file path=xl/worksheets/_rels/sheet94.xml.rels><?xml version="1.0" encoding="UTF-8" standalone="yes"?>
<Relationships xmlns="http://schemas.openxmlformats.org/package/2006/relationships"><Relationship Id="rId13" Type="http://schemas.openxmlformats.org/officeDocument/2006/relationships/printerSettings" Target="../printerSettings/printerSettings6672.bin"/><Relationship Id="rId18" Type="http://schemas.openxmlformats.org/officeDocument/2006/relationships/printerSettings" Target="../printerSettings/printerSettings6677.bin"/><Relationship Id="rId26" Type="http://schemas.openxmlformats.org/officeDocument/2006/relationships/printerSettings" Target="../printerSettings/printerSettings6685.bin"/><Relationship Id="rId39" Type="http://schemas.openxmlformats.org/officeDocument/2006/relationships/printerSettings" Target="../printerSettings/printerSettings6698.bin"/><Relationship Id="rId21" Type="http://schemas.openxmlformats.org/officeDocument/2006/relationships/printerSettings" Target="../printerSettings/printerSettings6680.bin"/><Relationship Id="rId34" Type="http://schemas.openxmlformats.org/officeDocument/2006/relationships/printerSettings" Target="../printerSettings/printerSettings6693.bin"/><Relationship Id="rId42" Type="http://schemas.openxmlformats.org/officeDocument/2006/relationships/printerSettings" Target="../printerSettings/printerSettings6701.bin"/><Relationship Id="rId47" Type="http://schemas.openxmlformats.org/officeDocument/2006/relationships/printerSettings" Target="../printerSettings/printerSettings6706.bin"/><Relationship Id="rId50" Type="http://schemas.openxmlformats.org/officeDocument/2006/relationships/printerSettings" Target="../printerSettings/printerSettings6709.bin"/><Relationship Id="rId55" Type="http://schemas.openxmlformats.org/officeDocument/2006/relationships/printerSettings" Target="../printerSettings/printerSettings6714.bin"/><Relationship Id="rId63" Type="http://schemas.openxmlformats.org/officeDocument/2006/relationships/printerSettings" Target="../printerSettings/printerSettings6722.bin"/><Relationship Id="rId68" Type="http://schemas.openxmlformats.org/officeDocument/2006/relationships/printerSettings" Target="../printerSettings/printerSettings6727.bin"/><Relationship Id="rId76" Type="http://schemas.openxmlformats.org/officeDocument/2006/relationships/printerSettings" Target="../printerSettings/printerSettings6735.bin"/><Relationship Id="rId7" Type="http://schemas.openxmlformats.org/officeDocument/2006/relationships/printerSettings" Target="../printerSettings/printerSettings6666.bin"/><Relationship Id="rId71" Type="http://schemas.openxmlformats.org/officeDocument/2006/relationships/printerSettings" Target="../printerSettings/printerSettings6730.bin"/><Relationship Id="rId2" Type="http://schemas.openxmlformats.org/officeDocument/2006/relationships/printerSettings" Target="../printerSettings/printerSettings6661.bin"/><Relationship Id="rId16" Type="http://schemas.openxmlformats.org/officeDocument/2006/relationships/printerSettings" Target="../printerSettings/printerSettings6675.bin"/><Relationship Id="rId29" Type="http://schemas.openxmlformats.org/officeDocument/2006/relationships/printerSettings" Target="../printerSettings/printerSettings6688.bin"/><Relationship Id="rId11" Type="http://schemas.openxmlformats.org/officeDocument/2006/relationships/printerSettings" Target="../printerSettings/printerSettings6670.bin"/><Relationship Id="rId24" Type="http://schemas.openxmlformats.org/officeDocument/2006/relationships/printerSettings" Target="../printerSettings/printerSettings6683.bin"/><Relationship Id="rId32" Type="http://schemas.openxmlformats.org/officeDocument/2006/relationships/printerSettings" Target="../printerSettings/printerSettings6691.bin"/><Relationship Id="rId37" Type="http://schemas.openxmlformats.org/officeDocument/2006/relationships/printerSettings" Target="../printerSettings/printerSettings6696.bin"/><Relationship Id="rId40" Type="http://schemas.openxmlformats.org/officeDocument/2006/relationships/printerSettings" Target="../printerSettings/printerSettings6699.bin"/><Relationship Id="rId45" Type="http://schemas.openxmlformats.org/officeDocument/2006/relationships/printerSettings" Target="../printerSettings/printerSettings6704.bin"/><Relationship Id="rId53" Type="http://schemas.openxmlformats.org/officeDocument/2006/relationships/printerSettings" Target="../printerSettings/printerSettings6712.bin"/><Relationship Id="rId58" Type="http://schemas.openxmlformats.org/officeDocument/2006/relationships/printerSettings" Target="../printerSettings/printerSettings6717.bin"/><Relationship Id="rId66" Type="http://schemas.openxmlformats.org/officeDocument/2006/relationships/printerSettings" Target="../printerSettings/printerSettings6725.bin"/><Relationship Id="rId74" Type="http://schemas.openxmlformats.org/officeDocument/2006/relationships/printerSettings" Target="../printerSettings/printerSettings6733.bin"/><Relationship Id="rId79" Type="http://schemas.openxmlformats.org/officeDocument/2006/relationships/printerSettings" Target="../printerSettings/printerSettings6738.bin"/><Relationship Id="rId5" Type="http://schemas.openxmlformats.org/officeDocument/2006/relationships/printerSettings" Target="../printerSettings/printerSettings6664.bin"/><Relationship Id="rId61" Type="http://schemas.openxmlformats.org/officeDocument/2006/relationships/printerSettings" Target="../printerSettings/printerSettings6720.bin"/><Relationship Id="rId82" Type="http://schemas.openxmlformats.org/officeDocument/2006/relationships/printerSettings" Target="../printerSettings/printerSettings6741.bin"/><Relationship Id="rId10" Type="http://schemas.openxmlformats.org/officeDocument/2006/relationships/printerSettings" Target="../printerSettings/printerSettings6669.bin"/><Relationship Id="rId19" Type="http://schemas.openxmlformats.org/officeDocument/2006/relationships/printerSettings" Target="../printerSettings/printerSettings6678.bin"/><Relationship Id="rId31" Type="http://schemas.openxmlformats.org/officeDocument/2006/relationships/printerSettings" Target="../printerSettings/printerSettings6690.bin"/><Relationship Id="rId44" Type="http://schemas.openxmlformats.org/officeDocument/2006/relationships/printerSettings" Target="../printerSettings/printerSettings6703.bin"/><Relationship Id="rId52" Type="http://schemas.openxmlformats.org/officeDocument/2006/relationships/printerSettings" Target="../printerSettings/printerSettings6711.bin"/><Relationship Id="rId60" Type="http://schemas.openxmlformats.org/officeDocument/2006/relationships/printerSettings" Target="../printerSettings/printerSettings6719.bin"/><Relationship Id="rId65" Type="http://schemas.openxmlformats.org/officeDocument/2006/relationships/printerSettings" Target="../printerSettings/printerSettings6724.bin"/><Relationship Id="rId73" Type="http://schemas.openxmlformats.org/officeDocument/2006/relationships/printerSettings" Target="../printerSettings/printerSettings6732.bin"/><Relationship Id="rId78" Type="http://schemas.openxmlformats.org/officeDocument/2006/relationships/printerSettings" Target="../printerSettings/printerSettings6737.bin"/><Relationship Id="rId81" Type="http://schemas.openxmlformats.org/officeDocument/2006/relationships/printerSettings" Target="../printerSettings/printerSettings6740.bin"/><Relationship Id="rId4" Type="http://schemas.openxmlformats.org/officeDocument/2006/relationships/printerSettings" Target="../printerSettings/printerSettings6663.bin"/><Relationship Id="rId9" Type="http://schemas.openxmlformats.org/officeDocument/2006/relationships/printerSettings" Target="../printerSettings/printerSettings6668.bin"/><Relationship Id="rId14" Type="http://schemas.openxmlformats.org/officeDocument/2006/relationships/printerSettings" Target="../printerSettings/printerSettings6673.bin"/><Relationship Id="rId22" Type="http://schemas.openxmlformats.org/officeDocument/2006/relationships/printerSettings" Target="../printerSettings/printerSettings6681.bin"/><Relationship Id="rId27" Type="http://schemas.openxmlformats.org/officeDocument/2006/relationships/printerSettings" Target="../printerSettings/printerSettings6686.bin"/><Relationship Id="rId30" Type="http://schemas.openxmlformats.org/officeDocument/2006/relationships/printerSettings" Target="../printerSettings/printerSettings6689.bin"/><Relationship Id="rId35" Type="http://schemas.openxmlformats.org/officeDocument/2006/relationships/printerSettings" Target="../printerSettings/printerSettings6694.bin"/><Relationship Id="rId43" Type="http://schemas.openxmlformats.org/officeDocument/2006/relationships/printerSettings" Target="../printerSettings/printerSettings6702.bin"/><Relationship Id="rId48" Type="http://schemas.openxmlformats.org/officeDocument/2006/relationships/printerSettings" Target="../printerSettings/printerSettings6707.bin"/><Relationship Id="rId56" Type="http://schemas.openxmlformats.org/officeDocument/2006/relationships/printerSettings" Target="../printerSettings/printerSettings6715.bin"/><Relationship Id="rId64" Type="http://schemas.openxmlformats.org/officeDocument/2006/relationships/printerSettings" Target="../printerSettings/printerSettings6723.bin"/><Relationship Id="rId69" Type="http://schemas.openxmlformats.org/officeDocument/2006/relationships/printerSettings" Target="../printerSettings/printerSettings6728.bin"/><Relationship Id="rId77" Type="http://schemas.openxmlformats.org/officeDocument/2006/relationships/printerSettings" Target="../printerSettings/printerSettings6736.bin"/><Relationship Id="rId8" Type="http://schemas.openxmlformats.org/officeDocument/2006/relationships/printerSettings" Target="../printerSettings/printerSettings6667.bin"/><Relationship Id="rId51" Type="http://schemas.openxmlformats.org/officeDocument/2006/relationships/printerSettings" Target="../printerSettings/printerSettings6710.bin"/><Relationship Id="rId72" Type="http://schemas.openxmlformats.org/officeDocument/2006/relationships/printerSettings" Target="../printerSettings/printerSettings6731.bin"/><Relationship Id="rId80" Type="http://schemas.openxmlformats.org/officeDocument/2006/relationships/printerSettings" Target="../printerSettings/printerSettings6739.bin"/><Relationship Id="rId3" Type="http://schemas.openxmlformats.org/officeDocument/2006/relationships/printerSettings" Target="../printerSettings/printerSettings6662.bin"/><Relationship Id="rId12" Type="http://schemas.openxmlformats.org/officeDocument/2006/relationships/printerSettings" Target="../printerSettings/printerSettings6671.bin"/><Relationship Id="rId17" Type="http://schemas.openxmlformats.org/officeDocument/2006/relationships/printerSettings" Target="../printerSettings/printerSettings6676.bin"/><Relationship Id="rId25" Type="http://schemas.openxmlformats.org/officeDocument/2006/relationships/printerSettings" Target="../printerSettings/printerSettings6684.bin"/><Relationship Id="rId33" Type="http://schemas.openxmlformats.org/officeDocument/2006/relationships/printerSettings" Target="../printerSettings/printerSettings6692.bin"/><Relationship Id="rId38" Type="http://schemas.openxmlformats.org/officeDocument/2006/relationships/printerSettings" Target="../printerSettings/printerSettings6697.bin"/><Relationship Id="rId46" Type="http://schemas.openxmlformats.org/officeDocument/2006/relationships/printerSettings" Target="../printerSettings/printerSettings6705.bin"/><Relationship Id="rId59" Type="http://schemas.openxmlformats.org/officeDocument/2006/relationships/printerSettings" Target="../printerSettings/printerSettings6718.bin"/><Relationship Id="rId67" Type="http://schemas.openxmlformats.org/officeDocument/2006/relationships/printerSettings" Target="../printerSettings/printerSettings6726.bin"/><Relationship Id="rId20" Type="http://schemas.openxmlformats.org/officeDocument/2006/relationships/printerSettings" Target="../printerSettings/printerSettings6679.bin"/><Relationship Id="rId41" Type="http://schemas.openxmlformats.org/officeDocument/2006/relationships/printerSettings" Target="../printerSettings/printerSettings6700.bin"/><Relationship Id="rId54" Type="http://schemas.openxmlformats.org/officeDocument/2006/relationships/printerSettings" Target="../printerSettings/printerSettings6713.bin"/><Relationship Id="rId62" Type="http://schemas.openxmlformats.org/officeDocument/2006/relationships/printerSettings" Target="../printerSettings/printerSettings6721.bin"/><Relationship Id="rId70" Type="http://schemas.openxmlformats.org/officeDocument/2006/relationships/printerSettings" Target="../printerSettings/printerSettings6729.bin"/><Relationship Id="rId75" Type="http://schemas.openxmlformats.org/officeDocument/2006/relationships/printerSettings" Target="../printerSettings/printerSettings6734.bin"/><Relationship Id="rId83" Type="http://schemas.openxmlformats.org/officeDocument/2006/relationships/printerSettings" Target="../printerSettings/printerSettings6742.bin"/><Relationship Id="rId1" Type="http://schemas.openxmlformats.org/officeDocument/2006/relationships/printerSettings" Target="../printerSettings/printerSettings6660.bin"/><Relationship Id="rId6" Type="http://schemas.openxmlformats.org/officeDocument/2006/relationships/printerSettings" Target="../printerSettings/printerSettings6665.bin"/><Relationship Id="rId15" Type="http://schemas.openxmlformats.org/officeDocument/2006/relationships/printerSettings" Target="../printerSettings/printerSettings6674.bin"/><Relationship Id="rId23" Type="http://schemas.openxmlformats.org/officeDocument/2006/relationships/printerSettings" Target="../printerSettings/printerSettings6682.bin"/><Relationship Id="rId28" Type="http://schemas.openxmlformats.org/officeDocument/2006/relationships/printerSettings" Target="../printerSettings/printerSettings6687.bin"/><Relationship Id="rId36" Type="http://schemas.openxmlformats.org/officeDocument/2006/relationships/printerSettings" Target="../printerSettings/printerSettings6695.bin"/><Relationship Id="rId49" Type="http://schemas.openxmlformats.org/officeDocument/2006/relationships/printerSettings" Target="../printerSettings/printerSettings6708.bin"/><Relationship Id="rId57" Type="http://schemas.openxmlformats.org/officeDocument/2006/relationships/printerSettings" Target="../printerSettings/printerSettings6716.bin"/></Relationships>
</file>

<file path=xl/worksheets/_rels/sheet95.xml.rels><?xml version="1.0" encoding="UTF-8" standalone="yes"?>
<Relationships xmlns="http://schemas.openxmlformats.org/package/2006/relationships"><Relationship Id="rId13" Type="http://schemas.openxmlformats.org/officeDocument/2006/relationships/printerSettings" Target="../printerSettings/printerSettings6755.bin"/><Relationship Id="rId18" Type="http://schemas.openxmlformats.org/officeDocument/2006/relationships/printerSettings" Target="../printerSettings/printerSettings6760.bin"/><Relationship Id="rId26" Type="http://schemas.openxmlformats.org/officeDocument/2006/relationships/printerSettings" Target="../printerSettings/printerSettings6768.bin"/><Relationship Id="rId39" Type="http://schemas.openxmlformats.org/officeDocument/2006/relationships/printerSettings" Target="../printerSettings/printerSettings6781.bin"/><Relationship Id="rId21" Type="http://schemas.openxmlformats.org/officeDocument/2006/relationships/printerSettings" Target="../printerSettings/printerSettings6763.bin"/><Relationship Id="rId34" Type="http://schemas.openxmlformats.org/officeDocument/2006/relationships/printerSettings" Target="../printerSettings/printerSettings6776.bin"/><Relationship Id="rId42" Type="http://schemas.openxmlformats.org/officeDocument/2006/relationships/printerSettings" Target="../printerSettings/printerSettings6784.bin"/><Relationship Id="rId47" Type="http://schemas.openxmlformats.org/officeDocument/2006/relationships/printerSettings" Target="../printerSettings/printerSettings6789.bin"/><Relationship Id="rId50" Type="http://schemas.openxmlformats.org/officeDocument/2006/relationships/printerSettings" Target="../printerSettings/printerSettings6792.bin"/><Relationship Id="rId55" Type="http://schemas.openxmlformats.org/officeDocument/2006/relationships/printerSettings" Target="../printerSettings/printerSettings6797.bin"/><Relationship Id="rId63" Type="http://schemas.openxmlformats.org/officeDocument/2006/relationships/printerSettings" Target="../printerSettings/printerSettings6805.bin"/><Relationship Id="rId68" Type="http://schemas.openxmlformats.org/officeDocument/2006/relationships/printerSettings" Target="../printerSettings/printerSettings6810.bin"/><Relationship Id="rId76" Type="http://schemas.openxmlformats.org/officeDocument/2006/relationships/printerSettings" Target="../printerSettings/printerSettings6818.bin"/><Relationship Id="rId84" Type="http://schemas.openxmlformats.org/officeDocument/2006/relationships/vmlDrawing" Target="../drawings/vmlDrawing1.vml"/><Relationship Id="rId7" Type="http://schemas.openxmlformats.org/officeDocument/2006/relationships/printerSettings" Target="../printerSettings/printerSettings6749.bin"/><Relationship Id="rId71" Type="http://schemas.openxmlformats.org/officeDocument/2006/relationships/printerSettings" Target="../printerSettings/printerSettings6813.bin"/><Relationship Id="rId2" Type="http://schemas.openxmlformats.org/officeDocument/2006/relationships/printerSettings" Target="../printerSettings/printerSettings6744.bin"/><Relationship Id="rId16" Type="http://schemas.openxmlformats.org/officeDocument/2006/relationships/printerSettings" Target="../printerSettings/printerSettings6758.bin"/><Relationship Id="rId29" Type="http://schemas.openxmlformats.org/officeDocument/2006/relationships/printerSettings" Target="../printerSettings/printerSettings6771.bin"/><Relationship Id="rId11" Type="http://schemas.openxmlformats.org/officeDocument/2006/relationships/printerSettings" Target="../printerSettings/printerSettings6753.bin"/><Relationship Id="rId24" Type="http://schemas.openxmlformats.org/officeDocument/2006/relationships/printerSettings" Target="../printerSettings/printerSettings6766.bin"/><Relationship Id="rId32" Type="http://schemas.openxmlformats.org/officeDocument/2006/relationships/printerSettings" Target="../printerSettings/printerSettings6774.bin"/><Relationship Id="rId37" Type="http://schemas.openxmlformats.org/officeDocument/2006/relationships/printerSettings" Target="../printerSettings/printerSettings6779.bin"/><Relationship Id="rId40" Type="http://schemas.openxmlformats.org/officeDocument/2006/relationships/printerSettings" Target="../printerSettings/printerSettings6782.bin"/><Relationship Id="rId45" Type="http://schemas.openxmlformats.org/officeDocument/2006/relationships/printerSettings" Target="../printerSettings/printerSettings6787.bin"/><Relationship Id="rId53" Type="http://schemas.openxmlformats.org/officeDocument/2006/relationships/printerSettings" Target="../printerSettings/printerSettings6795.bin"/><Relationship Id="rId58" Type="http://schemas.openxmlformats.org/officeDocument/2006/relationships/printerSettings" Target="../printerSettings/printerSettings6800.bin"/><Relationship Id="rId66" Type="http://schemas.openxmlformats.org/officeDocument/2006/relationships/printerSettings" Target="../printerSettings/printerSettings6808.bin"/><Relationship Id="rId74" Type="http://schemas.openxmlformats.org/officeDocument/2006/relationships/printerSettings" Target="../printerSettings/printerSettings6816.bin"/><Relationship Id="rId79" Type="http://schemas.openxmlformats.org/officeDocument/2006/relationships/printerSettings" Target="../printerSettings/printerSettings6821.bin"/><Relationship Id="rId5" Type="http://schemas.openxmlformats.org/officeDocument/2006/relationships/printerSettings" Target="../printerSettings/printerSettings6747.bin"/><Relationship Id="rId61" Type="http://schemas.openxmlformats.org/officeDocument/2006/relationships/printerSettings" Target="../printerSettings/printerSettings6803.bin"/><Relationship Id="rId82" Type="http://schemas.openxmlformats.org/officeDocument/2006/relationships/printerSettings" Target="../printerSettings/printerSettings6824.bin"/><Relationship Id="rId19" Type="http://schemas.openxmlformats.org/officeDocument/2006/relationships/printerSettings" Target="../printerSettings/printerSettings6761.bin"/><Relationship Id="rId4" Type="http://schemas.openxmlformats.org/officeDocument/2006/relationships/printerSettings" Target="../printerSettings/printerSettings6746.bin"/><Relationship Id="rId9" Type="http://schemas.openxmlformats.org/officeDocument/2006/relationships/printerSettings" Target="../printerSettings/printerSettings6751.bin"/><Relationship Id="rId14" Type="http://schemas.openxmlformats.org/officeDocument/2006/relationships/printerSettings" Target="../printerSettings/printerSettings6756.bin"/><Relationship Id="rId22" Type="http://schemas.openxmlformats.org/officeDocument/2006/relationships/printerSettings" Target="../printerSettings/printerSettings6764.bin"/><Relationship Id="rId27" Type="http://schemas.openxmlformats.org/officeDocument/2006/relationships/printerSettings" Target="../printerSettings/printerSettings6769.bin"/><Relationship Id="rId30" Type="http://schemas.openxmlformats.org/officeDocument/2006/relationships/printerSettings" Target="../printerSettings/printerSettings6772.bin"/><Relationship Id="rId35" Type="http://schemas.openxmlformats.org/officeDocument/2006/relationships/printerSettings" Target="../printerSettings/printerSettings6777.bin"/><Relationship Id="rId43" Type="http://schemas.openxmlformats.org/officeDocument/2006/relationships/printerSettings" Target="../printerSettings/printerSettings6785.bin"/><Relationship Id="rId48" Type="http://schemas.openxmlformats.org/officeDocument/2006/relationships/printerSettings" Target="../printerSettings/printerSettings6790.bin"/><Relationship Id="rId56" Type="http://schemas.openxmlformats.org/officeDocument/2006/relationships/printerSettings" Target="../printerSettings/printerSettings6798.bin"/><Relationship Id="rId64" Type="http://schemas.openxmlformats.org/officeDocument/2006/relationships/printerSettings" Target="../printerSettings/printerSettings6806.bin"/><Relationship Id="rId69" Type="http://schemas.openxmlformats.org/officeDocument/2006/relationships/printerSettings" Target="../printerSettings/printerSettings6811.bin"/><Relationship Id="rId77" Type="http://schemas.openxmlformats.org/officeDocument/2006/relationships/printerSettings" Target="../printerSettings/printerSettings6819.bin"/><Relationship Id="rId8" Type="http://schemas.openxmlformats.org/officeDocument/2006/relationships/printerSettings" Target="../printerSettings/printerSettings6750.bin"/><Relationship Id="rId51" Type="http://schemas.openxmlformats.org/officeDocument/2006/relationships/printerSettings" Target="../printerSettings/printerSettings6793.bin"/><Relationship Id="rId72" Type="http://schemas.openxmlformats.org/officeDocument/2006/relationships/printerSettings" Target="../printerSettings/printerSettings6814.bin"/><Relationship Id="rId80" Type="http://schemas.openxmlformats.org/officeDocument/2006/relationships/printerSettings" Target="../printerSettings/printerSettings6822.bin"/><Relationship Id="rId85" Type="http://schemas.openxmlformats.org/officeDocument/2006/relationships/comments" Target="../comments1.xml"/><Relationship Id="rId3" Type="http://schemas.openxmlformats.org/officeDocument/2006/relationships/printerSettings" Target="../printerSettings/printerSettings6745.bin"/><Relationship Id="rId12" Type="http://schemas.openxmlformats.org/officeDocument/2006/relationships/printerSettings" Target="../printerSettings/printerSettings6754.bin"/><Relationship Id="rId17" Type="http://schemas.openxmlformats.org/officeDocument/2006/relationships/printerSettings" Target="../printerSettings/printerSettings6759.bin"/><Relationship Id="rId25" Type="http://schemas.openxmlformats.org/officeDocument/2006/relationships/printerSettings" Target="../printerSettings/printerSettings6767.bin"/><Relationship Id="rId33" Type="http://schemas.openxmlformats.org/officeDocument/2006/relationships/printerSettings" Target="../printerSettings/printerSettings6775.bin"/><Relationship Id="rId38" Type="http://schemas.openxmlformats.org/officeDocument/2006/relationships/printerSettings" Target="../printerSettings/printerSettings6780.bin"/><Relationship Id="rId46" Type="http://schemas.openxmlformats.org/officeDocument/2006/relationships/printerSettings" Target="../printerSettings/printerSettings6788.bin"/><Relationship Id="rId59" Type="http://schemas.openxmlformats.org/officeDocument/2006/relationships/printerSettings" Target="../printerSettings/printerSettings6801.bin"/><Relationship Id="rId67" Type="http://schemas.openxmlformats.org/officeDocument/2006/relationships/printerSettings" Target="../printerSettings/printerSettings6809.bin"/><Relationship Id="rId20" Type="http://schemas.openxmlformats.org/officeDocument/2006/relationships/printerSettings" Target="../printerSettings/printerSettings6762.bin"/><Relationship Id="rId41" Type="http://schemas.openxmlformats.org/officeDocument/2006/relationships/printerSettings" Target="../printerSettings/printerSettings6783.bin"/><Relationship Id="rId54" Type="http://schemas.openxmlformats.org/officeDocument/2006/relationships/printerSettings" Target="../printerSettings/printerSettings6796.bin"/><Relationship Id="rId62" Type="http://schemas.openxmlformats.org/officeDocument/2006/relationships/printerSettings" Target="../printerSettings/printerSettings6804.bin"/><Relationship Id="rId70" Type="http://schemas.openxmlformats.org/officeDocument/2006/relationships/printerSettings" Target="../printerSettings/printerSettings6812.bin"/><Relationship Id="rId75" Type="http://schemas.openxmlformats.org/officeDocument/2006/relationships/printerSettings" Target="../printerSettings/printerSettings6817.bin"/><Relationship Id="rId83" Type="http://schemas.openxmlformats.org/officeDocument/2006/relationships/printerSettings" Target="../printerSettings/printerSettings6825.bin"/><Relationship Id="rId1" Type="http://schemas.openxmlformats.org/officeDocument/2006/relationships/printerSettings" Target="../printerSettings/printerSettings6743.bin"/><Relationship Id="rId6" Type="http://schemas.openxmlformats.org/officeDocument/2006/relationships/printerSettings" Target="../printerSettings/printerSettings6748.bin"/><Relationship Id="rId15" Type="http://schemas.openxmlformats.org/officeDocument/2006/relationships/printerSettings" Target="../printerSettings/printerSettings6757.bin"/><Relationship Id="rId23" Type="http://schemas.openxmlformats.org/officeDocument/2006/relationships/printerSettings" Target="../printerSettings/printerSettings6765.bin"/><Relationship Id="rId28" Type="http://schemas.openxmlformats.org/officeDocument/2006/relationships/printerSettings" Target="../printerSettings/printerSettings6770.bin"/><Relationship Id="rId36" Type="http://schemas.openxmlformats.org/officeDocument/2006/relationships/printerSettings" Target="../printerSettings/printerSettings6778.bin"/><Relationship Id="rId49" Type="http://schemas.openxmlformats.org/officeDocument/2006/relationships/printerSettings" Target="../printerSettings/printerSettings6791.bin"/><Relationship Id="rId57" Type="http://schemas.openxmlformats.org/officeDocument/2006/relationships/printerSettings" Target="../printerSettings/printerSettings6799.bin"/><Relationship Id="rId10" Type="http://schemas.openxmlformats.org/officeDocument/2006/relationships/printerSettings" Target="../printerSettings/printerSettings6752.bin"/><Relationship Id="rId31" Type="http://schemas.openxmlformats.org/officeDocument/2006/relationships/printerSettings" Target="../printerSettings/printerSettings6773.bin"/><Relationship Id="rId44" Type="http://schemas.openxmlformats.org/officeDocument/2006/relationships/printerSettings" Target="../printerSettings/printerSettings6786.bin"/><Relationship Id="rId52" Type="http://schemas.openxmlformats.org/officeDocument/2006/relationships/printerSettings" Target="../printerSettings/printerSettings6794.bin"/><Relationship Id="rId60" Type="http://schemas.openxmlformats.org/officeDocument/2006/relationships/printerSettings" Target="../printerSettings/printerSettings6802.bin"/><Relationship Id="rId65" Type="http://schemas.openxmlformats.org/officeDocument/2006/relationships/printerSettings" Target="../printerSettings/printerSettings6807.bin"/><Relationship Id="rId73" Type="http://schemas.openxmlformats.org/officeDocument/2006/relationships/printerSettings" Target="../printerSettings/printerSettings6815.bin"/><Relationship Id="rId78" Type="http://schemas.openxmlformats.org/officeDocument/2006/relationships/printerSettings" Target="../printerSettings/printerSettings6820.bin"/><Relationship Id="rId81" Type="http://schemas.openxmlformats.org/officeDocument/2006/relationships/printerSettings" Target="../printerSettings/printerSettings6823.bin"/></Relationships>
</file>

<file path=xl/worksheets/_rels/sheet96.xml.rels><?xml version="1.0" encoding="UTF-8" standalone="yes"?>
<Relationships xmlns="http://schemas.openxmlformats.org/package/2006/relationships"><Relationship Id="rId13" Type="http://schemas.openxmlformats.org/officeDocument/2006/relationships/printerSettings" Target="../printerSettings/printerSettings6838.bin"/><Relationship Id="rId18" Type="http://schemas.openxmlformats.org/officeDocument/2006/relationships/printerSettings" Target="../printerSettings/printerSettings6843.bin"/><Relationship Id="rId26" Type="http://schemas.openxmlformats.org/officeDocument/2006/relationships/printerSettings" Target="../printerSettings/printerSettings6851.bin"/><Relationship Id="rId39" Type="http://schemas.openxmlformats.org/officeDocument/2006/relationships/printerSettings" Target="../printerSettings/printerSettings6864.bin"/><Relationship Id="rId21" Type="http://schemas.openxmlformats.org/officeDocument/2006/relationships/printerSettings" Target="../printerSettings/printerSettings6846.bin"/><Relationship Id="rId34" Type="http://schemas.openxmlformats.org/officeDocument/2006/relationships/printerSettings" Target="../printerSettings/printerSettings6859.bin"/><Relationship Id="rId42" Type="http://schemas.openxmlformats.org/officeDocument/2006/relationships/printerSettings" Target="../printerSettings/printerSettings6867.bin"/><Relationship Id="rId47" Type="http://schemas.openxmlformats.org/officeDocument/2006/relationships/printerSettings" Target="../printerSettings/printerSettings6872.bin"/><Relationship Id="rId50" Type="http://schemas.openxmlformats.org/officeDocument/2006/relationships/printerSettings" Target="../printerSettings/printerSettings6875.bin"/><Relationship Id="rId55" Type="http://schemas.openxmlformats.org/officeDocument/2006/relationships/printerSettings" Target="../printerSettings/printerSettings6880.bin"/><Relationship Id="rId63" Type="http://schemas.openxmlformats.org/officeDocument/2006/relationships/printerSettings" Target="../printerSettings/printerSettings6888.bin"/><Relationship Id="rId68" Type="http://schemas.openxmlformats.org/officeDocument/2006/relationships/printerSettings" Target="../printerSettings/printerSettings6893.bin"/><Relationship Id="rId76" Type="http://schemas.openxmlformats.org/officeDocument/2006/relationships/printerSettings" Target="../printerSettings/printerSettings6901.bin"/><Relationship Id="rId7" Type="http://schemas.openxmlformats.org/officeDocument/2006/relationships/printerSettings" Target="../printerSettings/printerSettings6832.bin"/><Relationship Id="rId71" Type="http://schemas.openxmlformats.org/officeDocument/2006/relationships/printerSettings" Target="../printerSettings/printerSettings6896.bin"/><Relationship Id="rId2" Type="http://schemas.openxmlformats.org/officeDocument/2006/relationships/printerSettings" Target="../printerSettings/printerSettings6827.bin"/><Relationship Id="rId16" Type="http://schemas.openxmlformats.org/officeDocument/2006/relationships/printerSettings" Target="../printerSettings/printerSettings6841.bin"/><Relationship Id="rId29" Type="http://schemas.openxmlformats.org/officeDocument/2006/relationships/printerSettings" Target="../printerSettings/printerSettings6854.bin"/><Relationship Id="rId11" Type="http://schemas.openxmlformats.org/officeDocument/2006/relationships/printerSettings" Target="../printerSettings/printerSettings6836.bin"/><Relationship Id="rId24" Type="http://schemas.openxmlformats.org/officeDocument/2006/relationships/printerSettings" Target="../printerSettings/printerSettings6849.bin"/><Relationship Id="rId32" Type="http://schemas.openxmlformats.org/officeDocument/2006/relationships/printerSettings" Target="../printerSettings/printerSettings6857.bin"/><Relationship Id="rId37" Type="http://schemas.openxmlformats.org/officeDocument/2006/relationships/printerSettings" Target="../printerSettings/printerSettings6862.bin"/><Relationship Id="rId40" Type="http://schemas.openxmlformats.org/officeDocument/2006/relationships/printerSettings" Target="../printerSettings/printerSettings6865.bin"/><Relationship Id="rId45" Type="http://schemas.openxmlformats.org/officeDocument/2006/relationships/printerSettings" Target="../printerSettings/printerSettings6870.bin"/><Relationship Id="rId53" Type="http://schemas.openxmlformats.org/officeDocument/2006/relationships/printerSettings" Target="../printerSettings/printerSettings6878.bin"/><Relationship Id="rId58" Type="http://schemas.openxmlformats.org/officeDocument/2006/relationships/printerSettings" Target="../printerSettings/printerSettings6883.bin"/><Relationship Id="rId66" Type="http://schemas.openxmlformats.org/officeDocument/2006/relationships/printerSettings" Target="../printerSettings/printerSettings6891.bin"/><Relationship Id="rId74" Type="http://schemas.openxmlformats.org/officeDocument/2006/relationships/printerSettings" Target="../printerSettings/printerSettings6899.bin"/><Relationship Id="rId79" Type="http://schemas.openxmlformats.org/officeDocument/2006/relationships/printerSettings" Target="../printerSettings/printerSettings6904.bin"/><Relationship Id="rId5" Type="http://schemas.openxmlformats.org/officeDocument/2006/relationships/printerSettings" Target="../printerSettings/printerSettings6830.bin"/><Relationship Id="rId61" Type="http://schemas.openxmlformats.org/officeDocument/2006/relationships/printerSettings" Target="../printerSettings/printerSettings6886.bin"/><Relationship Id="rId82" Type="http://schemas.openxmlformats.org/officeDocument/2006/relationships/printerSettings" Target="../printerSettings/printerSettings6907.bin"/><Relationship Id="rId10" Type="http://schemas.openxmlformats.org/officeDocument/2006/relationships/printerSettings" Target="../printerSettings/printerSettings6835.bin"/><Relationship Id="rId19" Type="http://schemas.openxmlformats.org/officeDocument/2006/relationships/printerSettings" Target="../printerSettings/printerSettings6844.bin"/><Relationship Id="rId31" Type="http://schemas.openxmlformats.org/officeDocument/2006/relationships/printerSettings" Target="../printerSettings/printerSettings6856.bin"/><Relationship Id="rId44" Type="http://schemas.openxmlformats.org/officeDocument/2006/relationships/printerSettings" Target="../printerSettings/printerSettings6869.bin"/><Relationship Id="rId52" Type="http://schemas.openxmlformats.org/officeDocument/2006/relationships/printerSettings" Target="../printerSettings/printerSettings6877.bin"/><Relationship Id="rId60" Type="http://schemas.openxmlformats.org/officeDocument/2006/relationships/printerSettings" Target="../printerSettings/printerSettings6885.bin"/><Relationship Id="rId65" Type="http://schemas.openxmlformats.org/officeDocument/2006/relationships/printerSettings" Target="../printerSettings/printerSettings6890.bin"/><Relationship Id="rId73" Type="http://schemas.openxmlformats.org/officeDocument/2006/relationships/printerSettings" Target="../printerSettings/printerSettings6898.bin"/><Relationship Id="rId78" Type="http://schemas.openxmlformats.org/officeDocument/2006/relationships/printerSettings" Target="../printerSettings/printerSettings6903.bin"/><Relationship Id="rId81" Type="http://schemas.openxmlformats.org/officeDocument/2006/relationships/printerSettings" Target="../printerSettings/printerSettings6906.bin"/><Relationship Id="rId4" Type="http://schemas.openxmlformats.org/officeDocument/2006/relationships/printerSettings" Target="../printerSettings/printerSettings6829.bin"/><Relationship Id="rId9" Type="http://schemas.openxmlformats.org/officeDocument/2006/relationships/printerSettings" Target="../printerSettings/printerSettings6834.bin"/><Relationship Id="rId14" Type="http://schemas.openxmlformats.org/officeDocument/2006/relationships/printerSettings" Target="../printerSettings/printerSettings6839.bin"/><Relationship Id="rId22" Type="http://schemas.openxmlformats.org/officeDocument/2006/relationships/printerSettings" Target="../printerSettings/printerSettings6847.bin"/><Relationship Id="rId27" Type="http://schemas.openxmlformats.org/officeDocument/2006/relationships/printerSettings" Target="../printerSettings/printerSettings6852.bin"/><Relationship Id="rId30" Type="http://schemas.openxmlformats.org/officeDocument/2006/relationships/printerSettings" Target="../printerSettings/printerSettings6855.bin"/><Relationship Id="rId35" Type="http://schemas.openxmlformats.org/officeDocument/2006/relationships/printerSettings" Target="../printerSettings/printerSettings6860.bin"/><Relationship Id="rId43" Type="http://schemas.openxmlformats.org/officeDocument/2006/relationships/printerSettings" Target="../printerSettings/printerSettings6868.bin"/><Relationship Id="rId48" Type="http://schemas.openxmlformats.org/officeDocument/2006/relationships/printerSettings" Target="../printerSettings/printerSettings6873.bin"/><Relationship Id="rId56" Type="http://schemas.openxmlformats.org/officeDocument/2006/relationships/printerSettings" Target="../printerSettings/printerSettings6881.bin"/><Relationship Id="rId64" Type="http://schemas.openxmlformats.org/officeDocument/2006/relationships/printerSettings" Target="../printerSettings/printerSettings6889.bin"/><Relationship Id="rId69" Type="http://schemas.openxmlformats.org/officeDocument/2006/relationships/printerSettings" Target="../printerSettings/printerSettings6894.bin"/><Relationship Id="rId77" Type="http://schemas.openxmlformats.org/officeDocument/2006/relationships/printerSettings" Target="../printerSettings/printerSettings6902.bin"/><Relationship Id="rId8" Type="http://schemas.openxmlformats.org/officeDocument/2006/relationships/printerSettings" Target="../printerSettings/printerSettings6833.bin"/><Relationship Id="rId51" Type="http://schemas.openxmlformats.org/officeDocument/2006/relationships/printerSettings" Target="../printerSettings/printerSettings6876.bin"/><Relationship Id="rId72" Type="http://schemas.openxmlformats.org/officeDocument/2006/relationships/printerSettings" Target="../printerSettings/printerSettings6897.bin"/><Relationship Id="rId80" Type="http://schemas.openxmlformats.org/officeDocument/2006/relationships/printerSettings" Target="../printerSettings/printerSettings6905.bin"/><Relationship Id="rId3" Type="http://schemas.openxmlformats.org/officeDocument/2006/relationships/printerSettings" Target="../printerSettings/printerSettings6828.bin"/><Relationship Id="rId12" Type="http://schemas.openxmlformats.org/officeDocument/2006/relationships/printerSettings" Target="../printerSettings/printerSettings6837.bin"/><Relationship Id="rId17" Type="http://schemas.openxmlformats.org/officeDocument/2006/relationships/printerSettings" Target="../printerSettings/printerSettings6842.bin"/><Relationship Id="rId25" Type="http://schemas.openxmlformats.org/officeDocument/2006/relationships/printerSettings" Target="../printerSettings/printerSettings6850.bin"/><Relationship Id="rId33" Type="http://schemas.openxmlformats.org/officeDocument/2006/relationships/printerSettings" Target="../printerSettings/printerSettings6858.bin"/><Relationship Id="rId38" Type="http://schemas.openxmlformats.org/officeDocument/2006/relationships/printerSettings" Target="../printerSettings/printerSettings6863.bin"/><Relationship Id="rId46" Type="http://schemas.openxmlformats.org/officeDocument/2006/relationships/printerSettings" Target="../printerSettings/printerSettings6871.bin"/><Relationship Id="rId59" Type="http://schemas.openxmlformats.org/officeDocument/2006/relationships/printerSettings" Target="../printerSettings/printerSettings6884.bin"/><Relationship Id="rId67" Type="http://schemas.openxmlformats.org/officeDocument/2006/relationships/printerSettings" Target="../printerSettings/printerSettings6892.bin"/><Relationship Id="rId20" Type="http://schemas.openxmlformats.org/officeDocument/2006/relationships/printerSettings" Target="../printerSettings/printerSettings6845.bin"/><Relationship Id="rId41" Type="http://schemas.openxmlformats.org/officeDocument/2006/relationships/printerSettings" Target="../printerSettings/printerSettings6866.bin"/><Relationship Id="rId54" Type="http://schemas.openxmlformats.org/officeDocument/2006/relationships/printerSettings" Target="../printerSettings/printerSettings6879.bin"/><Relationship Id="rId62" Type="http://schemas.openxmlformats.org/officeDocument/2006/relationships/printerSettings" Target="../printerSettings/printerSettings6887.bin"/><Relationship Id="rId70" Type="http://schemas.openxmlformats.org/officeDocument/2006/relationships/printerSettings" Target="../printerSettings/printerSettings6895.bin"/><Relationship Id="rId75" Type="http://schemas.openxmlformats.org/officeDocument/2006/relationships/printerSettings" Target="../printerSettings/printerSettings6900.bin"/><Relationship Id="rId83" Type="http://schemas.openxmlformats.org/officeDocument/2006/relationships/printerSettings" Target="../printerSettings/printerSettings6908.bin"/><Relationship Id="rId1" Type="http://schemas.openxmlformats.org/officeDocument/2006/relationships/printerSettings" Target="../printerSettings/printerSettings6826.bin"/><Relationship Id="rId6" Type="http://schemas.openxmlformats.org/officeDocument/2006/relationships/printerSettings" Target="../printerSettings/printerSettings6831.bin"/><Relationship Id="rId15" Type="http://schemas.openxmlformats.org/officeDocument/2006/relationships/printerSettings" Target="../printerSettings/printerSettings6840.bin"/><Relationship Id="rId23" Type="http://schemas.openxmlformats.org/officeDocument/2006/relationships/printerSettings" Target="../printerSettings/printerSettings6848.bin"/><Relationship Id="rId28" Type="http://schemas.openxmlformats.org/officeDocument/2006/relationships/printerSettings" Target="../printerSettings/printerSettings6853.bin"/><Relationship Id="rId36" Type="http://schemas.openxmlformats.org/officeDocument/2006/relationships/printerSettings" Target="../printerSettings/printerSettings6861.bin"/><Relationship Id="rId49" Type="http://schemas.openxmlformats.org/officeDocument/2006/relationships/printerSettings" Target="../printerSettings/printerSettings6874.bin"/><Relationship Id="rId57" Type="http://schemas.openxmlformats.org/officeDocument/2006/relationships/printerSettings" Target="../printerSettings/printerSettings6882.bin"/></Relationships>
</file>

<file path=xl/worksheets/_rels/sheet97.xml.rels><?xml version="1.0" encoding="UTF-8" standalone="yes"?>
<Relationships xmlns="http://schemas.openxmlformats.org/package/2006/relationships"><Relationship Id="rId13" Type="http://schemas.openxmlformats.org/officeDocument/2006/relationships/printerSettings" Target="../printerSettings/printerSettings6921.bin"/><Relationship Id="rId18" Type="http://schemas.openxmlformats.org/officeDocument/2006/relationships/printerSettings" Target="../printerSettings/printerSettings6926.bin"/><Relationship Id="rId26" Type="http://schemas.openxmlformats.org/officeDocument/2006/relationships/printerSettings" Target="../printerSettings/printerSettings6934.bin"/><Relationship Id="rId39" Type="http://schemas.openxmlformats.org/officeDocument/2006/relationships/printerSettings" Target="../printerSettings/printerSettings6947.bin"/><Relationship Id="rId21" Type="http://schemas.openxmlformats.org/officeDocument/2006/relationships/printerSettings" Target="../printerSettings/printerSettings6929.bin"/><Relationship Id="rId34" Type="http://schemas.openxmlformats.org/officeDocument/2006/relationships/printerSettings" Target="../printerSettings/printerSettings6942.bin"/><Relationship Id="rId42" Type="http://schemas.openxmlformats.org/officeDocument/2006/relationships/printerSettings" Target="../printerSettings/printerSettings6950.bin"/><Relationship Id="rId47" Type="http://schemas.openxmlformats.org/officeDocument/2006/relationships/printerSettings" Target="../printerSettings/printerSettings6955.bin"/><Relationship Id="rId50" Type="http://schemas.openxmlformats.org/officeDocument/2006/relationships/printerSettings" Target="../printerSettings/printerSettings6958.bin"/><Relationship Id="rId55" Type="http://schemas.openxmlformats.org/officeDocument/2006/relationships/printerSettings" Target="../printerSettings/printerSettings6963.bin"/><Relationship Id="rId63" Type="http://schemas.openxmlformats.org/officeDocument/2006/relationships/printerSettings" Target="../printerSettings/printerSettings6971.bin"/><Relationship Id="rId68" Type="http://schemas.openxmlformats.org/officeDocument/2006/relationships/printerSettings" Target="../printerSettings/printerSettings6976.bin"/><Relationship Id="rId76" Type="http://schemas.openxmlformats.org/officeDocument/2006/relationships/printerSettings" Target="../printerSettings/printerSettings6984.bin"/><Relationship Id="rId7" Type="http://schemas.openxmlformats.org/officeDocument/2006/relationships/printerSettings" Target="../printerSettings/printerSettings6915.bin"/><Relationship Id="rId71" Type="http://schemas.openxmlformats.org/officeDocument/2006/relationships/printerSettings" Target="../printerSettings/printerSettings6979.bin"/><Relationship Id="rId2" Type="http://schemas.openxmlformats.org/officeDocument/2006/relationships/printerSettings" Target="../printerSettings/printerSettings6910.bin"/><Relationship Id="rId16" Type="http://schemas.openxmlformats.org/officeDocument/2006/relationships/printerSettings" Target="../printerSettings/printerSettings6924.bin"/><Relationship Id="rId29" Type="http://schemas.openxmlformats.org/officeDocument/2006/relationships/printerSettings" Target="../printerSettings/printerSettings6937.bin"/><Relationship Id="rId11" Type="http://schemas.openxmlformats.org/officeDocument/2006/relationships/printerSettings" Target="../printerSettings/printerSettings6919.bin"/><Relationship Id="rId24" Type="http://schemas.openxmlformats.org/officeDocument/2006/relationships/printerSettings" Target="../printerSettings/printerSettings6932.bin"/><Relationship Id="rId32" Type="http://schemas.openxmlformats.org/officeDocument/2006/relationships/printerSettings" Target="../printerSettings/printerSettings6940.bin"/><Relationship Id="rId37" Type="http://schemas.openxmlformats.org/officeDocument/2006/relationships/printerSettings" Target="../printerSettings/printerSettings6945.bin"/><Relationship Id="rId40" Type="http://schemas.openxmlformats.org/officeDocument/2006/relationships/printerSettings" Target="../printerSettings/printerSettings6948.bin"/><Relationship Id="rId45" Type="http://schemas.openxmlformats.org/officeDocument/2006/relationships/printerSettings" Target="../printerSettings/printerSettings6953.bin"/><Relationship Id="rId53" Type="http://schemas.openxmlformats.org/officeDocument/2006/relationships/printerSettings" Target="../printerSettings/printerSettings6961.bin"/><Relationship Id="rId58" Type="http://schemas.openxmlformats.org/officeDocument/2006/relationships/printerSettings" Target="../printerSettings/printerSettings6966.bin"/><Relationship Id="rId66" Type="http://schemas.openxmlformats.org/officeDocument/2006/relationships/printerSettings" Target="../printerSettings/printerSettings6974.bin"/><Relationship Id="rId74" Type="http://schemas.openxmlformats.org/officeDocument/2006/relationships/printerSettings" Target="../printerSettings/printerSettings6982.bin"/><Relationship Id="rId79" Type="http://schemas.openxmlformats.org/officeDocument/2006/relationships/printerSettings" Target="../printerSettings/printerSettings6987.bin"/><Relationship Id="rId5" Type="http://schemas.openxmlformats.org/officeDocument/2006/relationships/printerSettings" Target="../printerSettings/printerSettings6913.bin"/><Relationship Id="rId61" Type="http://schemas.openxmlformats.org/officeDocument/2006/relationships/printerSettings" Target="../printerSettings/printerSettings6969.bin"/><Relationship Id="rId82" Type="http://schemas.openxmlformats.org/officeDocument/2006/relationships/printerSettings" Target="../printerSettings/printerSettings6990.bin"/><Relationship Id="rId10" Type="http://schemas.openxmlformats.org/officeDocument/2006/relationships/printerSettings" Target="../printerSettings/printerSettings6918.bin"/><Relationship Id="rId19" Type="http://schemas.openxmlformats.org/officeDocument/2006/relationships/printerSettings" Target="../printerSettings/printerSettings6927.bin"/><Relationship Id="rId31" Type="http://schemas.openxmlformats.org/officeDocument/2006/relationships/printerSettings" Target="../printerSettings/printerSettings6939.bin"/><Relationship Id="rId44" Type="http://schemas.openxmlformats.org/officeDocument/2006/relationships/printerSettings" Target="../printerSettings/printerSettings6952.bin"/><Relationship Id="rId52" Type="http://schemas.openxmlformats.org/officeDocument/2006/relationships/printerSettings" Target="../printerSettings/printerSettings6960.bin"/><Relationship Id="rId60" Type="http://schemas.openxmlformats.org/officeDocument/2006/relationships/printerSettings" Target="../printerSettings/printerSettings6968.bin"/><Relationship Id="rId65" Type="http://schemas.openxmlformats.org/officeDocument/2006/relationships/printerSettings" Target="../printerSettings/printerSettings6973.bin"/><Relationship Id="rId73" Type="http://schemas.openxmlformats.org/officeDocument/2006/relationships/printerSettings" Target="../printerSettings/printerSettings6981.bin"/><Relationship Id="rId78" Type="http://schemas.openxmlformats.org/officeDocument/2006/relationships/printerSettings" Target="../printerSettings/printerSettings6986.bin"/><Relationship Id="rId81" Type="http://schemas.openxmlformats.org/officeDocument/2006/relationships/printerSettings" Target="../printerSettings/printerSettings6989.bin"/><Relationship Id="rId4" Type="http://schemas.openxmlformats.org/officeDocument/2006/relationships/printerSettings" Target="../printerSettings/printerSettings6912.bin"/><Relationship Id="rId9" Type="http://schemas.openxmlformats.org/officeDocument/2006/relationships/printerSettings" Target="../printerSettings/printerSettings6917.bin"/><Relationship Id="rId14" Type="http://schemas.openxmlformats.org/officeDocument/2006/relationships/printerSettings" Target="../printerSettings/printerSettings6922.bin"/><Relationship Id="rId22" Type="http://schemas.openxmlformats.org/officeDocument/2006/relationships/printerSettings" Target="../printerSettings/printerSettings6930.bin"/><Relationship Id="rId27" Type="http://schemas.openxmlformats.org/officeDocument/2006/relationships/printerSettings" Target="../printerSettings/printerSettings6935.bin"/><Relationship Id="rId30" Type="http://schemas.openxmlformats.org/officeDocument/2006/relationships/printerSettings" Target="../printerSettings/printerSettings6938.bin"/><Relationship Id="rId35" Type="http://schemas.openxmlformats.org/officeDocument/2006/relationships/printerSettings" Target="../printerSettings/printerSettings6943.bin"/><Relationship Id="rId43" Type="http://schemas.openxmlformats.org/officeDocument/2006/relationships/printerSettings" Target="../printerSettings/printerSettings6951.bin"/><Relationship Id="rId48" Type="http://schemas.openxmlformats.org/officeDocument/2006/relationships/printerSettings" Target="../printerSettings/printerSettings6956.bin"/><Relationship Id="rId56" Type="http://schemas.openxmlformats.org/officeDocument/2006/relationships/printerSettings" Target="../printerSettings/printerSettings6964.bin"/><Relationship Id="rId64" Type="http://schemas.openxmlformats.org/officeDocument/2006/relationships/printerSettings" Target="../printerSettings/printerSettings6972.bin"/><Relationship Id="rId69" Type="http://schemas.openxmlformats.org/officeDocument/2006/relationships/printerSettings" Target="../printerSettings/printerSettings6977.bin"/><Relationship Id="rId77" Type="http://schemas.openxmlformats.org/officeDocument/2006/relationships/printerSettings" Target="../printerSettings/printerSettings6985.bin"/><Relationship Id="rId8" Type="http://schemas.openxmlformats.org/officeDocument/2006/relationships/printerSettings" Target="../printerSettings/printerSettings6916.bin"/><Relationship Id="rId51" Type="http://schemas.openxmlformats.org/officeDocument/2006/relationships/printerSettings" Target="../printerSettings/printerSettings6959.bin"/><Relationship Id="rId72" Type="http://schemas.openxmlformats.org/officeDocument/2006/relationships/printerSettings" Target="../printerSettings/printerSettings6980.bin"/><Relationship Id="rId80" Type="http://schemas.openxmlformats.org/officeDocument/2006/relationships/printerSettings" Target="../printerSettings/printerSettings6988.bin"/><Relationship Id="rId3" Type="http://schemas.openxmlformats.org/officeDocument/2006/relationships/printerSettings" Target="../printerSettings/printerSettings6911.bin"/><Relationship Id="rId12" Type="http://schemas.openxmlformats.org/officeDocument/2006/relationships/printerSettings" Target="../printerSettings/printerSettings6920.bin"/><Relationship Id="rId17" Type="http://schemas.openxmlformats.org/officeDocument/2006/relationships/printerSettings" Target="../printerSettings/printerSettings6925.bin"/><Relationship Id="rId25" Type="http://schemas.openxmlformats.org/officeDocument/2006/relationships/printerSettings" Target="../printerSettings/printerSettings6933.bin"/><Relationship Id="rId33" Type="http://schemas.openxmlformats.org/officeDocument/2006/relationships/printerSettings" Target="../printerSettings/printerSettings6941.bin"/><Relationship Id="rId38" Type="http://schemas.openxmlformats.org/officeDocument/2006/relationships/printerSettings" Target="../printerSettings/printerSettings6946.bin"/><Relationship Id="rId46" Type="http://schemas.openxmlformats.org/officeDocument/2006/relationships/printerSettings" Target="../printerSettings/printerSettings6954.bin"/><Relationship Id="rId59" Type="http://schemas.openxmlformats.org/officeDocument/2006/relationships/printerSettings" Target="../printerSettings/printerSettings6967.bin"/><Relationship Id="rId67" Type="http://schemas.openxmlformats.org/officeDocument/2006/relationships/printerSettings" Target="../printerSettings/printerSettings6975.bin"/><Relationship Id="rId20" Type="http://schemas.openxmlformats.org/officeDocument/2006/relationships/printerSettings" Target="../printerSettings/printerSettings6928.bin"/><Relationship Id="rId41" Type="http://schemas.openxmlformats.org/officeDocument/2006/relationships/printerSettings" Target="../printerSettings/printerSettings6949.bin"/><Relationship Id="rId54" Type="http://schemas.openxmlformats.org/officeDocument/2006/relationships/printerSettings" Target="../printerSettings/printerSettings6962.bin"/><Relationship Id="rId62" Type="http://schemas.openxmlformats.org/officeDocument/2006/relationships/printerSettings" Target="../printerSettings/printerSettings6970.bin"/><Relationship Id="rId70" Type="http://schemas.openxmlformats.org/officeDocument/2006/relationships/printerSettings" Target="../printerSettings/printerSettings6978.bin"/><Relationship Id="rId75" Type="http://schemas.openxmlformats.org/officeDocument/2006/relationships/printerSettings" Target="../printerSettings/printerSettings6983.bin"/><Relationship Id="rId83" Type="http://schemas.openxmlformats.org/officeDocument/2006/relationships/printerSettings" Target="../printerSettings/printerSettings6991.bin"/><Relationship Id="rId1" Type="http://schemas.openxmlformats.org/officeDocument/2006/relationships/printerSettings" Target="../printerSettings/printerSettings6909.bin"/><Relationship Id="rId6" Type="http://schemas.openxmlformats.org/officeDocument/2006/relationships/printerSettings" Target="../printerSettings/printerSettings6914.bin"/><Relationship Id="rId15" Type="http://schemas.openxmlformats.org/officeDocument/2006/relationships/printerSettings" Target="../printerSettings/printerSettings6923.bin"/><Relationship Id="rId23" Type="http://schemas.openxmlformats.org/officeDocument/2006/relationships/printerSettings" Target="../printerSettings/printerSettings6931.bin"/><Relationship Id="rId28" Type="http://schemas.openxmlformats.org/officeDocument/2006/relationships/printerSettings" Target="../printerSettings/printerSettings6936.bin"/><Relationship Id="rId36" Type="http://schemas.openxmlformats.org/officeDocument/2006/relationships/printerSettings" Target="../printerSettings/printerSettings6944.bin"/><Relationship Id="rId49" Type="http://schemas.openxmlformats.org/officeDocument/2006/relationships/printerSettings" Target="../printerSettings/printerSettings6957.bin"/><Relationship Id="rId57" Type="http://schemas.openxmlformats.org/officeDocument/2006/relationships/printerSettings" Target="../printerSettings/printerSettings6965.bin"/></Relationships>
</file>

<file path=xl/worksheets/_rels/sheet98.xml.rels><?xml version="1.0" encoding="UTF-8" standalone="yes"?>
<Relationships xmlns="http://schemas.openxmlformats.org/package/2006/relationships"><Relationship Id="rId13" Type="http://schemas.openxmlformats.org/officeDocument/2006/relationships/printerSettings" Target="../printerSettings/printerSettings7004.bin"/><Relationship Id="rId18" Type="http://schemas.openxmlformats.org/officeDocument/2006/relationships/printerSettings" Target="../printerSettings/printerSettings7009.bin"/><Relationship Id="rId26" Type="http://schemas.openxmlformats.org/officeDocument/2006/relationships/printerSettings" Target="../printerSettings/printerSettings7017.bin"/><Relationship Id="rId39" Type="http://schemas.openxmlformats.org/officeDocument/2006/relationships/printerSettings" Target="../printerSettings/printerSettings7030.bin"/><Relationship Id="rId21" Type="http://schemas.openxmlformats.org/officeDocument/2006/relationships/printerSettings" Target="../printerSettings/printerSettings7012.bin"/><Relationship Id="rId34" Type="http://schemas.openxmlformats.org/officeDocument/2006/relationships/printerSettings" Target="../printerSettings/printerSettings7025.bin"/><Relationship Id="rId42" Type="http://schemas.openxmlformats.org/officeDocument/2006/relationships/printerSettings" Target="../printerSettings/printerSettings7033.bin"/><Relationship Id="rId47" Type="http://schemas.openxmlformats.org/officeDocument/2006/relationships/printerSettings" Target="../printerSettings/printerSettings7038.bin"/><Relationship Id="rId50" Type="http://schemas.openxmlformats.org/officeDocument/2006/relationships/printerSettings" Target="../printerSettings/printerSettings7041.bin"/><Relationship Id="rId55" Type="http://schemas.openxmlformats.org/officeDocument/2006/relationships/printerSettings" Target="../printerSettings/printerSettings7046.bin"/><Relationship Id="rId63" Type="http://schemas.openxmlformats.org/officeDocument/2006/relationships/printerSettings" Target="../printerSettings/printerSettings7054.bin"/><Relationship Id="rId68" Type="http://schemas.openxmlformats.org/officeDocument/2006/relationships/printerSettings" Target="../printerSettings/printerSettings7059.bin"/><Relationship Id="rId76" Type="http://schemas.openxmlformats.org/officeDocument/2006/relationships/printerSettings" Target="../printerSettings/printerSettings7067.bin"/><Relationship Id="rId7" Type="http://schemas.openxmlformats.org/officeDocument/2006/relationships/printerSettings" Target="../printerSettings/printerSettings6998.bin"/><Relationship Id="rId71" Type="http://schemas.openxmlformats.org/officeDocument/2006/relationships/printerSettings" Target="../printerSettings/printerSettings7062.bin"/><Relationship Id="rId2" Type="http://schemas.openxmlformats.org/officeDocument/2006/relationships/printerSettings" Target="../printerSettings/printerSettings6993.bin"/><Relationship Id="rId16" Type="http://schemas.openxmlformats.org/officeDocument/2006/relationships/printerSettings" Target="../printerSettings/printerSettings7007.bin"/><Relationship Id="rId29" Type="http://schemas.openxmlformats.org/officeDocument/2006/relationships/printerSettings" Target="../printerSettings/printerSettings7020.bin"/><Relationship Id="rId11" Type="http://schemas.openxmlformats.org/officeDocument/2006/relationships/printerSettings" Target="../printerSettings/printerSettings7002.bin"/><Relationship Id="rId24" Type="http://schemas.openxmlformats.org/officeDocument/2006/relationships/printerSettings" Target="../printerSettings/printerSettings7015.bin"/><Relationship Id="rId32" Type="http://schemas.openxmlformats.org/officeDocument/2006/relationships/printerSettings" Target="../printerSettings/printerSettings7023.bin"/><Relationship Id="rId37" Type="http://schemas.openxmlformats.org/officeDocument/2006/relationships/printerSettings" Target="../printerSettings/printerSettings7028.bin"/><Relationship Id="rId40" Type="http://schemas.openxmlformats.org/officeDocument/2006/relationships/printerSettings" Target="../printerSettings/printerSettings7031.bin"/><Relationship Id="rId45" Type="http://schemas.openxmlformats.org/officeDocument/2006/relationships/printerSettings" Target="../printerSettings/printerSettings7036.bin"/><Relationship Id="rId53" Type="http://schemas.openxmlformats.org/officeDocument/2006/relationships/printerSettings" Target="../printerSettings/printerSettings7044.bin"/><Relationship Id="rId58" Type="http://schemas.openxmlformats.org/officeDocument/2006/relationships/printerSettings" Target="../printerSettings/printerSettings7049.bin"/><Relationship Id="rId66" Type="http://schemas.openxmlformats.org/officeDocument/2006/relationships/printerSettings" Target="../printerSettings/printerSettings7057.bin"/><Relationship Id="rId74" Type="http://schemas.openxmlformats.org/officeDocument/2006/relationships/printerSettings" Target="../printerSettings/printerSettings7065.bin"/><Relationship Id="rId79" Type="http://schemas.openxmlformats.org/officeDocument/2006/relationships/printerSettings" Target="../printerSettings/printerSettings7070.bin"/><Relationship Id="rId5" Type="http://schemas.openxmlformats.org/officeDocument/2006/relationships/printerSettings" Target="../printerSettings/printerSettings6996.bin"/><Relationship Id="rId61" Type="http://schemas.openxmlformats.org/officeDocument/2006/relationships/printerSettings" Target="../printerSettings/printerSettings7052.bin"/><Relationship Id="rId82" Type="http://schemas.openxmlformats.org/officeDocument/2006/relationships/printerSettings" Target="../printerSettings/printerSettings7073.bin"/><Relationship Id="rId10" Type="http://schemas.openxmlformats.org/officeDocument/2006/relationships/printerSettings" Target="../printerSettings/printerSettings7001.bin"/><Relationship Id="rId19" Type="http://schemas.openxmlformats.org/officeDocument/2006/relationships/printerSettings" Target="../printerSettings/printerSettings7010.bin"/><Relationship Id="rId31" Type="http://schemas.openxmlformats.org/officeDocument/2006/relationships/printerSettings" Target="../printerSettings/printerSettings7022.bin"/><Relationship Id="rId44" Type="http://schemas.openxmlformats.org/officeDocument/2006/relationships/printerSettings" Target="../printerSettings/printerSettings7035.bin"/><Relationship Id="rId52" Type="http://schemas.openxmlformats.org/officeDocument/2006/relationships/printerSettings" Target="../printerSettings/printerSettings7043.bin"/><Relationship Id="rId60" Type="http://schemas.openxmlformats.org/officeDocument/2006/relationships/printerSettings" Target="../printerSettings/printerSettings7051.bin"/><Relationship Id="rId65" Type="http://schemas.openxmlformats.org/officeDocument/2006/relationships/printerSettings" Target="../printerSettings/printerSettings7056.bin"/><Relationship Id="rId73" Type="http://schemas.openxmlformats.org/officeDocument/2006/relationships/printerSettings" Target="../printerSettings/printerSettings7064.bin"/><Relationship Id="rId78" Type="http://schemas.openxmlformats.org/officeDocument/2006/relationships/printerSettings" Target="../printerSettings/printerSettings7069.bin"/><Relationship Id="rId81" Type="http://schemas.openxmlformats.org/officeDocument/2006/relationships/printerSettings" Target="../printerSettings/printerSettings7072.bin"/><Relationship Id="rId4" Type="http://schemas.openxmlformats.org/officeDocument/2006/relationships/printerSettings" Target="../printerSettings/printerSettings6995.bin"/><Relationship Id="rId9" Type="http://schemas.openxmlformats.org/officeDocument/2006/relationships/printerSettings" Target="../printerSettings/printerSettings7000.bin"/><Relationship Id="rId14" Type="http://schemas.openxmlformats.org/officeDocument/2006/relationships/printerSettings" Target="../printerSettings/printerSettings7005.bin"/><Relationship Id="rId22" Type="http://schemas.openxmlformats.org/officeDocument/2006/relationships/printerSettings" Target="../printerSettings/printerSettings7013.bin"/><Relationship Id="rId27" Type="http://schemas.openxmlformats.org/officeDocument/2006/relationships/printerSettings" Target="../printerSettings/printerSettings7018.bin"/><Relationship Id="rId30" Type="http://schemas.openxmlformats.org/officeDocument/2006/relationships/printerSettings" Target="../printerSettings/printerSettings7021.bin"/><Relationship Id="rId35" Type="http://schemas.openxmlformats.org/officeDocument/2006/relationships/printerSettings" Target="../printerSettings/printerSettings7026.bin"/><Relationship Id="rId43" Type="http://schemas.openxmlformats.org/officeDocument/2006/relationships/printerSettings" Target="../printerSettings/printerSettings7034.bin"/><Relationship Id="rId48" Type="http://schemas.openxmlformats.org/officeDocument/2006/relationships/printerSettings" Target="../printerSettings/printerSettings7039.bin"/><Relationship Id="rId56" Type="http://schemas.openxmlformats.org/officeDocument/2006/relationships/printerSettings" Target="../printerSettings/printerSettings7047.bin"/><Relationship Id="rId64" Type="http://schemas.openxmlformats.org/officeDocument/2006/relationships/printerSettings" Target="../printerSettings/printerSettings7055.bin"/><Relationship Id="rId69" Type="http://schemas.openxmlformats.org/officeDocument/2006/relationships/printerSettings" Target="../printerSettings/printerSettings7060.bin"/><Relationship Id="rId77" Type="http://schemas.openxmlformats.org/officeDocument/2006/relationships/printerSettings" Target="../printerSettings/printerSettings7068.bin"/><Relationship Id="rId8" Type="http://schemas.openxmlformats.org/officeDocument/2006/relationships/printerSettings" Target="../printerSettings/printerSettings6999.bin"/><Relationship Id="rId51" Type="http://schemas.openxmlformats.org/officeDocument/2006/relationships/printerSettings" Target="../printerSettings/printerSettings7042.bin"/><Relationship Id="rId72" Type="http://schemas.openxmlformats.org/officeDocument/2006/relationships/printerSettings" Target="../printerSettings/printerSettings7063.bin"/><Relationship Id="rId80" Type="http://schemas.openxmlformats.org/officeDocument/2006/relationships/printerSettings" Target="../printerSettings/printerSettings7071.bin"/><Relationship Id="rId3" Type="http://schemas.openxmlformats.org/officeDocument/2006/relationships/printerSettings" Target="../printerSettings/printerSettings6994.bin"/><Relationship Id="rId12" Type="http://schemas.openxmlformats.org/officeDocument/2006/relationships/printerSettings" Target="../printerSettings/printerSettings7003.bin"/><Relationship Id="rId17" Type="http://schemas.openxmlformats.org/officeDocument/2006/relationships/printerSettings" Target="../printerSettings/printerSettings7008.bin"/><Relationship Id="rId25" Type="http://schemas.openxmlformats.org/officeDocument/2006/relationships/printerSettings" Target="../printerSettings/printerSettings7016.bin"/><Relationship Id="rId33" Type="http://schemas.openxmlformats.org/officeDocument/2006/relationships/printerSettings" Target="../printerSettings/printerSettings7024.bin"/><Relationship Id="rId38" Type="http://schemas.openxmlformats.org/officeDocument/2006/relationships/printerSettings" Target="../printerSettings/printerSettings7029.bin"/><Relationship Id="rId46" Type="http://schemas.openxmlformats.org/officeDocument/2006/relationships/printerSettings" Target="../printerSettings/printerSettings7037.bin"/><Relationship Id="rId59" Type="http://schemas.openxmlformats.org/officeDocument/2006/relationships/printerSettings" Target="../printerSettings/printerSettings7050.bin"/><Relationship Id="rId67" Type="http://schemas.openxmlformats.org/officeDocument/2006/relationships/printerSettings" Target="../printerSettings/printerSettings7058.bin"/><Relationship Id="rId20" Type="http://schemas.openxmlformats.org/officeDocument/2006/relationships/printerSettings" Target="../printerSettings/printerSettings7011.bin"/><Relationship Id="rId41" Type="http://schemas.openxmlformats.org/officeDocument/2006/relationships/printerSettings" Target="../printerSettings/printerSettings7032.bin"/><Relationship Id="rId54" Type="http://schemas.openxmlformats.org/officeDocument/2006/relationships/printerSettings" Target="../printerSettings/printerSettings7045.bin"/><Relationship Id="rId62" Type="http://schemas.openxmlformats.org/officeDocument/2006/relationships/printerSettings" Target="../printerSettings/printerSettings7053.bin"/><Relationship Id="rId70" Type="http://schemas.openxmlformats.org/officeDocument/2006/relationships/printerSettings" Target="../printerSettings/printerSettings7061.bin"/><Relationship Id="rId75" Type="http://schemas.openxmlformats.org/officeDocument/2006/relationships/printerSettings" Target="../printerSettings/printerSettings7066.bin"/><Relationship Id="rId83" Type="http://schemas.openxmlformats.org/officeDocument/2006/relationships/printerSettings" Target="../printerSettings/printerSettings7074.bin"/><Relationship Id="rId1" Type="http://schemas.openxmlformats.org/officeDocument/2006/relationships/printerSettings" Target="../printerSettings/printerSettings6992.bin"/><Relationship Id="rId6" Type="http://schemas.openxmlformats.org/officeDocument/2006/relationships/printerSettings" Target="../printerSettings/printerSettings6997.bin"/><Relationship Id="rId15" Type="http://schemas.openxmlformats.org/officeDocument/2006/relationships/printerSettings" Target="../printerSettings/printerSettings7006.bin"/><Relationship Id="rId23" Type="http://schemas.openxmlformats.org/officeDocument/2006/relationships/printerSettings" Target="../printerSettings/printerSettings7014.bin"/><Relationship Id="rId28" Type="http://schemas.openxmlformats.org/officeDocument/2006/relationships/printerSettings" Target="../printerSettings/printerSettings7019.bin"/><Relationship Id="rId36" Type="http://schemas.openxmlformats.org/officeDocument/2006/relationships/printerSettings" Target="../printerSettings/printerSettings7027.bin"/><Relationship Id="rId49" Type="http://schemas.openxmlformats.org/officeDocument/2006/relationships/printerSettings" Target="../printerSettings/printerSettings7040.bin"/><Relationship Id="rId57" Type="http://schemas.openxmlformats.org/officeDocument/2006/relationships/printerSettings" Target="../printerSettings/printerSettings7048.bin"/></Relationships>
</file>

<file path=xl/worksheets/_rels/sheet99.xml.rels><?xml version="1.0" encoding="UTF-8" standalone="yes"?>
<Relationships xmlns="http://schemas.openxmlformats.org/package/2006/relationships"><Relationship Id="rId13" Type="http://schemas.openxmlformats.org/officeDocument/2006/relationships/printerSettings" Target="../printerSettings/printerSettings7087.bin"/><Relationship Id="rId18" Type="http://schemas.openxmlformats.org/officeDocument/2006/relationships/printerSettings" Target="../printerSettings/printerSettings7092.bin"/><Relationship Id="rId26" Type="http://schemas.openxmlformats.org/officeDocument/2006/relationships/printerSettings" Target="../printerSettings/printerSettings7100.bin"/><Relationship Id="rId39" Type="http://schemas.openxmlformats.org/officeDocument/2006/relationships/printerSettings" Target="../printerSettings/printerSettings7113.bin"/><Relationship Id="rId21" Type="http://schemas.openxmlformats.org/officeDocument/2006/relationships/printerSettings" Target="../printerSettings/printerSettings7095.bin"/><Relationship Id="rId34" Type="http://schemas.openxmlformats.org/officeDocument/2006/relationships/printerSettings" Target="../printerSettings/printerSettings7108.bin"/><Relationship Id="rId42" Type="http://schemas.openxmlformats.org/officeDocument/2006/relationships/printerSettings" Target="../printerSettings/printerSettings7116.bin"/><Relationship Id="rId47" Type="http://schemas.openxmlformats.org/officeDocument/2006/relationships/printerSettings" Target="../printerSettings/printerSettings7121.bin"/><Relationship Id="rId50" Type="http://schemas.openxmlformats.org/officeDocument/2006/relationships/printerSettings" Target="../printerSettings/printerSettings7124.bin"/><Relationship Id="rId55" Type="http://schemas.openxmlformats.org/officeDocument/2006/relationships/printerSettings" Target="../printerSettings/printerSettings7129.bin"/><Relationship Id="rId63" Type="http://schemas.openxmlformats.org/officeDocument/2006/relationships/printerSettings" Target="../printerSettings/printerSettings7137.bin"/><Relationship Id="rId68" Type="http://schemas.openxmlformats.org/officeDocument/2006/relationships/printerSettings" Target="../printerSettings/printerSettings7142.bin"/><Relationship Id="rId76" Type="http://schemas.openxmlformats.org/officeDocument/2006/relationships/printerSettings" Target="../printerSettings/printerSettings7150.bin"/><Relationship Id="rId7" Type="http://schemas.openxmlformats.org/officeDocument/2006/relationships/printerSettings" Target="../printerSettings/printerSettings7081.bin"/><Relationship Id="rId71" Type="http://schemas.openxmlformats.org/officeDocument/2006/relationships/printerSettings" Target="../printerSettings/printerSettings7145.bin"/><Relationship Id="rId2" Type="http://schemas.openxmlformats.org/officeDocument/2006/relationships/printerSettings" Target="../printerSettings/printerSettings7076.bin"/><Relationship Id="rId16" Type="http://schemas.openxmlformats.org/officeDocument/2006/relationships/printerSettings" Target="../printerSettings/printerSettings7090.bin"/><Relationship Id="rId29" Type="http://schemas.openxmlformats.org/officeDocument/2006/relationships/printerSettings" Target="../printerSettings/printerSettings7103.bin"/><Relationship Id="rId11" Type="http://schemas.openxmlformats.org/officeDocument/2006/relationships/printerSettings" Target="../printerSettings/printerSettings7085.bin"/><Relationship Id="rId24" Type="http://schemas.openxmlformats.org/officeDocument/2006/relationships/printerSettings" Target="../printerSettings/printerSettings7098.bin"/><Relationship Id="rId32" Type="http://schemas.openxmlformats.org/officeDocument/2006/relationships/printerSettings" Target="../printerSettings/printerSettings7106.bin"/><Relationship Id="rId37" Type="http://schemas.openxmlformats.org/officeDocument/2006/relationships/printerSettings" Target="../printerSettings/printerSettings7111.bin"/><Relationship Id="rId40" Type="http://schemas.openxmlformats.org/officeDocument/2006/relationships/printerSettings" Target="../printerSettings/printerSettings7114.bin"/><Relationship Id="rId45" Type="http://schemas.openxmlformats.org/officeDocument/2006/relationships/printerSettings" Target="../printerSettings/printerSettings7119.bin"/><Relationship Id="rId53" Type="http://schemas.openxmlformats.org/officeDocument/2006/relationships/printerSettings" Target="../printerSettings/printerSettings7127.bin"/><Relationship Id="rId58" Type="http://schemas.openxmlformats.org/officeDocument/2006/relationships/printerSettings" Target="../printerSettings/printerSettings7132.bin"/><Relationship Id="rId66" Type="http://schemas.openxmlformats.org/officeDocument/2006/relationships/printerSettings" Target="../printerSettings/printerSettings7140.bin"/><Relationship Id="rId74" Type="http://schemas.openxmlformats.org/officeDocument/2006/relationships/printerSettings" Target="../printerSettings/printerSettings7148.bin"/><Relationship Id="rId79" Type="http://schemas.openxmlformats.org/officeDocument/2006/relationships/printerSettings" Target="../printerSettings/printerSettings7153.bin"/><Relationship Id="rId5" Type="http://schemas.openxmlformats.org/officeDocument/2006/relationships/printerSettings" Target="../printerSettings/printerSettings7079.bin"/><Relationship Id="rId61" Type="http://schemas.openxmlformats.org/officeDocument/2006/relationships/printerSettings" Target="../printerSettings/printerSettings7135.bin"/><Relationship Id="rId82" Type="http://schemas.openxmlformats.org/officeDocument/2006/relationships/printerSettings" Target="../printerSettings/printerSettings7156.bin"/><Relationship Id="rId10" Type="http://schemas.openxmlformats.org/officeDocument/2006/relationships/printerSettings" Target="../printerSettings/printerSettings7084.bin"/><Relationship Id="rId19" Type="http://schemas.openxmlformats.org/officeDocument/2006/relationships/printerSettings" Target="../printerSettings/printerSettings7093.bin"/><Relationship Id="rId31" Type="http://schemas.openxmlformats.org/officeDocument/2006/relationships/printerSettings" Target="../printerSettings/printerSettings7105.bin"/><Relationship Id="rId44" Type="http://schemas.openxmlformats.org/officeDocument/2006/relationships/printerSettings" Target="../printerSettings/printerSettings7118.bin"/><Relationship Id="rId52" Type="http://schemas.openxmlformats.org/officeDocument/2006/relationships/printerSettings" Target="../printerSettings/printerSettings7126.bin"/><Relationship Id="rId60" Type="http://schemas.openxmlformats.org/officeDocument/2006/relationships/printerSettings" Target="../printerSettings/printerSettings7134.bin"/><Relationship Id="rId65" Type="http://schemas.openxmlformats.org/officeDocument/2006/relationships/printerSettings" Target="../printerSettings/printerSettings7139.bin"/><Relationship Id="rId73" Type="http://schemas.openxmlformats.org/officeDocument/2006/relationships/printerSettings" Target="../printerSettings/printerSettings7147.bin"/><Relationship Id="rId78" Type="http://schemas.openxmlformats.org/officeDocument/2006/relationships/printerSettings" Target="../printerSettings/printerSettings7152.bin"/><Relationship Id="rId81" Type="http://schemas.openxmlformats.org/officeDocument/2006/relationships/printerSettings" Target="../printerSettings/printerSettings7155.bin"/><Relationship Id="rId4" Type="http://schemas.openxmlformats.org/officeDocument/2006/relationships/printerSettings" Target="../printerSettings/printerSettings7078.bin"/><Relationship Id="rId9" Type="http://schemas.openxmlformats.org/officeDocument/2006/relationships/printerSettings" Target="../printerSettings/printerSettings7083.bin"/><Relationship Id="rId14" Type="http://schemas.openxmlformats.org/officeDocument/2006/relationships/printerSettings" Target="../printerSettings/printerSettings7088.bin"/><Relationship Id="rId22" Type="http://schemas.openxmlformats.org/officeDocument/2006/relationships/printerSettings" Target="../printerSettings/printerSettings7096.bin"/><Relationship Id="rId27" Type="http://schemas.openxmlformats.org/officeDocument/2006/relationships/printerSettings" Target="../printerSettings/printerSettings7101.bin"/><Relationship Id="rId30" Type="http://schemas.openxmlformats.org/officeDocument/2006/relationships/printerSettings" Target="../printerSettings/printerSettings7104.bin"/><Relationship Id="rId35" Type="http://schemas.openxmlformats.org/officeDocument/2006/relationships/printerSettings" Target="../printerSettings/printerSettings7109.bin"/><Relationship Id="rId43" Type="http://schemas.openxmlformats.org/officeDocument/2006/relationships/printerSettings" Target="../printerSettings/printerSettings7117.bin"/><Relationship Id="rId48" Type="http://schemas.openxmlformats.org/officeDocument/2006/relationships/printerSettings" Target="../printerSettings/printerSettings7122.bin"/><Relationship Id="rId56" Type="http://schemas.openxmlformats.org/officeDocument/2006/relationships/printerSettings" Target="../printerSettings/printerSettings7130.bin"/><Relationship Id="rId64" Type="http://schemas.openxmlformats.org/officeDocument/2006/relationships/printerSettings" Target="../printerSettings/printerSettings7138.bin"/><Relationship Id="rId69" Type="http://schemas.openxmlformats.org/officeDocument/2006/relationships/printerSettings" Target="../printerSettings/printerSettings7143.bin"/><Relationship Id="rId77" Type="http://schemas.openxmlformats.org/officeDocument/2006/relationships/printerSettings" Target="../printerSettings/printerSettings7151.bin"/><Relationship Id="rId8" Type="http://schemas.openxmlformats.org/officeDocument/2006/relationships/printerSettings" Target="../printerSettings/printerSettings7082.bin"/><Relationship Id="rId51" Type="http://schemas.openxmlformats.org/officeDocument/2006/relationships/printerSettings" Target="../printerSettings/printerSettings7125.bin"/><Relationship Id="rId72" Type="http://schemas.openxmlformats.org/officeDocument/2006/relationships/printerSettings" Target="../printerSettings/printerSettings7146.bin"/><Relationship Id="rId80" Type="http://schemas.openxmlformats.org/officeDocument/2006/relationships/printerSettings" Target="../printerSettings/printerSettings7154.bin"/><Relationship Id="rId3" Type="http://schemas.openxmlformats.org/officeDocument/2006/relationships/printerSettings" Target="../printerSettings/printerSettings7077.bin"/><Relationship Id="rId12" Type="http://schemas.openxmlformats.org/officeDocument/2006/relationships/printerSettings" Target="../printerSettings/printerSettings7086.bin"/><Relationship Id="rId17" Type="http://schemas.openxmlformats.org/officeDocument/2006/relationships/printerSettings" Target="../printerSettings/printerSettings7091.bin"/><Relationship Id="rId25" Type="http://schemas.openxmlformats.org/officeDocument/2006/relationships/printerSettings" Target="../printerSettings/printerSettings7099.bin"/><Relationship Id="rId33" Type="http://schemas.openxmlformats.org/officeDocument/2006/relationships/printerSettings" Target="../printerSettings/printerSettings7107.bin"/><Relationship Id="rId38" Type="http://schemas.openxmlformats.org/officeDocument/2006/relationships/printerSettings" Target="../printerSettings/printerSettings7112.bin"/><Relationship Id="rId46" Type="http://schemas.openxmlformats.org/officeDocument/2006/relationships/printerSettings" Target="../printerSettings/printerSettings7120.bin"/><Relationship Id="rId59" Type="http://schemas.openxmlformats.org/officeDocument/2006/relationships/printerSettings" Target="../printerSettings/printerSettings7133.bin"/><Relationship Id="rId67" Type="http://schemas.openxmlformats.org/officeDocument/2006/relationships/printerSettings" Target="../printerSettings/printerSettings7141.bin"/><Relationship Id="rId20" Type="http://schemas.openxmlformats.org/officeDocument/2006/relationships/printerSettings" Target="../printerSettings/printerSettings7094.bin"/><Relationship Id="rId41" Type="http://schemas.openxmlformats.org/officeDocument/2006/relationships/printerSettings" Target="../printerSettings/printerSettings7115.bin"/><Relationship Id="rId54" Type="http://schemas.openxmlformats.org/officeDocument/2006/relationships/printerSettings" Target="../printerSettings/printerSettings7128.bin"/><Relationship Id="rId62" Type="http://schemas.openxmlformats.org/officeDocument/2006/relationships/printerSettings" Target="../printerSettings/printerSettings7136.bin"/><Relationship Id="rId70" Type="http://schemas.openxmlformats.org/officeDocument/2006/relationships/printerSettings" Target="../printerSettings/printerSettings7144.bin"/><Relationship Id="rId75" Type="http://schemas.openxmlformats.org/officeDocument/2006/relationships/printerSettings" Target="../printerSettings/printerSettings7149.bin"/><Relationship Id="rId83" Type="http://schemas.openxmlformats.org/officeDocument/2006/relationships/printerSettings" Target="../printerSettings/printerSettings7157.bin"/><Relationship Id="rId1" Type="http://schemas.openxmlformats.org/officeDocument/2006/relationships/printerSettings" Target="../printerSettings/printerSettings7075.bin"/><Relationship Id="rId6" Type="http://schemas.openxmlformats.org/officeDocument/2006/relationships/printerSettings" Target="../printerSettings/printerSettings7080.bin"/><Relationship Id="rId15" Type="http://schemas.openxmlformats.org/officeDocument/2006/relationships/printerSettings" Target="../printerSettings/printerSettings7089.bin"/><Relationship Id="rId23" Type="http://schemas.openxmlformats.org/officeDocument/2006/relationships/printerSettings" Target="../printerSettings/printerSettings7097.bin"/><Relationship Id="rId28" Type="http://schemas.openxmlformats.org/officeDocument/2006/relationships/printerSettings" Target="../printerSettings/printerSettings7102.bin"/><Relationship Id="rId36" Type="http://schemas.openxmlformats.org/officeDocument/2006/relationships/printerSettings" Target="../printerSettings/printerSettings7110.bin"/><Relationship Id="rId49" Type="http://schemas.openxmlformats.org/officeDocument/2006/relationships/printerSettings" Target="../printerSettings/printerSettings7123.bin"/><Relationship Id="rId57" Type="http://schemas.openxmlformats.org/officeDocument/2006/relationships/printerSettings" Target="../printerSettings/printerSettings713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173"/>
  <sheetViews>
    <sheetView tabSelected="1" zoomScale="70" zoomScaleNormal="70" workbookViewId="0"/>
  </sheetViews>
  <sheetFormatPr defaultColWidth="9.25" defaultRowHeight="25.5" customHeight="1"/>
  <cols>
    <col min="1" max="1" width="9.25" style="935"/>
    <col min="2" max="2" width="36.875" style="1" customWidth="1"/>
    <col min="3" max="4" width="9.25" style="2"/>
    <col min="5" max="16384" width="9.25" style="3"/>
  </cols>
  <sheetData>
    <row r="1" spans="1:4" s="93" customFormat="1" ht="25.5" customHeight="1">
      <c r="A1" s="935"/>
      <c r="C1" s="930" t="s">
        <v>0</v>
      </c>
      <c r="D1" s="952" t="s">
        <v>4913</v>
      </c>
    </row>
    <row r="2" spans="1:4" s="93" customFormat="1" ht="25.5" customHeight="1">
      <c r="A2" s="937" t="s">
        <v>1</v>
      </c>
      <c r="C2" s="92"/>
      <c r="D2" s="94"/>
    </row>
    <row r="3" spans="1:4" ht="25.5" customHeight="1">
      <c r="B3" s="939" t="s">
        <v>2</v>
      </c>
    </row>
    <row r="4" spans="1:4" ht="25.5" customHeight="1">
      <c r="A4" s="938" t="s">
        <v>4555</v>
      </c>
      <c r="B4" s="931" t="s">
        <v>4607</v>
      </c>
    </row>
    <row r="5" spans="1:4" ht="25.5" customHeight="1">
      <c r="A5" s="938" t="s">
        <v>4556</v>
      </c>
      <c r="B5" s="932" t="s">
        <v>4608</v>
      </c>
    </row>
    <row r="6" spans="1:4" ht="25.5" customHeight="1">
      <c r="A6" s="938" t="s">
        <v>4557</v>
      </c>
      <c r="B6" s="932" t="s">
        <v>4609</v>
      </c>
    </row>
    <row r="7" spans="1:4" ht="25.5" customHeight="1">
      <c r="A7" s="938" t="s">
        <v>4558</v>
      </c>
      <c r="B7" s="932" t="s">
        <v>4610</v>
      </c>
    </row>
    <row r="8" spans="1:4" ht="25.5" customHeight="1">
      <c r="A8" s="938" t="s">
        <v>4559</v>
      </c>
      <c r="B8" s="932" t="s">
        <v>4611</v>
      </c>
    </row>
    <row r="9" spans="1:4" ht="25.5" customHeight="1">
      <c r="A9" s="938" t="s">
        <v>4560</v>
      </c>
      <c r="B9" s="932" t="s">
        <v>4612</v>
      </c>
    </row>
    <row r="10" spans="1:4" ht="25.5" customHeight="1">
      <c r="A10" s="938" t="s">
        <v>4561</v>
      </c>
      <c r="B10" s="932" t="s">
        <v>4613</v>
      </c>
    </row>
    <row r="11" spans="1:4" ht="25.5" customHeight="1">
      <c r="A11" s="938" t="s">
        <v>4562</v>
      </c>
      <c r="B11" s="932" t="s">
        <v>4614</v>
      </c>
    </row>
    <row r="12" spans="1:4" ht="25.5" customHeight="1">
      <c r="A12" s="938" t="s">
        <v>4563</v>
      </c>
      <c r="B12" s="932" t="s">
        <v>4615</v>
      </c>
    </row>
    <row r="13" spans="1:4" ht="25.5" customHeight="1">
      <c r="A13" s="938" t="s">
        <v>4491</v>
      </c>
      <c r="B13" s="932" t="s">
        <v>4616</v>
      </c>
    </row>
    <row r="14" spans="1:4" ht="25.5" customHeight="1">
      <c r="A14" s="938" t="s">
        <v>4492</v>
      </c>
      <c r="B14" s="932" t="s">
        <v>4617</v>
      </c>
    </row>
    <row r="15" spans="1:4" ht="25.5" customHeight="1">
      <c r="A15" s="936"/>
      <c r="B15" s="4"/>
    </row>
    <row r="16" spans="1:4" ht="25.5" customHeight="1">
      <c r="A16" s="936"/>
      <c r="B16" s="939" t="s">
        <v>236</v>
      </c>
    </row>
    <row r="17" spans="1:5" s="93" customFormat="1" ht="25.5" customHeight="1">
      <c r="A17" s="938" t="s">
        <v>4564</v>
      </c>
      <c r="B17" s="932" t="s">
        <v>4618</v>
      </c>
      <c r="D17" s="2"/>
      <c r="E17" s="3"/>
    </row>
    <row r="18" spans="1:5" s="93" customFormat="1" ht="25.5" customHeight="1">
      <c r="A18" s="938" t="s">
        <v>4565</v>
      </c>
      <c r="B18" s="932" t="s">
        <v>4619</v>
      </c>
      <c r="D18" s="2"/>
      <c r="E18" s="3"/>
    </row>
    <row r="19" spans="1:5" s="93" customFormat="1" ht="25.5" customHeight="1">
      <c r="A19" s="938" t="s">
        <v>4566</v>
      </c>
      <c r="B19" s="932" t="s">
        <v>4620</v>
      </c>
      <c r="D19" s="2"/>
      <c r="E19" s="3"/>
    </row>
    <row r="20" spans="1:5" s="93" customFormat="1" ht="25.5" customHeight="1">
      <c r="A20" s="938" t="s">
        <v>4567</v>
      </c>
      <c r="B20" s="932" t="s">
        <v>4621</v>
      </c>
      <c r="D20" s="2"/>
      <c r="E20" s="3"/>
    </row>
    <row r="21" spans="1:5" s="93" customFormat="1" ht="25.5" customHeight="1">
      <c r="A21" s="938" t="s">
        <v>4568</v>
      </c>
      <c r="B21" s="932" t="s">
        <v>4622</v>
      </c>
      <c r="D21" s="2"/>
      <c r="E21" s="3"/>
    </row>
    <row r="22" spans="1:5" s="93" customFormat="1" ht="25.5" customHeight="1">
      <c r="A22" s="938" t="s">
        <v>4569</v>
      </c>
      <c r="B22" s="932" t="s">
        <v>4623</v>
      </c>
      <c r="D22" s="2"/>
      <c r="E22" s="3"/>
    </row>
    <row r="23" spans="1:5" s="93" customFormat="1" ht="25.5" customHeight="1">
      <c r="A23" s="938" t="s">
        <v>4570</v>
      </c>
      <c r="B23" s="932" t="s">
        <v>4624</v>
      </c>
      <c r="D23" s="2"/>
      <c r="E23" s="3"/>
    </row>
    <row r="24" spans="1:5" s="93" customFormat="1" ht="25.5" customHeight="1">
      <c r="A24" s="938" t="s">
        <v>4571</v>
      </c>
      <c r="B24" s="932" t="s">
        <v>4625</v>
      </c>
      <c r="D24" s="2"/>
      <c r="E24" s="3"/>
    </row>
    <row r="25" spans="1:5" s="93" customFormat="1" ht="25.5" customHeight="1">
      <c r="A25" s="938" t="s">
        <v>4554</v>
      </c>
      <c r="B25" s="932" t="s">
        <v>4626</v>
      </c>
      <c r="D25" s="2"/>
      <c r="E25" s="3"/>
    </row>
    <row r="26" spans="1:5" s="93" customFormat="1" ht="25.5" customHeight="1">
      <c r="A26" s="938" t="s">
        <v>4493</v>
      </c>
      <c r="B26" s="932" t="s">
        <v>4628</v>
      </c>
      <c r="D26" s="2"/>
      <c r="E26" s="3"/>
    </row>
    <row r="27" spans="1:5" s="93" customFormat="1" ht="25.5" customHeight="1">
      <c r="A27" s="938" t="s">
        <v>4494</v>
      </c>
      <c r="B27" s="932" t="s">
        <v>4627</v>
      </c>
      <c r="D27" s="2"/>
      <c r="E27" s="3"/>
    </row>
    <row r="28" spans="1:5" s="93" customFormat="1" ht="25.5" customHeight="1">
      <c r="A28" s="938" t="s">
        <v>4495</v>
      </c>
      <c r="B28" s="932" t="s">
        <v>4629</v>
      </c>
      <c r="D28" s="2"/>
      <c r="E28" s="3"/>
    </row>
    <row r="29" spans="1:5" s="93" customFormat="1" ht="25.5" customHeight="1">
      <c r="A29" s="938" t="s">
        <v>4496</v>
      </c>
      <c r="B29" s="932" t="s">
        <v>4630</v>
      </c>
      <c r="D29" s="2"/>
      <c r="E29" s="3"/>
    </row>
    <row r="30" spans="1:5" s="93" customFormat="1" ht="25.5" customHeight="1">
      <c r="A30" s="938" t="s">
        <v>4497</v>
      </c>
      <c r="B30" s="932" t="s">
        <v>4631</v>
      </c>
      <c r="D30" s="2"/>
      <c r="E30" s="3"/>
    </row>
    <row r="31" spans="1:5" s="93" customFormat="1" ht="25.5" customHeight="1">
      <c r="A31" s="938" t="s">
        <v>4498</v>
      </c>
      <c r="B31" s="932" t="s">
        <v>4632</v>
      </c>
      <c r="D31" s="2"/>
      <c r="E31" s="3"/>
    </row>
    <row r="32" spans="1:5" s="93" customFormat="1" ht="25.5" customHeight="1">
      <c r="A32" s="938" t="s">
        <v>4499</v>
      </c>
      <c r="B32" s="932" t="s">
        <v>4633</v>
      </c>
      <c r="D32" s="2"/>
      <c r="E32" s="3"/>
    </row>
    <row r="33" spans="1:5" ht="25.5" customHeight="1">
      <c r="A33" s="936"/>
    </row>
    <row r="34" spans="1:5" ht="25.5" customHeight="1">
      <c r="A34" s="936"/>
      <c r="B34" s="939" t="s">
        <v>746</v>
      </c>
    </row>
    <row r="35" spans="1:5" ht="25.5" customHeight="1">
      <c r="A35" s="938" t="s">
        <v>4572</v>
      </c>
      <c r="B35" s="932" t="s">
        <v>4634</v>
      </c>
    </row>
    <row r="36" spans="1:5" ht="25.5" customHeight="1">
      <c r="A36" s="938" t="s">
        <v>4573</v>
      </c>
      <c r="B36" s="932" t="s">
        <v>4635</v>
      </c>
    </row>
    <row r="37" spans="1:5" ht="25.5" customHeight="1">
      <c r="A37" s="938" t="s">
        <v>4574</v>
      </c>
      <c r="B37" s="932" t="s">
        <v>4636</v>
      </c>
    </row>
    <row r="38" spans="1:5" ht="25.5" customHeight="1">
      <c r="A38" s="938" t="s">
        <v>4575</v>
      </c>
      <c r="B38" s="932" t="s">
        <v>4637</v>
      </c>
    </row>
    <row r="39" spans="1:5" ht="25.5" customHeight="1">
      <c r="A39" s="936"/>
    </row>
    <row r="40" spans="1:5" ht="25.5" customHeight="1">
      <c r="A40" s="936"/>
      <c r="B40" s="939" t="s">
        <v>816</v>
      </c>
    </row>
    <row r="41" spans="1:5" s="412" customFormat="1" ht="25.5" customHeight="1">
      <c r="A41" s="938" t="s">
        <v>4576</v>
      </c>
      <c r="B41" s="932" t="s">
        <v>4638</v>
      </c>
      <c r="D41" s="2"/>
      <c r="E41" s="3"/>
    </row>
    <row r="42" spans="1:5" s="412" customFormat="1" ht="25.5" customHeight="1">
      <c r="A42" s="938" t="s">
        <v>4577</v>
      </c>
      <c r="B42" s="932" t="s">
        <v>4639</v>
      </c>
      <c r="D42" s="2"/>
      <c r="E42" s="3"/>
    </row>
    <row r="43" spans="1:5" s="412" customFormat="1" ht="25.5" customHeight="1">
      <c r="A43" s="938" t="s">
        <v>4578</v>
      </c>
      <c r="B43" s="932" t="s">
        <v>4640</v>
      </c>
      <c r="D43" s="2"/>
      <c r="E43" s="3"/>
    </row>
    <row r="44" spans="1:5" s="412" customFormat="1" ht="25.5" customHeight="1">
      <c r="A44" s="938" t="s">
        <v>4579</v>
      </c>
      <c r="B44" s="932" t="s">
        <v>4641</v>
      </c>
      <c r="D44" s="2"/>
      <c r="E44" s="3"/>
    </row>
    <row r="45" spans="1:5" s="412" customFormat="1" ht="25.5" customHeight="1">
      <c r="A45" s="938" t="s">
        <v>4580</v>
      </c>
      <c r="B45" s="932" t="s">
        <v>4642</v>
      </c>
      <c r="D45" s="2"/>
      <c r="E45" s="3"/>
    </row>
    <row r="46" spans="1:5" ht="25.5" customHeight="1">
      <c r="A46" s="936"/>
    </row>
    <row r="47" spans="1:5" ht="25.5" customHeight="1">
      <c r="A47" s="936"/>
      <c r="B47" s="939" t="s">
        <v>923</v>
      </c>
    </row>
    <row r="48" spans="1:5" ht="25.5" customHeight="1">
      <c r="A48" s="938" t="s">
        <v>4581</v>
      </c>
      <c r="B48" s="932" t="s">
        <v>4643</v>
      </c>
    </row>
    <row r="49" spans="1:2" ht="25.5" customHeight="1">
      <c r="A49" s="938" t="s">
        <v>4582</v>
      </c>
      <c r="B49" s="932" t="s">
        <v>4644</v>
      </c>
    </row>
    <row r="50" spans="1:2" ht="25.5" customHeight="1">
      <c r="A50" s="938" t="s">
        <v>4583</v>
      </c>
      <c r="B50" s="932" t="s">
        <v>4645</v>
      </c>
    </row>
    <row r="51" spans="1:2" ht="25.5" customHeight="1">
      <c r="A51" s="938" t="s">
        <v>4584</v>
      </c>
      <c r="B51" s="932" t="s">
        <v>4646</v>
      </c>
    </row>
    <row r="52" spans="1:2" ht="25.5" customHeight="1">
      <c r="A52" s="938" t="s">
        <v>4585</v>
      </c>
      <c r="B52" s="932" t="s">
        <v>4647</v>
      </c>
    </row>
    <row r="53" spans="1:2" ht="25.5" customHeight="1">
      <c r="A53" s="938" t="s">
        <v>4586</v>
      </c>
      <c r="B53" s="932" t="s">
        <v>4648</v>
      </c>
    </row>
    <row r="54" spans="1:2" ht="25.5" customHeight="1">
      <c r="A54" s="938" t="s">
        <v>4587</v>
      </c>
      <c r="B54" s="932" t="s">
        <v>4649</v>
      </c>
    </row>
    <row r="55" spans="1:2" ht="25.5" customHeight="1">
      <c r="A55" s="938" t="s">
        <v>4588</v>
      </c>
      <c r="B55" s="932" t="s">
        <v>4650</v>
      </c>
    </row>
    <row r="56" spans="1:2" ht="25.5" customHeight="1">
      <c r="A56" s="936"/>
    </row>
    <row r="57" spans="1:2" ht="25.5" customHeight="1">
      <c r="A57" s="936"/>
      <c r="B57" s="939" t="s">
        <v>1035</v>
      </c>
    </row>
    <row r="58" spans="1:2" ht="25.5" customHeight="1">
      <c r="A58" s="938" t="s">
        <v>4589</v>
      </c>
      <c r="B58" s="932" t="s">
        <v>4651</v>
      </c>
    </row>
    <row r="59" spans="1:2" ht="25.5" customHeight="1">
      <c r="A59" s="938" t="s">
        <v>4590</v>
      </c>
      <c r="B59" s="932" t="s">
        <v>4652</v>
      </c>
    </row>
    <row r="60" spans="1:2" ht="25.5" customHeight="1">
      <c r="A60" s="938" t="s">
        <v>4591</v>
      </c>
      <c r="B60" s="932" t="s">
        <v>4653</v>
      </c>
    </row>
    <row r="61" spans="1:2" ht="25.5" customHeight="1">
      <c r="A61" s="938" t="s">
        <v>4592</v>
      </c>
      <c r="B61" s="932" t="s">
        <v>4654</v>
      </c>
    </row>
    <row r="62" spans="1:2" ht="25.5" customHeight="1">
      <c r="A62" s="938" t="s">
        <v>4593</v>
      </c>
      <c r="B62" s="932" t="s">
        <v>4655</v>
      </c>
    </row>
    <row r="63" spans="1:2" ht="25.5" customHeight="1">
      <c r="A63" s="938" t="s">
        <v>4594</v>
      </c>
      <c r="B63" s="932" t="s">
        <v>4656</v>
      </c>
    </row>
    <row r="64" spans="1:2" ht="25.5" customHeight="1">
      <c r="A64" s="938" t="s">
        <v>4595</v>
      </c>
      <c r="B64" s="932" t="s">
        <v>4657</v>
      </c>
    </row>
    <row r="65" spans="1:2" ht="25.5" customHeight="1">
      <c r="A65" s="938" t="s">
        <v>4596</v>
      </c>
      <c r="B65" s="932" t="s">
        <v>4658</v>
      </c>
    </row>
    <row r="66" spans="1:2" ht="25.5" customHeight="1">
      <c r="A66" s="938" t="s">
        <v>4597</v>
      </c>
      <c r="B66" s="932" t="s">
        <v>4659</v>
      </c>
    </row>
    <row r="67" spans="1:2" ht="25.5" customHeight="1">
      <c r="A67" s="936"/>
    </row>
    <row r="68" spans="1:2" ht="25.5" customHeight="1">
      <c r="A68" s="936"/>
      <c r="B68" s="939" t="s">
        <v>2045</v>
      </c>
    </row>
    <row r="69" spans="1:2" ht="25.5" customHeight="1">
      <c r="A69" s="938" t="s">
        <v>4598</v>
      </c>
      <c r="B69" s="932" t="s">
        <v>4660</v>
      </c>
    </row>
    <row r="70" spans="1:2" ht="25.5" customHeight="1">
      <c r="A70" s="938" t="s">
        <v>4599</v>
      </c>
      <c r="B70" s="932" t="s">
        <v>4661</v>
      </c>
    </row>
    <row r="71" spans="1:2" ht="25.5" customHeight="1">
      <c r="A71" s="938" t="s">
        <v>4600</v>
      </c>
      <c r="B71" s="932" t="s">
        <v>4662</v>
      </c>
    </row>
    <row r="72" spans="1:2" ht="25.5" customHeight="1">
      <c r="A72" s="938" t="s">
        <v>4601</v>
      </c>
      <c r="B72" s="932" t="s">
        <v>4663</v>
      </c>
    </row>
    <row r="73" spans="1:2" ht="25.5" customHeight="1">
      <c r="A73" s="936"/>
    </row>
    <row r="74" spans="1:2" ht="25.5" customHeight="1">
      <c r="A74" s="936"/>
      <c r="B74" s="939" t="s">
        <v>5000</v>
      </c>
    </row>
    <row r="75" spans="1:2" ht="25.5" customHeight="1">
      <c r="A75" s="938" t="s">
        <v>5012</v>
      </c>
      <c r="B75" s="932" t="s">
        <v>4740</v>
      </c>
    </row>
    <row r="76" spans="1:2" ht="25.5" customHeight="1">
      <c r="A76" s="938" t="s">
        <v>5013</v>
      </c>
      <c r="B76" s="932" t="s">
        <v>4664</v>
      </c>
    </row>
    <row r="77" spans="1:2" ht="25.5" customHeight="1">
      <c r="A77" s="938" t="s">
        <v>5014</v>
      </c>
      <c r="B77" s="932" t="s">
        <v>4665</v>
      </c>
    </row>
    <row r="78" spans="1:2" ht="25.5" customHeight="1">
      <c r="A78" s="938" t="s">
        <v>5015</v>
      </c>
      <c r="B78" s="932" t="s">
        <v>4666</v>
      </c>
    </row>
    <row r="79" spans="1:2" ht="25.5" customHeight="1">
      <c r="A79" s="938" t="s">
        <v>5016</v>
      </c>
      <c r="B79" s="932" t="s">
        <v>4667</v>
      </c>
    </row>
    <row r="80" spans="1:2" ht="25.5" customHeight="1">
      <c r="A80" s="938" t="s">
        <v>5017</v>
      </c>
      <c r="B80" s="932" t="s">
        <v>4668</v>
      </c>
    </row>
    <row r="81" spans="1:2" ht="25.5" customHeight="1">
      <c r="A81" s="938" t="s">
        <v>5018</v>
      </c>
      <c r="B81" s="932" t="s">
        <v>4669</v>
      </c>
    </row>
    <row r="82" spans="1:2" ht="25.5" customHeight="1">
      <c r="A82" s="938" t="s">
        <v>5019</v>
      </c>
      <c r="B82" s="932" t="s">
        <v>4670</v>
      </c>
    </row>
    <row r="83" spans="1:2" ht="25.5" customHeight="1">
      <c r="A83" s="938" t="s">
        <v>5020</v>
      </c>
      <c r="B83" s="932" t="s">
        <v>4671</v>
      </c>
    </row>
    <row r="84" spans="1:2" ht="25.5" customHeight="1">
      <c r="A84" s="938" t="s">
        <v>5021</v>
      </c>
      <c r="B84" s="932" t="s">
        <v>4672</v>
      </c>
    </row>
    <row r="85" spans="1:2" ht="25.5" customHeight="1">
      <c r="A85" s="936"/>
    </row>
    <row r="86" spans="1:2" ht="25.5" customHeight="1">
      <c r="A86" s="936"/>
      <c r="B86" s="940" t="s">
        <v>2332</v>
      </c>
    </row>
    <row r="87" spans="1:2" ht="25.5" customHeight="1">
      <c r="A87" s="938" t="s">
        <v>4602</v>
      </c>
      <c r="B87" s="932" t="s">
        <v>4673</v>
      </c>
    </row>
    <row r="88" spans="1:2" ht="25.5" customHeight="1">
      <c r="A88" s="938" t="s">
        <v>4603</v>
      </c>
      <c r="B88" s="932" t="s">
        <v>4674</v>
      </c>
    </row>
    <row r="89" spans="1:2" ht="25.5" customHeight="1">
      <c r="A89" s="938" t="s">
        <v>4604</v>
      </c>
      <c r="B89" s="932" t="s">
        <v>4675</v>
      </c>
    </row>
    <row r="90" spans="1:2" ht="25.5" customHeight="1">
      <c r="A90" s="938" t="s">
        <v>4605</v>
      </c>
      <c r="B90" s="932" t="s">
        <v>4676</v>
      </c>
    </row>
    <row r="91" spans="1:2" ht="25.5" customHeight="1">
      <c r="A91" s="938" t="s">
        <v>4606</v>
      </c>
      <c r="B91" s="932" t="s">
        <v>4677</v>
      </c>
    </row>
    <row r="92" spans="1:2" ht="25.5" customHeight="1">
      <c r="A92" s="936"/>
    </row>
    <row r="93" spans="1:2" ht="25.5" customHeight="1">
      <c r="A93" s="936"/>
      <c r="B93" s="940" t="s">
        <v>2380</v>
      </c>
    </row>
    <row r="94" spans="1:2" ht="25.5" customHeight="1">
      <c r="A94" s="938" t="s">
        <v>4500</v>
      </c>
      <c r="B94" s="932" t="s">
        <v>4678</v>
      </c>
    </row>
    <row r="95" spans="1:2" ht="25.5" customHeight="1">
      <c r="A95" s="938" t="s">
        <v>4501</v>
      </c>
      <c r="B95" s="932" t="s">
        <v>4679</v>
      </c>
    </row>
    <row r="96" spans="1:2" ht="25.5" customHeight="1">
      <c r="A96" s="938" t="s">
        <v>4502</v>
      </c>
      <c r="B96" s="932" t="s">
        <v>4680</v>
      </c>
    </row>
    <row r="97" spans="1:6" ht="25.5" customHeight="1">
      <c r="A97" s="938" t="s">
        <v>4503</v>
      </c>
      <c r="B97" s="932" t="s">
        <v>4681</v>
      </c>
    </row>
    <row r="98" spans="1:6" ht="25.5" customHeight="1">
      <c r="A98" s="938" t="s">
        <v>4504</v>
      </c>
      <c r="B98" s="932" t="s">
        <v>4682</v>
      </c>
    </row>
    <row r="99" spans="1:6" ht="25.5" customHeight="1">
      <c r="A99" s="938" t="s">
        <v>4505</v>
      </c>
      <c r="B99" s="932" t="s">
        <v>4683</v>
      </c>
    </row>
    <row r="100" spans="1:6" ht="25.5" customHeight="1">
      <c r="A100" s="938" t="s">
        <v>4506</v>
      </c>
      <c r="B100" s="932" t="s">
        <v>4684</v>
      </c>
    </row>
    <row r="101" spans="1:6" ht="25.5" customHeight="1">
      <c r="A101" s="938" t="s">
        <v>4507</v>
      </c>
      <c r="B101" s="932" t="s">
        <v>4685</v>
      </c>
    </row>
    <row r="102" spans="1:6" ht="25.5" customHeight="1">
      <c r="A102" s="938" t="s">
        <v>4508</v>
      </c>
      <c r="B102" s="932" t="s">
        <v>4686</v>
      </c>
    </row>
    <row r="103" spans="1:6" s="2" customFormat="1" ht="25.5" customHeight="1">
      <c r="A103" s="938" t="s">
        <v>4745</v>
      </c>
      <c r="B103" s="933" t="s">
        <v>4687</v>
      </c>
      <c r="E103" s="3"/>
      <c r="F103" s="3"/>
    </row>
    <row r="104" spans="1:6" ht="25.5" customHeight="1">
      <c r="A104" s="936"/>
    </row>
    <row r="105" spans="1:6" ht="25.5" customHeight="1">
      <c r="A105" s="936"/>
      <c r="B105" s="940" t="s">
        <v>2697</v>
      </c>
    </row>
    <row r="106" spans="1:6" ht="25.5" customHeight="1">
      <c r="A106" s="938" t="s">
        <v>4509</v>
      </c>
      <c r="B106" s="932" t="s">
        <v>4688</v>
      </c>
    </row>
    <row r="107" spans="1:6" ht="25.5" customHeight="1">
      <c r="A107" s="938" t="s">
        <v>4510</v>
      </c>
      <c r="B107" s="932" t="s">
        <v>4689</v>
      </c>
    </row>
    <row r="108" spans="1:6" ht="25.5" customHeight="1">
      <c r="A108" s="938" t="s">
        <v>4511</v>
      </c>
      <c r="B108" s="932" t="s">
        <v>4690</v>
      </c>
    </row>
    <row r="109" spans="1:6" ht="25.5" customHeight="1">
      <c r="A109" s="938" t="s">
        <v>4512</v>
      </c>
      <c r="B109" s="932" t="s">
        <v>4691</v>
      </c>
    </row>
    <row r="110" spans="1:6" ht="25.5" customHeight="1">
      <c r="A110" s="938" t="s">
        <v>4513</v>
      </c>
      <c r="B110" s="932" t="s">
        <v>4692</v>
      </c>
    </row>
    <row r="111" spans="1:6" ht="25.5" customHeight="1">
      <c r="A111" s="938" t="s">
        <v>4514</v>
      </c>
      <c r="B111" s="932" t="s">
        <v>4693</v>
      </c>
    </row>
    <row r="112" spans="1:6" ht="25.5" customHeight="1">
      <c r="A112" s="938" t="s">
        <v>4515</v>
      </c>
      <c r="B112" s="932" t="s">
        <v>4694</v>
      </c>
    </row>
    <row r="113" spans="1:2" ht="25.5" customHeight="1">
      <c r="A113" s="936"/>
    </row>
    <row r="114" spans="1:2" ht="25.5" customHeight="1">
      <c r="A114" s="936"/>
      <c r="B114" s="939" t="s">
        <v>2794</v>
      </c>
    </row>
    <row r="115" spans="1:2" ht="25.5" customHeight="1">
      <c r="A115" s="938" t="s">
        <v>4516</v>
      </c>
      <c r="B115" s="932" t="s">
        <v>4695</v>
      </c>
    </row>
    <row r="116" spans="1:2" ht="25.5" customHeight="1">
      <c r="A116" s="938" t="s">
        <v>4517</v>
      </c>
      <c r="B116" s="932" t="s">
        <v>4696</v>
      </c>
    </row>
    <row r="117" spans="1:2" ht="25.5" customHeight="1">
      <c r="A117" s="938" t="s">
        <v>4518</v>
      </c>
      <c r="B117" s="932" t="s">
        <v>4697</v>
      </c>
    </row>
    <row r="118" spans="1:2" ht="25.5" customHeight="1">
      <c r="A118" s="938" t="s">
        <v>4519</v>
      </c>
      <c r="B118" s="932" t="s">
        <v>4698</v>
      </c>
    </row>
    <row r="119" spans="1:2" ht="25.5" customHeight="1">
      <c r="A119" s="938" t="s">
        <v>4520</v>
      </c>
      <c r="B119" s="932" t="s">
        <v>4699</v>
      </c>
    </row>
    <row r="120" spans="1:2" ht="25.5" customHeight="1">
      <c r="A120" s="938" t="s">
        <v>4521</v>
      </c>
      <c r="B120" s="932" t="s">
        <v>4700</v>
      </c>
    </row>
    <row r="121" spans="1:2" ht="25.5" customHeight="1">
      <c r="A121" s="938" t="s">
        <v>4522</v>
      </c>
      <c r="B121" s="932" t="s">
        <v>4701</v>
      </c>
    </row>
    <row r="122" spans="1:2" ht="25.5" customHeight="1">
      <c r="A122" s="936"/>
    </row>
    <row r="123" spans="1:2" ht="25.5" customHeight="1">
      <c r="A123" s="936"/>
      <c r="B123" s="939" t="s">
        <v>2990</v>
      </c>
    </row>
    <row r="124" spans="1:2" ht="25.5" customHeight="1">
      <c r="A124" s="938" t="s">
        <v>4523</v>
      </c>
      <c r="B124" s="932" t="s">
        <v>4702</v>
      </c>
    </row>
    <row r="125" spans="1:2" ht="25.5" customHeight="1">
      <c r="A125" s="938" t="s">
        <v>4524</v>
      </c>
      <c r="B125" s="932" t="s">
        <v>4703</v>
      </c>
    </row>
    <row r="126" spans="1:2" ht="25.5" customHeight="1">
      <c r="A126" s="938" t="s">
        <v>4525</v>
      </c>
      <c r="B126" s="932" t="s">
        <v>4704</v>
      </c>
    </row>
    <row r="127" spans="1:2" ht="25.5" customHeight="1">
      <c r="A127" s="938" t="s">
        <v>4526</v>
      </c>
      <c r="B127" s="932" t="s">
        <v>4705</v>
      </c>
    </row>
    <row r="128" spans="1:2" ht="25.5" customHeight="1">
      <c r="A128" s="938" t="s">
        <v>4527</v>
      </c>
      <c r="B128" s="932" t="s">
        <v>4706</v>
      </c>
    </row>
    <row r="129" spans="1:2" ht="25.5" customHeight="1">
      <c r="A129" s="938" t="s">
        <v>4528</v>
      </c>
      <c r="B129" s="932" t="s">
        <v>4707</v>
      </c>
    </row>
    <row r="130" spans="1:2" ht="25.5" customHeight="1">
      <c r="A130" s="938" t="s">
        <v>4529</v>
      </c>
      <c r="B130" s="932" t="s">
        <v>4708</v>
      </c>
    </row>
    <row r="131" spans="1:2" ht="25.5" customHeight="1">
      <c r="A131" s="938" t="s">
        <v>4530</v>
      </c>
      <c r="B131" s="932" t="s">
        <v>4709</v>
      </c>
    </row>
    <row r="132" spans="1:2" ht="25.5" customHeight="1">
      <c r="A132" s="938" t="s">
        <v>4531</v>
      </c>
      <c r="B132" s="932" t="s">
        <v>4710</v>
      </c>
    </row>
    <row r="133" spans="1:2" ht="25.5" customHeight="1">
      <c r="A133" s="938" t="s">
        <v>4746</v>
      </c>
      <c r="B133" s="932" t="s">
        <v>4711</v>
      </c>
    </row>
    <row r="134" spans="1:2" ht="25.5" customHeight="1">
      <c r="A134" s="938" t="s">
        <v>4747</v>
      </c>
      <c r="B134" s="932" t="s">
        <v>4712</v>
      </c>
    </row>
    <row r="135" spans="1:2" ht="25.5" customHeight="1">
      <c r="A135" s="936"/>
    </row>
    <row r="136" spans="1:2" ht="25.5" customHeight="1">
      <c r="A136" s="936"/>
      <c r="B136" s="939" t="s">
        <v>3145</v>
      </c>
    </row>
    <row r="137" spans="1:2" ht="25.5" customHeight="1">
      <c r="A137" s="938" t="s">
        <v>4532</v>
      </c>
      <c r="B137" s="932" t="s">
        <v>4713</v>
      </c>
    </row>
    <row r="138" spans="1:2" ht="25.5" customHeight="1">
      <c r="A138" s="938" t="s">
        <v>4533</v>
      </c>
      <c r="B138" s="932" t="s">
        <v>4714</v>
      </c>
    </row>
    <row r="139" spans="1:2" ht="25.5" customHeight="1">
      <c r="A139" s="938" t="s">
        <v>4534</v>
      </c>
      <c r="B139" s="932" t="s">
        <v>4715</v>
      </c>
    </row>
    <row r="140" spans="1:2" ht="25.5" customHeight="1">
      <c r="A140" s="938" t="s">
        <v>4535</v>
      </c>
      <c r="B140" s="932" t="s">
        <v>4716</v>
      </c>
    </row>
    <row r="141" spans="1:2" ht="25.5" customHeight="1">
      <c r="A141" s="938" t="s">
        <v>4536</v>
      </c>
      <c r="B141" s="932" t="s">
        <v>4717</v>
      </c>
    </row>
    <row r="142" spans="1:2" ht="25.5" customHeight="1">
      <c r="A142" s="938" t="s">
        <v>4537</v>
      </c>
      <c r="B142" s="932" t="s">
        <v>4718</v>
      </c>
    </row>
    <row r="143" spans="1:2" ht="25.5" customHeight="1">
      <c r="A143" s="938" t="s">
        <v>4538</v>
      </c>
      <c r="B143" s="932" t="s">
        <v>4719</v>
      </c>
    </row>
    <row r="144" spans="1:2" ht="25.5" customHeight="1">
      <c r="A144" s="938" t="s">
        <v>4539</v>
      </c>
      <c r="B144" s="932" t="s">
        <v>4720</v>
      </c>
    </row>
    <row r="145" spans="1:2" ht="25.5" customHeight="1">
      <c r="A145" s="938" t="s">
        <v>4540</v>
      </c>
      <c r="B145" s="932" t="s">
        <v>4721</v>
      </c>
    </row>
    <row r="146" spans="1:2" ht="25.5" customHeight="1">
      <c r="A146" s="938" t="s">
        <v>4748</v>
      </c>
      <c r="B146" s="932" t="s">
        <v>4722</v>
      </c>
    </row>
    <row r="147" spans="1:2" ht="25.5" customHeight="1">
      <c r="A147" s="938" t="s">
        <v>4749</v>
      </c>
      <c r="B147" s="932" t="s">
        <v>4723</v>
      </c>
    </row>
    <row r="148" spans="1:2" ht="25.5" customHeight="1">
      <c r="A148" s="938" t="s">
        <v>4750</v>
      </c>
      <c r="B148" s="932" t="s">
        <v>4724</v>
      </c>
    </row>
    <row r="149" spans="1:2" ht="25.5" customHeight="1">
      <c r="A149" s="938" t="s">
        <v>4751</v>
      </c>
      <c r="B149" s="932" t="s">
        <v>4725</v>
      </c>
    </row>
    <row r="150" spans="1:2" ht="25.5" customHeight="1">
      <c r="A150" s="938" t="s">
        <v>4752</v>
      </c>
      <c r="B150" s="932" t="s">
        <v>4726</v>
      </c>
    </row>
    <row r="151" spans="1:2" ht="25.5" customHeight="1">
      <c r="A151" s="936"/>
    </row>
    <row r="152" spans="1:2" ht="25.5" customHeight="1">
      <c r="A152" s="936"/>
      <c r="B152" s="939" t="s">
        <v>4096</v>
      </c>
    </row>
    <row r="153" spans="1:2" ht="25.5" customHeight="1">
      <c r="A153" s="938" t="s">
        <v>4541</v>
      </c>
      <c r="B153" s="932" t="s">
        <v>4727</v>
      </c>
    </row>
    <row r="154" spans="1:2" ht="25.5" customHeight="1">
      <c r="A154" s="938" t="s">
        <v>4542</v>
      </c>
      <c r="B154" s="932" t="s">
        <v>4728</v>
      </c>
    </row>
    <row r="155" spans="1:2" ht="25.5" customHeight="1">
      <c r="A155" s="938" t="s">
        <v>4543</v>
      </c>
      <c r="B155" s="932" t="s">
        <v>4729</v>
      </c>
    </row>
    <row r="156" spans="1:2" ht="25.5" customHeight="1">
      <c r="A156" s="938" t="s">
        <v>4544</v>
      </c>
      <c r="B156" s="932" t="s">
        <v>4730</v>
      </c>
    </row>
    <row r="157" spans="1:2" ht="25.5" customHeight="1">
      <c r="A157" s="938" t="s">
        <v>4545</v>
      </c>
      <c r="B157" s="932" t="s">
        <v>4731</v>
      </c>
    </row>
    <row r="158" spans="1:2" ht="25.5" customHeight="1">
      <c r="A158" s="938" t="s">
        <v>4546</v>
      </c>
      <c r="B158" s="932" t="s">
        <v>4732</v>
      </c>
    </row>
    <row r="159" spans="1:2" ht="25.5" customHeight="1">
      <c r="A159" s="938" t="s">
        <v>4547</v>
      </c>
      <c r="B159" s="932" t="s">
        <v>4733</v>
      </c>
    </row>
    <row r="160" spans="1:2" ht="25.5" customHeight="1">
      <c r="A160" s="938" t="s">
        <v>4548</v>
      </c>
      <c r="B160" s="932" t="s">
        <v>4734</v>
      </c>
    </row>
    <row r="161" spans="1:6" ht="25.5" customHeight="1">
      <c r="A161" s="936"/>
    </row>
    <row r="162" spans="1:6" ht="25.5" customHeight="1">
      <c r="A162" s="936"/>
      <c r="B162" s="939" t="s">
        <v>4269</v>
      </c>
    </row>
    <row r="163" spans="1:6" ht="25.5" customHeight="1">
      <c r="A163" s="938" t="s">
        <v>4549</v>
      </c>
      <c r="B163" s="932" t="s">
        <v>4735</v>
      </c>
    </row>
    <row r="164" spans="1:6" ht="25.5" customHeight="1">
      <c r="A164" s="938" t="s">
        <v>4550</v>
      </c>
      <c r="B164" s="932" t="s">
        <v>4736</v>
      </c>
    </row>
    <row r="165" spans="1:6" ht="25.5" customHeight="1">
      <c r="A165" s="938" t="s">
        <v>4551</v>
      </c>
      <c r="B165" s="932" t="s">
        <v>4737</v>
      </c>
    </row>
    <row r="166" spans="1:6" ht="25.5" customHeight="1">
      <c r="A166" s="938" t="s">
        <v>4552</v>
      </c>
      <c r="B166" s="932" t="s">
        <v>4738</v>
      </c>
    </row>
    <row r="167" spans="1:6" ht="25.5" customHeight="1">
      <c r="A167" s="938" t="s">
        <v>4553</v>
      </c>
      <c r="B167" s="932" t="s">
        <v>4739</v>
      </c>
    </row>
    <row r="168" spans="1:6" ht="25.5" customHeight="1">
      <c r="A168" s="936"/>
    </row>
    <row r="169" spans="1:6" ht="25.5" customHeight="1">
      <c r="A169" s="936"/>
      <c r="B169" s="939" t="s">
        <v>4999</v>
      </c>
    </row>
    <row r="170" spans="1:6" ht="25.5" customHeight="1">
      <c r="A170" s="938" t="s">
        <v>5022</v>
      </c>
      <c r="B170" s="932" t="s">
        <v>4741</v>
      </c>
    </row>
    <row r="171" spans="1:6" s="2" customFormat="1" ht="25.5" customHeight="1">
      <c r="A171" s="938" t="s">
        <v>5023</v>
      </c>
      <c r="B171" s="932" t="s">
        <v>4742</v>
      </c>
      <c r="E171" s="3"/>
      <c r="F171" s="3"/>
    </row>
    <row r="172" spans="1:6" s="2" customFormat="1" ht="25.5" customHeight="1">
      <c r="A172" s="938" t="s">
        <v>5024</v>
      </c>
      <c r="B172" s="932" t="s">
        <v>4743</v>
      </c>
      <c r="E172" s="3"/>
      <c r="F172" s="3"/>
    </row>
    <row r="173" spans="1:6" s="2" customFormat="1" ht="25.5" customHeight="1">
      <c r="A173" s="938" t="s">
        <v>5025</v>
      </c>
      <c r="B173" s="932" t="s">
        <v>4744</v>
      </c>
      <c r="E173" s="3"/>
      <c r="F173" s="3"/>
    </row>
  </sheetData>
  <customSheetViews>
    <customSheetView guid="{35BD8D3A-C3F6-4E0E-B6B2-2143E8CF03D4}" scale="70">
      <selection activeCell="B127" sqref="B127"/>
      <pageMargins left="0.7" right="0.7" top="0.75" bottom="0.75" header="0.3" footer="0.3"/>
      <pageSetup paperSize="9" orientation="portrait" horizontalDpi="300" verticalDpi="300" r:id="rId1"/>
    </customSheetView>
    <customSheetView guid="{62DAE75F-6EEA-49DA-9015-29B18CCD12D0}" scale="70" showPageBreaks="1" topLeftCell="A118">
      <selection activeCell="A124" sqref="A124"/>
      <pageMargins left="0.7" right="0.7" top="0.75" bottom="0.75" header="0.3" footer="0.3"/>
      <pageSetup paperSize="9" orientation="portrait" horizontalDpi="300" verticalDpi="300" r:id="rId2"/>
    </customSheetView>
    <customSheetView guid="{4FBB7373-7AD5-46FB-9DE1-55BD4F50189C}" scale="70" topLeftCell="A106">
      <selection activeCell="B118" sqref="B118"/>
      <pageMargins left="0.7" right="0.7" top="0.75" bottom="0.75" header="0.3" footer="0.3"/>
      <pageSetup paperSize="9" orientation="portrait" horizontalDpi="300" verticalDpi="300" r:id="rId3"/>
    </customSheetView>
    <customSheetView guid="{B4CA18B5-BFDC-4B27-9B09-A8E981EC257E}" scale="70" topLeftCell="A52">
      <selection activeCell="B58" sqref="B58"/>
      <pageMargins left="0.7" right="0.7" top="0.75" bottom="0.75" header="0.3" footer="0.3"/>
      <pageSetup paperSize="9" orientation="portrait" horizontalDpi="300" verticalDpi="300" r:id="rId4"/>
    </customSheetView>
    <customSheetView guid="{24722943-D668-4B0A-A18B-250D1EAF22DF}" scale="70">
      <selection activeCell="B17" sqref="B17"/>
      <pageMargins left="0.7" right="0.7" top="0.75" bottom="0.75" header="0.3" footer="0.3"/>
      <pageSetup paperSize="9" orientation="portrait" horizontalDpi="300" verticalDpi="300" r:id="rId5"/>
    </customSheetView>
    <customSheetView guid="{F9A5D3E6-646D-417F-BBE8-7ECCE1B1890D}" scale="70">
      <pageMargins left="0.7" right="0.7" top="0.75" bottom="0.75" header="0.3" footer="0.3"/>
      <pageSetup paperSize="9" orientation="portrait" horizontalDpi="300" verticalDpi="300" r:id="rId6"/>
    </customSheetView>
    <customSheetView guid="{B49D56AA-3B6B-4E15-99C8-E193BF4F22A9}" scale="70" topLeftCell="A133">
      <selection activeCell="A147" sqref="A147"/>
      <pageMargins left="0.7" right="0.7" top="0.75" bottom="0.75" header="0.3" footer="0.3"/>
      <pageSetup paperSize="9" orientation="portrait" horizontalDpi="300" verticalDpi="300" r:id="rId7"/>
    </customSheetView>
    <customSheetView guid="{4BFB6A7F-AD02-4597-91ED-9E7C081BFF9C}" scale="70" topLeftCell="A139">
      <selection activeCell="B155" sqref="B155"/>
      <pageMargins left="0.7" right="0.7" top="0.75" bottom="0.75" header="0.3" footer="0.3"/>
      <pageSetup paperSize="9" orientation="portrait" horizontalDpi="300" verticalDpi="300" r:id="rId8"/>
    </customSheetView>
    <customSheetView guid="{CB77EDC4-1539-4750-BB10-178F70A60A1B}" scale="70" topLeftCell="A88">
      <selection activeCell="B103" sqref="B103"/>
      <pageMargins left="0.7" right="0.7" top="0.75" bottom="0.75" header="0.3" footer="0.3"/>
      <pageSetup paperSize="9" orientation="portrait" horizontalDpi="300" verticalDpi="300" r:id="rId9"/>
    </customSheetView>
    <customSheetView guid="{369012CD-4C1F-4D8C-8CE3-B02386BE13F9}" scale="70" topLeftCell="A88">
      <selection activeCell="B103" sqref="B103"/>
      <pageMargins left="0.7" right="0.7" top="0.75" bottom="0.75" header="0.3" footer="0.3"/>
      <pageSetup paperSize="9" orientation="portrait" horizontalDpi="300" verticalDpi="300" r:id="rId10"/>
    </customSheetView>
    <customSheetView guid="{564D171F-5A7F-4BA7-84E9-2748A0F2FCAC}" scale="70" topLeftCell="A118">
      <selection activeCell="A124" sqref="A124"/>
      <pageMargins left="0.7" right="0.7" top="0.75" bottom="0.75" header="0.3" footer="0.3"/>
      <pageSetup paperSize="9" orientation="portrait" horizontalDpi="300" verticalDpi="300" r:id="rId11"/>
    </customSheetView>
    <customSheetView guid="{57203996-1702-43B0-8CA7-C4D353FAC7EF}" scale="70" topLeftCell="A148">
      <selection activeCell="B163" sqref="B163"/>
      <pageMargins left="0.7" right="0.7" top="0.75" bottom="0.75" header="0.3" footer="0.3"/>
      <pageSetup paperSize="9" orientation="portrait" horizontalDpi="300" verticalDpi="300" r:id="rId12"/>
    </customSheetView>
    <customSheetView guid="{00CC1D44-80CA-4E4D-84E2-49AA889E672C}" scale="70" topLeftCell="A148">
      <selection activeCell="B163" sqref="B163"/>
      <pageMargins left="0.7" right="0.7" top="0.75" bottom="0.75" header="0.3" footer="0.3"/>
      <pageSetup paperSize="9" orientation="portrait" horizontalDpi="300" verticalDpi="300" r:id="rId13"/>
    </customSheetView>
    <customSheetView guid="{58711EF9-D1BA-4D52-9189-4F7861C6D30C}" scale="70" topLeftCell="A118">
      <selection activeCell="A124" sqref="A124"/>
      <pageMargins left="0.7" right="0.7" top="0.75" bottom="0.75" header="0.3" footer="0.3"/>
      <pageSetup paperSize="9" orientation="portrait" horizontalDpi="300" verticalDpi="300" r:id="rId14"/>
    </customSheetView>
    <customSheetView guid="{67EF8DD2-DD3D-4A4F-9A3B-29FC45742F40}" scale="70" showPageBreaks="1" topLeftCell="A118">
      <selection activeCell="A124" sqref="A124"/>
      <pageMargins left="0.7" right="0.7" top="0.75" bottom="0.75" header="0.3" footer="0.3"/>
      <pageSetup paperSize="9" orientation="portrait" horizontalDpi="300" verticalDpi="300" r:id="rId15"/>
    </customSheetView>
    <customSheetView guid="{3A63DEF1-E49A-408D-8D43-BE5779D6C7CA}" scale="70" topLeftCell="A118">
      <selection activeCell="A124" sqref="A124"/>
      <pageMargins left="0.7" right="0.7" top="0.75" bottom="0.75" header="0.3" footer="0.3"/>
      <pageSetup paperSize="9" orientation="portrait" horizontalDpi="300" verticalDpi="300" r:id="rId16"/>
    </customSheetView>
    <customSheetView guid="{71AD9FC9-48FC-499D-BB07-7480148E85D1}" scale="70">
      <selection activeCell="B17" sqref="B17"/>
      <pageMargins left="0.7" right="0.7" top="0.75" bottom="0.75" header="0.3" footer="0.3"/>
      <pageSetup paperSize="9" orientation="portrait" horizontalDpi="300" verticalDpi="300" r:id="rId17"/>
    </customSheetView>
    <customSheetView guid="{30058F98-6897-4D54-8BCF-6DCA7063FB8D}" scale="70">
      <selection activeCell="B17" sqref="B17"/>
      <pageMargins left="0.7" right="0.7" top="0.75" bottom="0.75" header="0.3" footer="0.3"/>
      <pageSetup paperSize="9" orientation="portrait" horizontalDpi="300" verticalDpi="300" r:id="rId18"/>
    </customSheetView>
    <customSheetView guid="{69EF12F7-33A4-4F77-BCCE-9A346C0C3A8F}" scale="70">
      <selection activeCell="B17" sqref="B17"/>
      <pageMargins left="0.7" right="0.7" top="0.75" bottom="0.75" header="0.3" footer="0.3"/>
      <pageSetup paperSize="9" orientation="portrait" horizontalDpi="300" verticalDpi="300" r:id="rId19"/>
    </customSheetView>
    <customSheetView guid="{2EA61839-294C-4932-B051-169222D4FEC6}" scale="70" topLeftCell="A136">
      <selection activeCell="A157" sqref="A157"/>
      <pageMargins left="0.7" right="0.7" top="0.75" bottom="0.75" header="0.3" footer="0.3"/>
      <pageSetup paperSize="9" orientation="portrait" horizontalDpi="300" verticalDpi="300" r:id="rId20"/>
    </customSheetView>
    <customSheetView guid="{93FFEA2B-6C03-44F6-B130-FBAEBD1B563D}" scale="70" topLeftCell="A49">
      <selection activeCell="A61" sqref="A61"/>
      <pageMargins left="0.7" right="0.7" top="0.75" bottom="0.75" header="0.3" footer="0.3"/>
      <pageSetup paperSize="9" orientation="portrait" horizontalDpi="300" verticalDpi="300" r:id="rId21"/>
    </customSheetView>
    <customSheetView guid="{53BA018E-45F1-40AC-9517-B9A1EB91F7F3}" scale="70">
      <selection activeCell="B17" sqref="B17"/>
      <pageMargins left="0.7" right="0.7" top="0.75" bottom="0.75" header="0.3" footer="0.3"/>
      <pageSetup paperSize="9" orientation="portrait" horizontalDpi="300" verticalDpi="300" r:id="rId22"/>
    </customSheetView>
    <customSheetView guid="{1BFE2A91-9960-49FB-B512-A4FCD8C3EC61}" scale="70">
      <selection activeCell="B17" sqref="B17"/>
      <pageMargins left="0.7" right="0.7" top="0.75" bottom="0.75" header="0.3" footer="0.3"/>
      <pageSetup paperSize="9" orientation="portrait" horizontalDpi="300" verticalDpi="300" r:id="rId23"/>
    </customSheetView>
    <customSheetView guid="{B11D6758-BA5A-4F43-A11B-572A39E9790E}" scale="70">
      <selection activeCell="B17" sqref="B17"/>
      <pageMargins left="0.7" right="0.7" top="0.75" bottom="0.75" header="0.3" footer="0.3"/>
      <pageSetup paperSize="9" orientation="portrait" horizontalDpi="300" verticalDpi="300" r:id="rId24"/>
    </customSheetView>
    <customSheetView guid="{C5E0F698-3666-4B81-8EED-CC2781573207}" scale="70">
      <selection activeCell="B17" sqref="B17"/>
      <pageMargins left="0.7" right="0.7" top="0.75" bottom="0.75" header="0.3" footer="0.3"/>
      <pageSetup paperSize="9" orientation="portrait" horizontalDpi="300" verticalDpi="300" r:id="rId25"/>
    </customSheetView>
    <customSheetView guid="{898219FD-2AFB-47DD-A584-5E9CD05CCBB1}" scale="70" topLeftCell="A118">
      <selection activeCell="A124" sqref="A124"/>
      <pageMargins left="0.7" right="0.7" top="0.75" bottom="0.75" header="0.3" footer="0.3"/>
      <pageSetup paperSize="9" orientation="portrait" horizontalDpi="300" verticalDpi="300" r:id="rId26"/>
    </customSheetView>
    <customSheetView guid="{F9FD260D-0E13-42FA-B6DD-FA7196CADFBB}" scale="70" topLeftCell="A118">
      <selection activeCell="A124" sqref="A124"/>
      <pageMargins left="0.7" right="0.7" top="0.75" bottom="0.75" header="0.3" footer="0.3"/>
      <pageSetup paperSize="9" orientation="portrait" horizontalDpi="300" verticalDpi="300" r:id="rId27"/>
    </customSheetView>
    <customSheetView guid="{8F84476C-5D28-45F6-BFD4-9F4E2FD5B14D}" scale="70" topLeftCell="A118">
      <selection activeCell="A124" sqref="A124"/>
      <pageMargins left="0.7" right="0.7" top="0.75" bottom="0.75" header="0.3" footer="0.3"/>
      <pageSetup paperSize="9" orientation="portrait" horizontalDpi="300" verticalDpi="300" r:id="rId28"/>
    </customSheetView>
    <customSheetView guid="{7A262490-7FC2-4C8C-B289-2D8F9C2B72A0}" scale="70" topLeftCell="A118">
      <selection activeCell="A124" sqref="A124"/>
      <pageMargins left="0.7" right="0.7" top="0.75" bottom="0.75" header="0.3" footer="0.3"/>
      <pageSetup paperSize="9" orientation="portrait" horizontalDpi="300" verticalDpi="300" r:id="rId29"/>
    </customSheetView>
    <customSheetView guid="{BED141A3-5CB4-44D0-96C1-D3D2AD78F82E}" scale="70">
      <selection activeCell="B18" sqref="B18"/>
      <pageMargins left="0.7" right="0.7" top="0.75" bottom="0.75" header="0.3" footer="0.3"/>
      <pageSetup paperSize="9" orientation="portrait" horizontalDpi="300" verticalDpi="300" r:id="rId30"/>
    </customSheetView>
    <customSheetView guid="{1BCDFE0B-EB32-405E-A123-CA77677AA7BE}" scale="70" topLeftCell="A88">
      <pageMargins left="0.7" right="0.7" top="0.75" bottom="0.75" header="0.3" footer="0.3"/>
      <pageSetup paperSize="9" orientation="portrait" horizontalDpi="300" verticalDpi="300" r:id="rId31"/>
    </customSheetView>
    <customSheetView guid="{96390504-6689-4AFB-81A5-712B52EC1E83}" scale="70" topLeftCell="A136">
      <selection activeCell="B154" sqref="B154"/>
      <pageMargins left="0.7" right="0.7" top="0.75" bottom="0.75" header="0.3" footer="0.3"/>
      <pageSetup paperSize="9" orientation="portrait" horizontalDpi="300" verticalDpi="300" r:id="rId32"/>
    </customSheetView>
    <customSheetView guid="{3FF74EB8-03DE-4C43-9AE6-A2853E714384}" scale="70" topLeftCell="A127">
      <selection activeCell="B152" sqref="B152"/>
      <pageMargins left="0.7" right="0.7" top="0.75" bottom="0.75" header="0.3" footer="0.3"/>
      <pageSetup paperSize="9" orientation="portrait" horizontalDpi="300" verticalDpi="300" r:id="rId33"/>
    </customSheetView>
    <customSheetView guid="{2197E357-7CD0-4EA4-90A6-9555BC084B4F}" scale="70">
      <selection activeCell="A2" sqref="A2"/>
      <pageMargins left="0.7" right="0.7" top="0.75" bottom="0.75" header="0.3" footer="0.3"/>
      <pageSetup paperSize="9" orientation="portrait" horizontalDpi="300" verticalDpi="300" r:id="rId34"/>
    </customSheetView>
    <customSheetView guid="{FF7A9D04-94D4-4D15-AD2D-E1F8E0368AE5}" scale="70" showPageBreaks="1">
      <selection activeCell="A159" sqref="A159"/>
      <pageMargins left="0.7" right="0.7" top="0.75" bottom="0.75" header="0.3" footer="0.3"/>
      <pageSetup paperSize="9" orientation="portrait" horizontalDpi="300" verticalDpi="300" r:id="rId35"/>
    </customSheetView>
    <customSheetView guid="{8B65E8DB-C744-4D16-9819-6067CC1CCCAA}" scale="70" topLeftCell="A145">
      <selection activeCell="A159" sqref="A159"/>
      <pageMargins left="0.7" right="0.7" top="0.75" bottom="0.75" header="0.3" footer="0.3"/>
      <pageSetup paperSize="9" orientation="portrait" horizontalDpi="300" verticalDpi="300" r:id="rId36"/>
    </customSheetView>
    <customSheetView guid="{06DBC5AB-88C1-4E14-8C73-F7B0FEB3D7E4}" scale="70" topLeftCell="A79">
      <selection activeCell="B96" sqref="B96"/>
      <pageMargins left="0.7" right="0.7" top="0.75" bottom="0.75" header="0.3" footer="0.3"/>
      <pageSetup paperSize="9" orientation="portrait" horizontalDpi="300" verticalDpi="300" r:id="rId37"/>
    </customSheetView>
    <customSheetView guid="{43E09572-CE01-46DC-BF8D-61470785D9D8}" scale="70" topLeftCell="A109">
      <selection activeCell="B132" sqref="B132"/>
      <pageMargins left="0.7" right="0.7" top="0.75" bottom="0.75" header="0.3" footer="0.3"/>
      <pageSetup paperSize="9" orientation="portrait" horizontalDpi="300" verticalDpi="300" r:id="rId38"/>
    </customSheetView>
    <customSheetView guid="{9E53071F-6DC1-48B1-9C5A-9EEB537B3297}" scale="70" topLeftCell="A4">
      <selection activeCell="A159" sqref="A159"/>
      <pageMargins left="0.7" right="0.7" top="0.75" bottom="0.75" header="0.3" footer="0.3"/>
      <pageSetup paperSize="9" orientation="portrait" horizontalDpi="300" verticalDpi="300" r:id="rId39"/>
    </customSheetView>
    <customSheetView guid="{ED4482EE-7338-4CC5-85EA-72B3B193C360}" scale="70" topLeftCell="A4">
      <selection activeCell="A159" sqref="A159"/>
      <pageMargins left="0.7" right="0.7" top="0.75" bottom="0.75" header="0.3" footer="0.3"/>
      <pageSetup paperSize="9" orientation="portrait" horizontalDpi="300" verticalDpi="300" r:id="rId40"/>
    </customSheetView>
    <customSheetView guid="{189F6A79-E0AD-48C6-A87A-B88942B73FB0}" scale="70" topLeftCell="A4">
      <selection activeCell="A159" sqref="A159"/>
      <pageMargins left="0.7" right="0.7" top="0.75" bottom="0.75" header="0.3" footer="0.3"/>
      <pageSetup paperSize="9" orientation="portrait" horizontalDpi="300" verticalDpi="300" r:id="rId41"/>
    </customSheetView>
    <customSheetView guid="{4D74F358-5F93-45CB-B1B9-3325069D309B}" scale="70" topLeftCell="A4">
      <selection activeCell="A159" sqref="A159"/>
      <pageMargins left="0.7" right="0.7" top="0.75" bottom="0.75" header="0.3" footer="0.3"/>
      <pageSetup paperSize="9" orientation="portrait" horizontalDpi="300" verticalDpi="300" r:id="rId42"/>
    </customSheetView>
    <customSheetView guid="{1486AC6E-B9F3-4CC2-AE0E-9827E85F6890}" scale="70" topLeftCell="A4">
      <selection activeCell="A159" sqref="A159"/>
      <pageMargins left="0.7" right="0.7" top="0.75" bottom="0.75" header="0.3" footer="0.3"/>
      <pageSetup paperSize="9" orientation="portrait" horizontalDpi="300" verticalDpi="300" r:id="rId43"/>
    </customSheetView>
    <customSheetView guid="{94642DE4-2324-49BC-91D9-FAC00F585226}" scale="70" topLeftCell="A4">
      <selection activeCell="A159" sqref="A159"/>
      <pageMargins left="0.7" right="0.7" top="0.75" bottom="0.75" header="0.3" footer="0.3"/>
      <pageSetup paperSize="9" orientation="portrait" horizontalDpi="300" verticalDpi="300" r:id="rId44"/>
    </customSheetView>
    <customSheetView guid="{4D2D3CAB-7699-4DB8-8B65-64F720C5DB21}" scale="70" topLeftCell="A46">
      <selection activeCell="B63" sqref="B63"/>
      <pageMargins left="0.7" right="0.7" top="0.75" bottom="0.75" header="0.3" footer="0.3"/>
      <pageSetup paperSize="9" orientation="portrait" horizontalDpi="300" verticalDpi="300" r:id="rId45"/>
    </customSheetView>
    <customSheetView guid="{2EF88AF6-EE5B-4AC2-ACDB-9BB2BBF29173}" scale="70" topLeftCell="A46">
      <selection activeCell="B63" sqref="B63"/>
      <pageMargins left="0.7" right="0.7" top="0.75" bottom="0.75" header="0.3" footer="0.3"/>
      <pageSetup paperSize="9" orientation="portrait" horizontalDpi="300" verticalDpi="300" r:id="rId46"/>
    </customSheetView>
    <customSheetView guid="{D5CA87AE-EAFF-4FDC-ABC9-AEF5B5BEB72E}" scale="70">
      <pageMargins left="0.7" right="0.7" top="0.75" bottom="0.75" header="0.3" footer="0.3"/>
      <pageSetup paperSize="9" orientation="portrait" horizontalDpi="300" verticalDpi="300" r:id="rId47"/>
    </customSheetView>
    <customSheetView guid="{17AB8E9E-AF26-4EBF-9AA5-9A87DC9AD602}" scale="70" topLeftCell="A46">
      <selection activeCell="B63" sqref="B63"/>
      <pageMargins left="0.7" right="0.7" top="0.75" bottom="0.75" header="0.3" footer="0.3"/>
      <pageSetup paperSize="9" orientation="portrait" horizontalDpi="300" verticalDpi="300" r:id="rId48"/>
    </customSheetView>
    <customSheetView guid="{D040BA70-5565-48F1-BFA8-4D40C54F0F21}" scale="70" topLeftCell="A133">
      <selection activeCell="B149" sqref="B149"/>
      <pageMargins left="0.7" right="0.7" top="0.75" bottom="0.75" header="0.3" footer="0.3"/>
      <pageSetup paperSize="9" orientation="portrait" horizontalDpi="300" verticalDpi="300" r:id="rId49"/>
    </customSheetView>
    <customSheetView guid="{DDC9534C-6D09-4A16-B20C-329D6E1F671D}" scale="70" topLeftCell="A34">
      <selection activeCell="B45" sqref="B45"/>
      <pageMargins left="0.7" right="0.7" top="0.75" bottom="0.75" header="0.3" footer="0.3"/>
      <pageSetup paperSize="9" orientation="portrait" horizontalDpi="300" verticalDpi="300" r:id="rId50"/>
    </customSheetView>
    <customSheetView guid="{8B44375A-1636-4AEA-8BC9-06A6E5FB3552}" scale="70">
      <selection activeCell="B18" sqref="B18"/>
      <pageMargins left="0.7" right="0.7" top="0.75" bottom="0.75" header="0.3" footer="0.3"/>
      <pageSetup paperSize="9" orientation="portrait" horizontalDpi="300" verticalDpi="300" r:id="rId51"/>
    </customSheetView>
    <customSheetView guid="{BD934AF0-2C30-423F-A316-708B1B6405E5}" scale="70" topLeftCell="A118">
      <selection activeCell="A124" sqref="A124"/>
      <pageMargins left="0.7" right="0.7" top="0.75" bottom="0.75" header="0.3" footer="0.3"/>
      <pageSetup paperSize="9" orientation="portrait" horizontalDpi="300" verticalDpi="300" r:id="rId52"/>
    </customSheetView>
    <customSheetView guid="{1C2FAE53-A98F-435E-9AEF-4E7909BF1616}" scale="70" topLeftCell="A118">
      <selection activeCell="A124" sqref="A124"/>
      <pageMargins left="0.7" right="0.7" top="0.75" bottom="0.75" header="0.3" footer="0.3"/>
      <pageSetup paperSize="9" orientation="portrait" horizontalDpi="300" verticalDpi="300" r:id="rId53"/>
    </customSheetView>
    <customSheetView guid="{2269C0FD-B02E-4191-A436-AAEEA9894E11}" scale="70" topLeftCell="A118">
      <selection activeCell="A124" sqref="A124"/>
      <pageMargins left="0.7" right="0.7" top="0.75" bottom="0.75" header="0.3" footer="0.3"/>
      <pageSetup paperSize="9" orientation="portrait" horizontalDpi="300" verticalDpi="300" r:id="rId54"/>
    </customSheetView>
    <customSheetView guid="{7F32949A-5CAB-4A39-BA6F-2E21B6F67F41}" scale="70" topLeftCell="A118">
      <selection activeCell="A124" sqref="A124"/>
      <pageMargins left="0.7" right="0.7" top="0.75" bottom="0.75" header="0.3" footer="0.3"/>
      <pageSetup paperSize="9" orientation="portrait" horizontalDpi="300" verticalDpi="300" r:id="rId55"/>
    </customSheetView>
    <customSheetView guid="{96261999-39E9-4504-A3A1-B1430E0C0346}" scale="70">
      <selection activeCell="B17" sqref="B17"/>
      <pageMargins left="0.7" right="0.7" top="0.75" bottom="0.75" header="0.3" footer="0.3"/>
      <pageSetup paperSize="9" orientation="portrait" horizontalDpi="300" verticalDpi="300" r:id="rId56"/>
    </customSheetView>
    <customSheetView guid="{1184DE22-5901-485C-8050-F941E80B16ED}" scale="70">
      <selection activeCell="B17" sqref="B17"/>
      <pageMargins left="0.7" right="0.7" top="0.75" bottom="0.75" header="0.3" footer="0.3"/>
      <pageSetup paperSize="9" orientation="portrait" horizontalDpi="300" verticalDpi="300" r:id="rId57"/>
    </customSheetView>
    <customSheetView guid="{2B898D7F-EE90-4CFD-9F43-AB7414F89E77}" scale="70">
      <selection activeCell="B17" sqref="B17"/>
      <pageMargins left="0.7" right="0.7" top="0.75" bottom="0.75" header="0.3" footer="0.3"/>
      <pageSetup paperSize="9" orientation="portrait" horizontalDpi="300" verticalDpi="300" r:id="rId58"/>
    </customSheetView>
    <customSheetView guid="{C6AFBE28-E866-4D5D-ADBD-07D2847FD902}" scale="70">
      <selection activeCell="B17" sqref="B17"/>
      <pageMargins left="0.7" right="0.7" top="0.75" bottom="0.75" header="0.3" footer="0.3"/>
      <pageSetup paperSize="9" orientation="portrait" horizontalDpi="300" verticalDpi="300" r:id="rId59"/>
    </customSheetView>
    <customSheetView guid="{3735EA80-EB2D-4910-81F1-1AA74ECCBFE5}" scale="70" topLeftCell="A73">
      <selection activeCell="B94" sqref="B94"/>
      <pageMargins left="0.7" right="0.7" top="0.75" bottom="0.75" header="0.3" footer="0.3"/>
      <pageSetup paperSize="9" orientation="portrait" horizontalDpi="300" verticalDpi="300" r:id="rId60"/>
    </customSheetView>
    <customSheetView guid="{436E96B2-CC3D-4C3D-8B1C-266CE54627E3}" scale="70" topLeftCell="A73">
      <selection activeCell="B94" sqref="B94"/>
      <pageMargins left="0.7" right="0.7" top="0.75" bottom="0.75" header="0.3" footer="0.3"/>
      <pageSetup paperSize="9" orientation="portrait" horizontalDpi="300" verticalDpi="300" r:id="rId61"/>
    </customSheetView>
    <customSheetView guid="{5B441C35-8B1D-479D-A742-AF098D604223}" scale="70" topLeftCell="A46">
      <selection activeCell="B63" sqref="B63"/>
      <pageMargins left="0.7" right="0.7" top="0.75" bottom="0.75" header="0.3" footer="0.3"/>
      <pageSetup paperSize="9" orientation="portrait" horizontalDpi="300" verticalDpi="300" r:id="rId62"/>
    </customSheetView>
    <customSheetView guid="{E4062767-D090-45A6-BD60-B90D5BBF3894}" scale="70" topLeftCell="A112">
      <selection activeCell="B134" sqref="B134"/>
      <pageMargins left="0.7" right="0.7" top="0.75" bottom="0.75" header="0.3" footer="0.3"/>
      <pageSetup paperSize="9" orientation="portrait" horizontalDpi="300" verticalDpi="300" r:id="rId63"/>
    </customSheetView>
    <customSheetView guid="{1F973131-8A4E-4D06-BD72-AB7B2C989AC9}" scale="70" topLeftCell="A118">
      <selection activeCell="A124" sqref="A124"/>
      <pageMargins left="0.7" right="0.7" top="0.75" bottom="0.75" header="0.3" footer="0.3"/>
      <pageSetup paperSize="9" orientation="portrait" horizontalDpi="300" verticalDpi="300" r:id="rId64"/>
    </customSheetView>
    <customSheetView guid="{1FF3D99B-551E-43BF-80CF-4BE9881BF48D}" scale="70">
      <selection activeCell="B17" sqref="B17"/>
      <pageMargins left="0.7" right="0.7" top="0.75" bottom="0.75" header="0.3" footer="0.3"/>
      <pageSetup paperSize="9" orientation="portrait" horizontalDpi="300" verticalDpi="300" r:id="rId65"/>
    </customSheetView>
    <customSheetView guid="{240189DE-87D7-4094-9C55-239451DB35EE}" scale="70">
      <selection activeCell="B17" sqref="B17"/>
      <pageMargins left="0.7" right="0.7" top="0.75" bottom="0.75" header="0.3" footer="0.3"/>
      <pageSetup paperSize="9" orientation="portrait" horizontalDpi="300" verticalDpi="300" r:id="rId66"/>
    </customSheetView>
    <customSheetView guid="{3879FE5B-EDC4-4A46-BAD1-D4F44E5C755B}" scale="70" topLeftCell="A139">
      <selection activeCell="B155" sqref="B155"/>
      <pageMargins left="0.7" right="0.7" top="0.75" bottom="0.75" header="0.3" footer="0.3"/>
      <pageSetup paperSize="9" orientation="portrait" horizontalDpi="300" verticalDpi="300" r:id="rId67"/>
    </customSheetView>
    <customSheetView guid="{CFF65FEC-3D52-4BB3-8C14-3CC246A9956F}" scale="70" topLeftCell="A148">
      <selection activeCell="B163" sqref="B163"/>
      <pageMargins left="0.7" right="0.7" top="0.75" bottom="0.75" header="0.3" footer="0.3"/>
      <pageSetup paperSize="9" orientation="portrait" horizontalDpi="300" verticalDpi="300" r:id="rId68"/>
    </customSheetView>
    <customSheetView guid="{3548A65C-53E9-4D33-AABC-827B0C7E9C69}" scale="70" topLeftCell="A142">
      <selection activeCell="B158" sqref="B158"/>
      <pageMargins left="0.7" right="0.7" top="0.75" bottom="0.75" header="0.3" footer="0.3"/>
      <pageSetup paperSize="9" orientation="portrait" horizontalDpi="300" verticalDpi="300" r:id="rId69"/>
    </customSheetView>
    <customSheetView guid="{F086CED5-EBE2-44AF-B94E-B9989A6B9DCD}" scale="70" topLeftCell="A148">
      <selection activeCell="B163" sqref="B163"/>
      <pageMargins left="0.7" right="0.7" top="0.75" bottom="0.75" header="0.3" footer="0.3"/>
      <pageSetup paperSize="9" orientation="portrait" horizontalDpi="300" verticalDpi="300" r:id="rId70"/>
    </customSheetView>
    <customSheetView guid="{7AA915D7-EB0A-47D9-A8BE-7E77CDFF3F08}" scale="70" topLeftCell="A148">
      <selection activeCell="B163" sqref="B163"/>
      <pageMargins left="0.7" right="0.7" top="0.75" bottom="0.75" header="0.3" footer="0.3"/>
      <pageSetup paperSize="9" orientation="portrait" horizontalDpi="300" verticalDpi="300" r:id="rId71"/>
    </customSheetView>
    <customSheetView guid="{F3CC2422-C263-4ADA-B4A0-53719C6F4A1C}" scale="70" topLeftCell="A85">
      <selection activeCell="B97" sqref="B97"/>
      <pageMargins left="0.7" right="0.7" top="0.75" bottom="0.75" header="0.3" footer="0.3"/>
      <pageSetup paperSize="9" orientation="portrait" horizontalDpi="300" verticalDpi="300" r:id="rId72"/>
    </customSheetView>
    <customSheetView guid="{71042459-703D-4FF3-8D53-1213B54B1552}" scale="70" topLeftCell="A76">
      <selection activeCell="B100" sqref="B100"/>
      <pageMargins left="0.7" right="0.7" top="0.75" bottom="0.75" header="0.3" footer="0.3"/>
      <pageSetup paperSize="9" orientation="portrait" horizontalDpi="300" verticalDpi="300" r:id="rId73"/>
    </customSheetView>
    <customSheetView guid="{EE644B69-3942-4A0D-811D-C183FE0C8B84}" scale="70" topLeftCell="A76">
      <selection activeCell="B100" sqref="B100"/>
      <pageMargins left="0.7" right="0.7" top="0.75" bottom="0.75" header="0.3" footer="0.3"/>
      <pageSetup paperSize="9" orientation="portrait" horizontalDpi="300" verticalDpi="300" r:id="rId74"/>
    </customSheetView>
    <customSheetView guid="{AA17E97B-ABB2-4C8B-BAA8-63934B5B5DBA}" scale="70" showPageBreaks="1">
      <selection activeCell="B22" sqref="B22"/>
      <pageMargins left="0.7" right="0.7" top="0.75" bottom="0.75" header="0.3" footer="0.3"/>
      <pageSetup paperSize="9" orientation="portrait" horizontalDpi="300" verticalDpi="300" r:id="rId75"/>
    </customSheetView>
    <customSheetView guid="{723C59CB-A466-4479-8AA8-39674B010947}" scale="70" topLeftCell="A144">
      <selection activeCell="A153" sqref="A153"/>
      <pageMargins left="0.7" right="0.7" top="0.75" bottom="0.75" header="0.3" footer="0.3"/>
      <pageSetup paperSize="9" orientation="portrait" horizontalDpi="300" verticalDpi="300" r:id="rId76"/>
    </customSheetView>
    <customSheetView guid="{9D1B7E56-0B3F-4392-BE9A-F57461B2AFB0}" scale="70" topLeftCell="A52">
      <selection activeCell="B58" sqref="B58"/>
      <pageMargins left="0.7" right="0.7" top="0.75" bottom="0.75" header="0.3" footer="0.3"/>
      <pageSetup paperSize="9" orientation="portrait" horizontalDpi="300" verticalDpi="300" r:id="rId77"/>
    </customSheetView>
    <customSheetView guid="{CD1FBD09-2D49-40A1-916B-5524EF5CA3FA}" scale="70">
      <pageMargins left="0.7" right="0.7" top="0.75" bottom="0.75" header="0.3" footer="0.3"/>
      <pageSetup paperSize="9" orientation="portrait" horizontalDpi="300" verticalDpi="300" r:id="rId78"/>
    </customSheetView>
    <customSheetView guid="{5513285A-7AFF-4B9F-AAF6-93131D585702}" scale="70" topLeftCell="A73">
      <selection activeCell="B97" sqref="B97"/>
      <pageMargins left="0.7" right="0.7" top="0.75" bottom="0.75" header="0.3" footer="0.3"/>
      <pageSetup paperSize="9" orientation="portrait" horizontalDpi="300" verticalDpi="300" r:id="rId79"/>
    </customSheetView>
    <customSheetView guid="{A0A5534D-42D8-415C-8AAF-DF16D93BD699}" scale="70" topLeftCell="A142">
      <selection activeCell="B146" sqref="B146"/>
      <pageMargins left="0.7" right="0.7" top="0.75" bottom="0.75" header="0.3" footer="0.3"/>
      <pageSetup paperSize="9" orientation="portrait" horizontalDpi="300" verticalDpi="300" r:id="rId80"/>
    </customSheetView>
    <customSheetView guid="{954601D5-9BC0-44CB-9222-E69A5143F9E9}" scale="70" topLeftCell="A52">
      <selection activeCell="B76" sqref="B76"/>
      <pageMargins left="0.7" right="0.7" top="0.75" bottom="0.75" header="0.3" footer="0.3"/>
      <pageSetup paperSize="9" orientation="portrait" horizontalDpi="300" verticalDpi="300" r:id="rId81"/>
    </customSheetView>
    <customSheetView guid="{20ACD794-F4A7-4F34-995C-D04BD1C46A1C}" scale="70">
      <selection activeCell="G20" sqref="G20"/>
      <pageMargins left="0.7" right="0.7" top="0.75" bottom="0.75" header="0.3" footer="0.3"/>
      <pageSetup paperSize="9" orientation="portrait" horizontalDpi="300" verticalDpi="300" r:id="rId82"/>
    </customSheetView>
  </customSheetViews>
  <phoneticPr fontId="2"/>
  <hyperlinks>
    <hyperlink ref="A4" location="'1-1'!A1" display="1-1"/>
    <hyperlink ref="A5" location="'1-2'!A1" display="1-2"/>
    <hyperlink ref="A6" location="'1-3(1)'!A1" display="1-3"/>
    <hyperlink ref="A7" location="'1-4'!A1" display="1-4"/>
    <hyperlink ref="A8" location="'1-5'!A1" display="1-5"/>
    <hyperlink ref="A9" location="'1-6'!A1" display="1-6"/>
    <hyperlink ref="A10" location="'1-7'!A1" display="1-7"/>
    <hyperlink ref="A11" location="'1-8'!A1" display="1-8"/>
    <hyperlink ref="A12" location="'1-9'!A1" display="1-9"/>
    <hyperlink ref="A13" location="'1-10'!A1" display="1-10"/>
    <hyperlink ref="A14" location="'1-11'!A1" display="1-11"/>
    <hyperlink ref="A17" location="'2-1'!A1" display="2-1"/>
    <hyperlink ref="A18" location="'2-2'!A1" display="2-2"/>
    <hyperlink ref="A19" location="'2-3'!A1" display="2-3"/>
    <hyperlink ref="A20" location="'2-4'!A1" display="2-4"/>
    <hyperlink ref="A21" location="'2-5'!A1" display="2-5"/>
    <hyperlink ref="A22" location="'2-6'!A1" display="2-6"/>
    <hyperlink ref="A23" location="'2-7'!A1" display="2-7"/>
    <hyperlink ref="A24" location="'2-8'!A1" display="2-8"/>
    <hyperlink ref="A25" location="'2-9'!A1" display="2-9"/>
    <hyperlink ref="A26" location="'2-10'!A1" display="2-10"/>
    <hyperlink ref="A27" location="'2-11'!A1" display="2-11"/>
    <hyperlink ref="A28" location="'2-12'!A1" display="2-12"/>
    <hyperlink ref="A29" location="'2-13'!A1" display="2-13"/>
    <hyperlink ref="A30" location="'2-14'!A1" display="2-14"/>
    <hyperlink ref="A31" location="'2-15'!A1" display="2-15"/>
    <hyperlink ref="A32" location="'2-16'!A1" display="2-16"/>
    <hyperlink ref="A35" location="'3-1'!A1" display="3-1"/>
    <hyperlink ref="A36" location="'3-2'!A1" display="3-2"/>
    <hyperlink ref="A37" location="'3-3'!A1" display="3-3"/>
    <hyperlink ref="A38" location="'3-4'!A1" display="3-4"/>
    <hyperlink ref="A41" location="'4-1'!A1" display="4-1"/>
    <hyperlink ref="A42" location="'4-2'!A1" display="4-2"/>
    <hyperlink ref="A43" location="'4-3'!A1" display="4-3"/>
    <hyperlink ref="A44" location="'4-4'!A1" display="4-4"/>
    <hyperlink ref="A45" location="'4-5'!A1" display="4-5"/>
    <hyperlink ref="A48" location="'5-1'!A1" display="5-1"/>
    <hyperlink ref="A49" location="'5-2'!A1" display="5-2"/>
    <hyperlink ref="A50" location="'5-3'!A1" display="5-3"/>
    <hyperlink ref="A51" location="'5-4'!A1" display="5-4"/>
    <hyperlink ref="A52" location="'5-5'!A1" display="5-5"/>
    <hyperlink ref="A53" location="'5-6'!A1" display="5-6"/>
    <hyperlink ref="A54" location="'5-7'!A1" display="5-7"/>
    <hyperlink ref="A55" location="'5-8'!A1" display="5-8"/>
    <hyperlink ref="A58" location="'6-1'!A1" display="6-1"/>
    <hyperlink ref="A59" location="'6-2'!A1" display="6-2"/>
    <hyperlink ref="A60" location="'6-3'!A1" display="6-3"/>
    <hyperlink ref="A61" location="'6-4'!A1" display="6-4"/>
    <hyperlink ref="A62" location="'6-5'!A1" display="6-5"/>
    <hyperlink ref="A63" location="'6-6'!A1" display="6-6"/>
    <hyperlink ref="A64" location="'6-7'!A1" display="6-7"/>
    <hyperlink ref="A65" location="'6-8'!A1" display="6-8"/>
    <hyperlink ref="A66" location="'6-9'!A1" display="6-9"/>
    <hyperlink ref="A69" location="'7-1'!A1" display="7-1"/>
    <hyperlink ref="A70" location="'7-2'!A1" display="7-2"/>
    <hyperlink ref="A71" location="'7-3'!A1" display="7-3"/>
    <hyperlink ref="A72" location="'7-4'!A1" display="7-4"/>
    <hyperlink ref="A76" location="'8-2'!A1" display="8-2"/>
    <hyperlink ref="A77" location="'8-3'!A1" display="8-3"/>
    <hyperlink ref="A78" location="'8-4'!A1" display="8-4"/>
    <hyperlink ref="A79" location="'8-5'!A1" display="8-5"/>
    <hyperlink ref="A80" location="'8-6'!A1" display="8-6"/>
    <hyperlink ref="A81" location="'8-7'!A1" display="8-7"/>
    <hyperlink ref="A82" location="'8-8'!A1" display="8-8"/>
    <hyperlink ref="A83" location="'8-9'!A1" display="8-9"/>
    <hyperlink ref="A84" location="'8-10'!A1" display="8-10"/>
    <hyperlink ref="A87" location="'9-1'!A1" display="9-1"/>
    <hyperlink ref="A88" location="'9-2'!A1" display="9-2"/>
    <hyperlink ref="A89" location="'9-3'!A1" display="9-3"/>
    <hyperlink ref="A90" location="'9-4'!A1" display="9-4"/>
    <hyperlink ref="A91" location="'9-5'!A1" display="9-5"/>
    <hyperlink ref="A94" location="'10-1'!A1" display="10-1"/>
    <hyperlink ref="A95" location="'10-2'!A1" display="10-2"/>
    <hyperlink ref="A96" location="'10-3'!A1" display="10-3"/>
    <hyperlink ref="A97" location="'10-4'!A1" display="10-4"/>
    <hyperlink ref="A98" location="'10-5'!A1" display="10-5"/>
    <hyperlink ref="A99" location="'10-6'!A1" display="10-6"/>
    <hyperlink ref="A100" location="'10-7'!A1" display="10-7"/>
    <hyperlink ref="A101" location="'10-8'!A1" display="10-8"/>
    <hyperlink ref="A102" location="'10-9(1)'!A1" display="10-9"/>
    <hyperlink ref="A103" location="'10-10'!A1" display="10-10"/>
    <hyperlink ref="A106" location="'11-1'!A1" display="11-1"/>
    <hyperlink ref="A107" location="'11-2'!A1" display="11-2"/>
    <hyperlink ref="A108" location="'11-3'!A1" display="11-3"/>
    <hyperlink ref="A109" location="'11-4'!A1" display="11-4"/>
    <hyperlink ref="A110" location="'11-5'!A1" display="11-5"/>
    <hyperlink ref="A111" location="'11-6'!A1" display="11-6"/>
    <hyperlink ref="A112" location="'11-7'!A1" display="11-7"/>
    <hyperlink ref="A115" location="'12-1'!A1" display="12-1"/>
    <hyperlink ref="A116" location="'12-2'!A1" display="12-2"/>
    <hyperlink ref="A117" location="'12-3'!A1" display="12-3"/>
    <hyperlink ref="A118" location="'12-4'!A1" display="12-4"/>
    <hyperlink ref="A119" location="'12-5'!A1" display="12-5"/>
    <hyperlink ref="A120" location="'12-6'!A1" display="12-6"/>
    <hyperlink ref="A121" location="'12-7(1)'!A1" display="12-7"/>
    <hyperlink ref="A124" location="'13-1'!A1" display="13-1"/>
    <hyperlink ref="A125" location="'13-2'!A1" display="13-2"/>
    <hyperlink ref="A126" location="'13-3'!A1" display="13-3"/>
    <hyperlink ref="A127" location="'13-4'!A1" display="13-4"/>
    <hyperlink ref="A128" location="'13-5'!A1" display="13-5"/>
    <hyperlink ref="A129" location="'13-6'!A1" display="13-6"/>
    <hyperlink ref="A130" location="'13-7'!A1" display="13-7"/>
    <hyperlink ref="A131" location="'13-8'!A1" display="13-8"/>
    <hyperlink ref="A132" location="'13-9'!A1" display="13-9"/>
    <hyperlink ref="A133" location="'13-10'!A1" display="13-10"/>
    <hyperlink ref="A134" location="'13-11'!A1" display="13-11"/>
    <hyperlink ref="A137" location="'14-1'!A1" display="14-1"/>
    <hyperlink ref="A138" location="'14-2'!A1" display="14-2"/>
    <hyperlink ref="A139" location="'14-3'!A1" display="14-3"/>
    <hyperlink ref="A140" location="'14-4'!A1" display="14-4"/>
    <hyperlink ref="A141" location="'14-5'!A1" display="14-5"/>
    <hyperlink ref="A142" location="'14-6'!A1" display="14-6"/>
    <hyperlink ref="A143" location="'14-7'!A1" display="14-7"/>
    <hyperlink ref="A144" location="'14-8'!A1" display="14-8"/>
    <hyperlink ref="A145" location="'14-9'!A1" display="14-9"/>
    <hyperlink ref="A146" location="'14-10'!A1" display="14-10"/>
    <hyperlink ref="A147" location="'14-11'!A1" display="14-11"/>
    <hyperlink ref="A148" location="'14-12'!A1" display="14-12"/>
    <hyperlink ref="A149" location="'14-13'!A1" display="14-13"/>
    <hyperlink ref="A150" location="'14-14'!A1" display="14-14"/>
    <hyperlink ref="A153" location="'15-1'!A1" display="15-1"/>
    <hyperlink ref="A154" location="'15-2'!A1" display="15-2"/>
    <hyperlink ref="A155" location="'15-3'!A1" display="15-3"/>
    <hyperlink ref="A156" location="'15-4'!A1" display="15-4"/>
    <hyperlink ref="A157" location="'15-5'!A1" display="15-5"/>
    <hyperlink ref="A158" location="'15-6'!A1" display="15-6"/>
    <hyperlink ref="A159" location="'15-7'!A1" display="15-7"/>
    <hyperlink ref="A160" location="'15-8'!A1" display="15-8"/>
    <hyperlink ref="A163" location="'16-1'!A1" display="16-1"/>
    <hyperlink ref="A164" location="'16-2'!A1" display="16-2"/>
    <hyperlink ref="A165" location="'16-3(1)'!A1" display="16-3"/>
    <hyperlink ref="A166" location="'16-4'!A1" display="16-4"/>
    <hyperlink ref="A167" location="'16-5'!A1" display="16-5"/>
    <hyperlink ref="A75" location="'8-1'!A1" display="8-1"/>
    <hyperlink ref="A170" location="'17-1'!A1" display="17-1"/>
    <hyperlink ref="A171" location="'17-2'!A1" display="17-2"/>
    <hyperlink ref="A172" location="'17-3'!A1" display="17-3"/>
    <hyperlink ref="A173" location="'17-4'!A1" display="17-4"/>
    <hyperlink ref="B4" location="'1-1'!A1" display="1-1.市の沿革"/>
    <hyperlink ref="B5" location="'1-2'!A1" display="1-2.地勢"/>
    <hyperlink ref="B6" location="'1-3(1)'!A1" display="1-3.市域の変遷"/>
    <hyperlink ref="B7" location="'1-4'!A1" display="1-4.地形及び地質"/>
    <hyperlink ref="B8" location="'1-5'!A1" display="1-5.主要山岳"/>
    <hyperlink ref="B9" location="'1-6'!A1" display="1-6.主要河川"/>
    <hyperlink ref="B10" location="'1-7'!A1" display="1-7.地区別面積（推計値）"/>
    <hyperlink ref="B11" location="'1-8'!A1" display="1-8.土地面積（地目別）"/>
    <hyperlink ref="B12" location="'1-9'!A1" display="1-9.土地の課税総地積"/>
    <hyperlink ref="B13" location="'1-10'!A1" display="1-10.土地の地目別評価額"/>
    <hyperlink ref="B14" location="'1-11'!A1" display="1-11.気象概況"/>
    <hyperlink ref="B17" location="'2-1'!A1" display="2-1.人口の推移 "/>
    <hyperlink ref="B18" location="'2-2'!A1" display="2-2.人口動態 "/>
    <hyperlink ref="B19" location="'2-3'!A1" display="2-3.人口動態率 "/>
    <hyperlink ref="B20" location="'2-4'!A1" display="2-4.外国人住民登録者数 "/>
    <hyperlink ref="B21" location="'2-5'!A1" display="2-5.人口移動の方向（転入） "/>
    <hyperlink ref="B22" location="'2-6'!A1" display="2-6.人口移動の方向（転出）"/>
    <hyperlink ref="B23" location="'2-7'!A1" display="2-7.地区別現住人口の推移"/>
    <hyperlink ref="B24" location="'2-8'!A1" display="2-8.年齢別人口"/>
    <hyperlink ref="B25" location="'2-9'!A1" display="2-9.年齢（5歳階級）別人口"/>
    <hyperlink ref="B26" location="'2-10'!A1" display="2-10.生産年齢人口（地区別）"/>
    <hyperlink ref="B27" location="'2-11'!A1" display="2-11.労働力状態及び男女別15歳以上人口"/>
    <hyperlink ref="B28" location="'2-12'!A1" display="2-12.世帯数・世帯人員の推移"/>
    <hyperlink ref="B29" location="'2-13'!A1" display="2-13.住居の所有関係別一般世帯の推移"/>
    <hyperlink ref="B30" location="'2-14'!A1" display="2-14.人口集中地区の人口・面積"/>
    <hyperlink ref="B31" location="'2-15'!A1" display="2-15.従業地・通学地による人口（昼間人口）"/>
    <hyperlink ref="B32" location="'2-16'!A1" display="2-16.常住地又は従業地による産業分類 （大分類）別15歳以上就業者数"/>
    <hyperlink ref="B35" location="'3-1'!A1" display="3-1.事業所数の推移 "/>
    <hyperlink ref="B36" location="'3-2'!A1" display="3-2.経営組織別事業所数及び従業者数 "/>
    <hyperlink ref="B37" location="'3-3'!A1" display="3-3.産業(大分類)・従業者規模(7区分)別事業所数及び従業者数"/>
    <hyperlink ref="B38" location="'3-4'!A1" display="3-4.産業(中分類)・従業者規模(7区分)別事業所数及び従業者数"/>
    <hyperlink ref="B41" location="'4-1'!A1" display="4-2.農家数及び経営耕地面積（地区別）"/>
    <hyperlink ref="B42" location="'4-2'!A1" display="4-2.耕地規模別農家数及び経営耕地別面積"/>
    <hyperlink ref="B43" location="'4-3'!A1" display="4-3.農家人口及び就業状態(15歳未満、15歳以上、地区別)"/>
    <hyperlink ref="B44" location="'4-4'!A1" display="4-4.家畜飼養農家数と頭羽数"/>
    <hyperlink ref="B45" location="'4-5'!A1" display="4-5.農地の転用状況（地区別）"/>
    <hyperlink ref="B48" location="'5-1'!A1" display="5-1.商業の概況"/>
    <hyperlink ref="B49" location="'5-2'!A1" display="5-2.商業の推移"/>
    <hyperlink ref="B50" location="'5-3'!A1" display="5-3.業種別売場面積 "/>
    <hyperlink ref="B51" location="'5-4'!A1" display="5-4.全国及び県内各市の推移"/>
    <hyperlink ref="B52" location="'5-5'!A1" display="5-5.県内地区別の推移 "/>
    <hyperlink ref="B53" location="'5-6'!A1" display="5-6.工業の概況 "/>
    <hyperlink ref="B54" location="'5-7'!A1" display="5-7.工業の規模別構成比 "/>
    <hyperlink ref="B55" location="'5-8'!A1" display="5-8.工業の推移  "/>
    <hyperlink ref="B58" location="'6-1'!A1" display="6-1.道路の概況 "/>
    <hyperlink ref="B59" location="'6-2'!A1" display="6-2.橋りょうの概況 "/>
    <hyperlink ref="B60" location="'6-3'!A1" display="6-3.都市計画区域 "/>
    <hyperlink ref="B61" location="'6-4'!A1" display="6-4.土地区画整理事業 "/>
    <hyperlink ref="B62" location="'6-5'!A1" display="6-5.都市公園数及び面積  "/>
    <hyperlink ref="B63" location="'6-6'!A1" display="6-6.都市公園"/>
    <hyperlink ref="B64" location="'6-7'!A1" display="6-7.建築確認申請届出件数 "/>
    <hyperlink ref="B65" location="'6-8'!A1" display="6-8.公営住宅建設状況"/>
    <hyperlink ref="B66" location="'6-9'!A1" display="6-9.市営住宅管理戸数・申込状況"/>
    <hyperlink ref="B69" location="'7-1'!A1" display="7-1.電灯･電力の推移  "/>
    <hyperlink ref="B70" location="'7-2'!A1" display="7-2.発電所の状況  "/>
    <hyperlink ref="B71" location="'7-3'!A1" display="7-3.変電所の状況 "/>
    <hyperlink ref="B72" location="'7-4'!A1" display="7-4.都市ガスの推移 "/>
    <hyperlink ref="B76" location="'8-2'!A1" display="JR東日本各駅乗車人員  "/>
    <hyperlink ref="B77" location="'8-3'!A1" display="JR貨物の輸送状況 "/>
    <hyperlink ref="B78" location="'8-4'!A1" display="自動車保有台数 "/>
    <hyperlink ref="B79" location="'8-5'!A1" display="バス乗車人員  "/>
    <hyperlink ref="B80" location="'8-6'!A1" display="軽自動車保有台数 "/>
    <hyperlink ref="B81" location="'8-7'!A1" display="自動車運転免許者数  "/>
    <hyperlink ref="B82" location="'8-8'!A1" display="東北自動車道ＩＣ及び磐越自動車道ＩＣ交通量"/>
    <hyperlink ref="B83" location="'8-9'!A1" display="一般交通量調査 "/>
    <hyperlink ref="B84" location="'8-10'!A1" display="テレビ受信契約数"/>
    <hyperlink ref="B87" location="'9-1'!A1" display="9-1.職業紹介状況 "/>
    <hyperlink ref="B88" location="'9-2'!A1" display="9-2.シルバー人材センター活動状況"/>
    <hyperlink ref="B89" location="'9-3'!A1" display="9-3.労働災害発生状況"/>
    <hyperlink ref="B90" location="'9-4'!A1" display="9-4.労働災害補償費支払状況"/>
    <hyperlink ref="B91" location="'9-5'!A1" display="9-5.雇用保険給付状況"/>
    <hyperlink ref="B94" location="'10-1'!A1" display="10-1.生活保護状況及び中国残留邦人等支援給付状況"/>
    <hyperlink ref="B95" location="'10-2'!A1" display="10-2.福祉センター利用状況"/>
    <hyperlink ref="B96" location="'10-3'!A1" display="10-3.高齢者文化休養センター利用状況"/>
    <hyperlink ref="B97" location="'10-4'!A1" display="10-4.介護保険の概況 "/>
    <hyperlink ref="B98" location="'10-5'!A1" display="社会福祉施設"/>
    <hyperlink ref="B99" location="'10-6'!A1" display="10-6.国民健康保険の概況 "/>
    <hyperlink ref="B100" location="'10-7'!A1" display="10-7.後期高齢者医療制度の概況"/>
    <hyperlink ref="B101" location="'10-8'!A1" display="10-8.市民交通災害共済の概況"/>
    <hyperlink ref="B102" location="'10-9(1)'!A1" display="10-9.国民年金の概況"/>
    <hyperlink ref="B103" location="'10-10'!A1" display="障がい者手帳所持者数"/>
    <hyperlink ref="B106" location="'11-1'!A1" display="11-1.医療施設 "/>
    <hyperlink ref="B107" location="'11-2'!A1" display="11-2.医療従事者数 "/>
    <hyperlink ref="B108" location="'11-3'!A1" display="11-3.死因別死亡者数"/>
    <hyperlink ref="B109" location="'11-4'!A1" display="11-4.環境衛生関係営業施設数"/>
    <hyperlink ref="B110" location="'11-5'!A1" display="11-5.公害苦情取扱件数"/>
    <hyperlink ref="B111" location="'11-6'!A1" display="11-6.清掃施設 "/>
    <hyperlink ref="B112" location="'11-7'!A1" display="11-7.じんかい・し尿処理状況"/>
    <hyperlink ref="B115" location="'12-1'!A1" display="12-1.上水道の給水人口及び戸数"/>
    <hyperlink ref="B116" location="'12-2'!A1" display="12-2.上水道の取水量及び給水状況"/>
    <hyperlink ref="B117" location="'12-3'!A1" display="12-3.簡易水道の状況"/>
    <hyperlink ref="B118" location="'12-4'!A1" display="12-4.上水道の施設 "/>
    <hyperlink ref="B119" location="'12-5'!A1" display="12-5.下水道整備状況 "/>
    <hyperlink ref="B120" location="'12-6'!A1" display="12-6.下水道普及状況 "/>
    <hyperlink ref="B121" location="'12-7(1)'!A1" display="12-7.下水道施設等"/>
    <hyperlink ref="B124" location="'13-1'!A1" display="13-1.１世帯当たり１か月間の収入と支出（二人以上の世帯）"/>
    <hyperlink ref="B125" location="'13-2'!A1" display="13-2.総合地方卸売市場取扱状況  "/>
    <hyperlink ref="B126" location="'13-3'!A1" display="13-3.酒類消費量の推移 "/>
    <hyperlink ref="B127" location="'13-4'!A1" display="13-4.市民所得の推移 "/>
    <hyperlink ref="B128" location="'13-5'!A1" display="13-5.産業別市内総生産 "/>
    <hyperlink ref="B129" location="'13-6'!A1" display="13-6.市民分配所得 "/>
    <hyperlink ref="B130" location="'13-7'!A1" display="13-7.市民家計所得"/>
    <hyperlink ref="B131" location="'13-8'!A1" display="13-8.県内各市の市民所得"/>
    <hyperlink ref="B132" location="'13-9'!A1" display="13-9.食肉センター取扱状況  "/>
    <hyperlink ref="B133" location="'13-10'!A1" display="13-10.市民相談状況"/>
    <hyperlink ref="B134" location="'13-11'!A1" display="13-11.消費生活相談状況"/>
    <hyperlink ref="B137" location="'14-1'!A1" display="14-1.学校総覧 "/>
    <hyperlink ref="B138" location="'14-2'!A1" display="14-2.高等学校の概況 "/>
    <hyperlink ref="B139" location="'14-3'!A1" display="14-3.小学校の概況"/>
    <hyperlink ref="B140" location="'14-4'!A1" display="14-4.中学校の概況"/>
    <hyperlink ref="B141" location="'14-5'!A1" display="14-5.義務教育学校の概況"/>
    <hyperlink ref="B142" location="'14-6'!A1" display="14-6.中学校卒業者の進路状況(公立＋私立)  "/>
    <hyperlink ref="B143" location="'14-7'!A1" display="14-7.高等学校卒業者の進路状況(公立+私立)"/>
    <hyperlink ref="B144" location="'14-8'!A1" display="14-8.市立学校施設の概況(小・中学校) "/>
    <hyperlink ref="B145" location="'14-9'!A1" display="14-9.市立図書館の概況 "/>
    <hyperlink ref="B146" location="'14-10'!A1" display="14-10.指定文化財"/>
    <hyperlink ref="B147" location="'14-11'!A1" display="14-11.市民文化センターの利用状況 "/>
    <hyperlink ref="B148" location="'14-12'!A1" display="14-12.美術館の利用状況"/>
    <hyperlink ref="B149" location="'14-13'!A1" display="14-13.ふれあい科学館の利用状況"/>
    <hyperlink ref="B150" location="'14-14'!A1" display="社会教育関係施設 "/>
    <hyperlink ref="B153" location="'15-1'!A1" display="15-1.市職員数 "/>
    <hyperlink ref="B154" location="'15-2'!A1" display="15-2.男女別管理職数"/>
    <hyperlink ref="B155" location="'15-3'!A1" display="15-3.市議会の開催及び議案件数"/>
    <hyperlink ref="B156" location="'15-4'!A1" display="15-4.請願の審査状況 "/>
    <hyperlink ref="B157" location="'15-5'!A1" display="15-5.請願・陳情の処理状況 "/>
    <hyperlink ref="B158" location="'15-6'!A1" display="15-6.議決の状況"/>
    <hyperlink ref="B159" location="'15-7'!A1" display="15-7.選挙人名簿登録者数"/>
    <hyperlink ref="B160" location="'15-8'!A1" display="15-8.選挙概況"/>
    <hyperlink ref="B163" location="'16-1'!A1" display="16-1.市税の収入状況"/>
    <hyperlink ref="B164" location="'16-2'!A1" display="16-2.一般会計歳入歳出決算状況"/>
    <hyperlink ref="B165" location="'16-3(1)'!A1" display="16-3.特別会計歳入歳出決算状況"/>
    <hyperlink ref="B166" location="'16-4'!A1" display="16-4.市有財産"/>
    <hyperlink ref="B167" location="'16-5'!A1" display="16-5.市有土地家屋の取得・処分状況 "/>
    <hyperlink ref="B75" location="'8-1'!A1" display="交通事故状況"/>
    <hyperlink ref="B170" location="'17-1'!A1" display="火災発生状況"/>
    <hyperlink ref="B171" location="'17-2'!A1" display="火災の原因別発生状況"/>
    <hyperlink ref="B172" location="'17-3'!A1" display="火災による被災状況 "/>
    <hyperlink ref="B173" location="'17-4'!A1" display="救急活動状況"/>
  </hyperlinks>
  <pageMargins left="0.7" right="0.7" top="0.75" bottom="0.75" header="0.3" footer="0.3"/>
  <pageSetup paperSize="9" orientation="portrait" horizontalDpi="300" verticalDpi="300" r:id="rId8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L21"/>
  <sheetViews>
    <sheetView zoomScale="85" zoomScaleNormal="85" zoomScaleSheetLayoutView="85" workbookViewId="0">
      <selection activeCell="F7" sqref="F7"/>
    </sheetView>
  </sheetViews>
  <sheetFormatPr defaultColWidth="2.875" defaultRowHeight="15" customHeight="1"/>
  <cols>
    <col min="1" max="2" width="12" style="20" customWidth="1"/>
    <col min="3" max="9" width="9.75" style="20" customWidth="1"/>
    <col min="10" max="10" width="11.75" style="20" customWidth="1"/>
    <col min="11" max="11" width="2.875" style="20"/>
    <col min="12" max="12" width="10.625" style="20" bestFit="1" customWidth="1"/>
    <col min="13" max="16384" width="2.875" style="20"/>
  </cols>
  <sheetData>
    <row r="1" spans="1:12" ht="22.5" customHeight="1">
      <c r="J1" s="19" t="s">
        <v>4753</v>
      </c>
      <c r="L1" s="95" t="s">
        <v>4946</v>
      </c>
    </row>
    <row r="2" spans="1:12" ht="22.5" customHeight="1">
      <c r="A2" s="22" t="s">
        <v>4759</v>
      </c>
      <c r="B2" s="22"/>
    </row>
    <row r="3" spans="1:12" ht="22.5" customHeight="1">
      <c r="A3" s="47" t="s">
        <v>127</v>
      </c>
      <c r="B3" s="47"/>
      <c r="J3" s="48" t="s">
        <v>128</v>
      </c>
    </row>
    <row r="4" spans="1:12" s="37" customFormat="1" ht="27">
      <c r="A4" s="975" t="s">
        <v>129</v>
      </c>
      <c r="B4" s="58" t="s">
        <v>130</v>
      </c>
      <c r="C4" s="976" t="s">
        <v>131</v>
      </c>
      <c r="D4" s="976" t="s">
        <v>132</v>
      </c>
      <c r="E4" s="976" t="s">
        <v>133</v>
      </c>
      <c r="F4" s="976" t="s">
        <v>134</v>
      </c>
      <c r="G4" s="976" t="s">
        <v>135</v>
      </c>
      <c r="H4" s="976" t="s">
        <v>136</v>
      </c>
      <c r="I4" s="976" t="s">
        <v>137</v>
      </c>
      <c r="J4" s="60" t="s">
        <v>138</v>
      </c>
    </row>
    <row r="5" spans="1:12" s="37" customFormat="1" ht="30" customHeight="1">
      <c r="A5" s="1005">
        <v>2010</v>
      </c>
      <c r="B5" s="62" t="s">
        <v>139</v>
      </c>
      <c r="C5" s="63">
        <f t="shared" ref="C5:C13" si="0">SUM(D5:J5)</f>
        <v>75706</v>
      </c>
      <c r="D5" s="64">
        <v>5697</v>
      </c>
      <c r="E5" s="64">
        <v>10487</v>
      </c>
      <c r="F5" s="64">
        <v>5258</v>
      </c>
      <c r="G5" s="64">
        <v>31671</v>
      </c>
      <c r="H5" s="64">
        <v>4791</v>
      </c>
      <c r="I5" s="64">
        <v>1239</v>
      </c>
      <c r="J5" s="64">
        <v>16563</v>
      </c>
    </row>
    <row r="6" spans="1:12" s="37" customFormat="1" ht="30" customHeight="1">
      <c r="A6" s="1009">
        <v>2011</v>
      </c>
      <c r="B6" s="66" t="s">
        <v>140</v>
      </c>
      <c r="C6" s="63">
        <f t="shared" si="0"/>
        <v>75706</v>
      </c>
      <c r="D6" s="64">
        <v>5710</v>
      </c>
      <c r="E6" s="64">
        <v>10637</v>
      </c>
      <c r="F6" s="64">
        <v>5353</v>
      </c>
      <c r="G6" s="64">
        <v>31681</v>
      </c>
      <c r="H6" s="64">
        <v>4786</v>
      </c>
      <c r="I6" s="64">
        <v>1336</v>
      </c>
      <c r="J6" s="64">
        <v>16203</v>
      </c>
    </row>
    <row r="7" spans="1:12" s="37" customFormat="1" ht="30" customHeight="1">
      <c r="A7" s="1009">
        <v>2012</v>
      </c>
      <c r="B7" s="66" t="s">
        <v>141</v>
      </c>
      <c r="C7" s="63">
        <f t="shared" si="0"/>
        <v>75706</v>
      </c>
      <c r="D7" s="64">
        <v>5719</v>
      </c>
      <c r="E7" s="64">
        <v>10625</v>
      </c>
      <c r="F7" s="64">
        <v>5338</v>
      </c>
      <c r="G7" s="64">
        <v>31674</v>
      </c>
      <c r="H7" s="64">
        <v>4776</v>
      </c>
      <c r="I7" s="64">
        <v>1344</v>
      </c>
      <c r="J7" s="64">
        <v>16230</v>
      </c>
    </row>
    <row r="8" spans="1:12" s="37" customFormat="1" ht="30" customHeight="1">
      <c r="A8" s="1009">
        <v>2013</v>
      </c>
      <c r="B8" s="66" t="s">
        <v>142</v>
      </c>
      <c r="C8" s="63">
        <f t="shared" si="0"/>
        <v>75706</v>
      </c>
      <c r="D8" s="64">
        <v>5737</v>
      </c>
      <c r="E8" s="64">
        <v>10610</v>
      </c>
      <c r="F8" s="64">
        <v>5323</v>
      </c>
      <c r="G8" s="64">
        <v>31647</v>
      </c>
      <c r="H8" s="64">
        <v>4763</v>
      </c>
      <c r="I8" s="64">
        <v>1364</v>
      </c>
      <c r="J8" s="64">
        <v>16262</v>
      </c>
    </row>
    <row r="9" spans="1:12" s="37" customFormat="1" ht="30" customHeight="1">
      <c r="A9" s="1009">
        <v>2014</v>
      </c>
      <c r="B9" s="66" t="s">
        <v>143</v>
      </c>
      <c r="C9" s="63">
        <f t="shared" si="0"/>
        <v>75706</v>
      </c>
      <c r="D9" s="64">
        <v>5768</v>
      </c>
      <c r="E9" s="64">
        <v>10606</v>
      </c>
      <c r="F9" s="64">
        <v>5301</v>
      </c>
      <c r="G9" s="64">
        <v>31641</v>
      </c>
      <c r="H9" s="64">
        <v>4736</v>
      </c>
      <c r="I9" s="64">
        <v>1376</v>
      </c>
      <c r="J9" s="64">
        <v>16278</v>
      </c>
    </row>
    <row r="10" spans="1:12" s="37" customFormat="1" ht="30" customHeight="1">
      <c r="A10" s="1009">
        <v>2015</v>
      </c>
      <c r="B10" s="66" t="s">
        <v>144</v>
      </c>
      <c r="C10" s="63">
        <f t="shared" si="0"/>
        <v>75720</v>
      </c>
      <c r="D10" s="64">
        <v>5801</v>
      </c>
      <c r="E10" s="64">
        <v>10589</v>
      </c>
      <c r="F10" s="64">
        <v>5264</v>
      </c>
      <c r="G10" s="64">
        <v>31645</v>
      </c>
      <c r="H10" s="64">
        <v>4737</v>
      </c>
      <c r="I10" s="64">
        <v>1394</v>
      </c>
      <c r="J10" s="64">
        <v>16290</v>
      </c>
    </row>
    <row r="11" spans="1:12" s="37" customFormat="1" ht="30" customHeight="1">
      <c r="A11" s="1009">
        <v>2016</v>
      </c>
      <c r="B11" s="66" t="s">
        <v>145</v>
      </c>
      <c r="C11" s="63">
        <f t="shared" si="0"/>
        <v>75720</v>
      </c>
      <c r="D11" s="64">
        <v>5833</v>
      </c>
      <c r="E11" s="64">
        <v>10572</v>
      </c>
      <c r="F11" s="64">
        <v>5249</v>
      </c>
      <c r="G11" s="64">
        <v>31634</v>
      </c>
      <c r="H11" s="64">
        <v>4731</v>
      </c>
      <c r="I11" s="64">
        <v>1415</v>
      </c>
      <c r="J11" s="64">
        <v>16286</v>
      </c>
    </row>
    <row r="12" spans="1:12" s="37" customFormat="1" ht="30" customHeight="1">
      <c r="A12" s="1009">
        <v>2017</v>
      </c>
      <c r="B12" s="66" t="s">
        <v>146</v>
      </c>
      <c r="C12" s="63">
        <f t="shared" si="0"/>
        <v>75720</v>
      </c>
      <c r="D12" s="64">
        <v>5868</v>
      </c>
      <c r="E12" s="64">
        <v>10550</v>
      </c>
      <c r="F12" s="64">
        <v>5210</v>
      </c>
      <c r="G12" s="64">
        <v>31623</v>
      </c>
      <c r="H12" s="64">
        <v>4716</v>
      </c>
      <c r="I12" s="64">
        <v>1450</v>
      </c>
      <c r="J12" s="64">
        <v>16303</v>
      </c>
    </row>
    <row r="13" spans="1:12" s="37" customFormat="1" ht="30" customHeight="1">
      <c r="A13" s="1009">
        <v>2018</v>
      </c>
      <c r="B13" s="66" t="s">
        <v>147</v>
      </c>
      <c r="C13" s="63">
        <f t="shared" si="0"/>
        <v>75720</v>
      </c>
      <c r="D13" s="67">
        <v>5911</v>
      </c>
      <c r="E13" s="67">
        <v>10537</v>
      </c>
      <c r="F13" s="67">
        <v>5172</v>
      </c>
      <c r="G13" s="67">
        <v>31674</v>
      </c>
      <c r="H13" s="67">
        <v>4674</v>
      </c>
      <c r="I13" s="67">
        <v>1484</v>
      </c>
      <c r="J13" s="67">
        <v>16268</v>
      </c>
      <c r="K13" s="68"/>
    </row>
    <row r="14" spans="1:12" s="37" customFormat="1" ht="30" customHeight="1">
      <c r="A14" s="1009">
        <v>2019</v>
      </c>
      <c r="B14" s="66" t="s">
        <v>148</v>
      </c>
      <c r="C14" s="63">
        <f t="shared" ref="C14:C20" si="1">SUM(D14:J14)</f>
        <v>75720</v>
      </c>
      <c r="D14" s="64">
        <v>5956</v>
      </c>
      <c r="E14" s="64">
        <v>10514</v>
      </c>
      <c r="F14" s="64">
        <v>5151</v>
      </c>
      <c r="G14" s="64">
        <v>31637</v>
      </c>
      <c r="H14" s="64">
        <v>4669</v>
      </c>
      <c r="I14" s="64">
        <v>1528</v>
      </c>
      <c r="J14" s="64">
        <v>16265</v>
      </c>
    </row>
    <row r="15" spans="1:12" s="37" customFormat="1" ht="30" customHeight="1">
      <c r="A15" s="1009">
        <v>2020</v>
      </c>
      <c r="B15" s="66" t="s">
        <v>149</v>
      </c>
      <c r="C15" s="63">
        <f t="shared" si="1"/>
        <v>75720</v>
      </c>
      <c r="D15" s="71">
        <v>5971</v>
      </c>
      <c r="E15" s="71">
        <v>10512</v>
      </c>
      <c r="F15" s="71">
        <v>5123</v>
      </c>
      <c r="G15" s="71">
        <v>31629</v>
      </c>
      <c r="H15" s="71">
        <v>4668</v>
      </c>
      <c r="I15" s="71">
        <v>1547</v>
      </c>
      <c r="J15" s="71">
        <v>16270</v>
      </c>
    </row>
    <row r="16" spans="1:12" s="37" customFormat="1" ht="30" customHeight="1">
      <c r="A16" s="1009">
        <v>2021</v>
      </c>
      <c r="B16" s="66" t="s">
        <v>207</v>
      </c>
      <c r="C16" s="63">
        <f t="shared" si="1"/>
        <v>75720</v>
      </c>
      <c r="D16" s="71">
        <v>5992</v>
      </c>
      <c r="E16" s="71">
        <v>10516</v>
      </c>
      <c r="F16" s="71">
        <v>5071</v>
      </c>
      <c r="G16" s="71">
        <v>31620</v>
      </c>
      <c r="H16" s="71">
        <v>4669</v>
      </c>
      <c r="I16" s="71">
        <v>1581</v>
      </c>
      <c r="J16" s="71">
        <v>16271</v>
      </c>
    </row>
    <row r="17" spans="1:10" s="37" customFormat="1" ht="30" customHeight="1">
      <c r="A17" s="1508">
        <v>2022</v>
      </c>
      <c r="B17" s="1508" t="s">
        <v>4914</v>
      </c>
      <c r="C17" s="63">
        <f t="shared" si="1"/>
        <v>75720</v>
      </c>
      <c r="D17" s="71">
        <v>6013</v>
      </c>
      <c r="E17" s="71">
        <v>10525</v>
      </c>
      <c r="F17" s="71">
        <v>4981</v>
      </c>
      <c r="G17" s="71">
        <v>31676</v>
      </c>
      <c r="H17" s="71">
        <v>4682</v>
      </c>
      <c r="I17" s="71">
        <v>1603</v>
      </c>
      <c r="J17" s="71">
        <v>16240</v>
      </c>
    </row>
    <row r="18" spans="1:10" s="37" customFormat="1" ht="30" customHeight="1">
      <c r="A18" s="1324">
        <v>2023</v>
      </c>
      <c r="B18" s="1324" t="s">
        <v>5117</v>
      </c>
      <c r="C18" s="63">
        <f t="shared" si="1"/>
        <v>75720</v>
      </c>
      <c r="D18" s="71">
        <v>6030</v>
      </c>
      <c r="E18" s="71">
        <v>10539</v>
      </c>
      <c r="F18" s="71">
        <v>4960</v>
      </c>
      <c r="G18" s="71">
        <v>31580</v>
      </c>
      <c r="H18" s="71">
        <v>4652</v>
      </c>
      <c r="I18" s="71">
        <v>1733</v>
      </c>
      <c r="J18" s="71">
        <v>16226</v>
      </c>
    </row>
    <row r="19" spans="1:10" s="37" customFormat="1" ht="30" customHeight="1">
      <c r="A19" s="1640">
        <v>2024</v>
      </c>
      <c r="B19" s="1640" t="s">
        <v>5420</v>
      </c>
      <c r="C19" s="63">
        <f t="shared" si="1"/>
        <v>75720</v>
      </c>
      <c r="D19" s="71">
        <v>6037</v>
      </c>
      <c r="E19" s="71">
        <v>10560</v>
      </c>
      <c r="F19" s="71">
        <v>4895</v>
      </c>
      <c r="G19" s="71">
        <v>31593</v>
      </c>
      <c r="H19" s="71">
        <v>4668</v>
      </c>
      <c r="I19" s="71">
        <v>1768</v>
      </c>
      <c r="J19" s="71">
        <v>16199</v>
      </c>
    </row>
    <row r="20" spans="1:10" s="37" customFormat="1" ht="30" customHeight="1">
      <c r="A20" s="69">
        <v>2025</v>
      </c>
      <c r="B20" s="1664" t="s">
        <v>5551</v>
      </c>
      <c r="C20" s="1697">
        <f t="shared" si="1"/>
        <v>75720</v>
      </c>
      <c r="D20" s="1698">
        <v>6051</v>
      </c>
      <c r="E20" s="1698">
        <v>10543</v>
      </c>
      <c r="F20" s="1698">
        <v>4863</v>
      </c>
      <c r="G20" s="1698">
        <v>31599</v>
      </c>
      <c r="H20" s="1698">
        <v>4684</v>
      </c>
      <c r="I20" s="1698">
        <v>1791</v>
      </c>
      <c r="J20" s="1698">
        <v>16189</v>
      </c>
    </row>
    <row r="21" spans="1:10" ht="15" customHeight="1">
      <c r="A21" s="993" t="s">
        <v>150</v>
      </c>
      <c r="B21" s="993"/>
    </row>
  </sheetData>
  <customSheetViews>
    <customSheetView guid="{35BD8D3A-C3F6-4E0E-B6B2-2143E8CF03D4}" scale="85">
      <selection activeCell="J24" sqref="J24"/>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selection activeCell="J18" sqref="J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D5" sqref="D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D5" sqref="D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selection activeCell="J18" sqref="J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topLeftCell="A4">
      <selection activeCell="D5" sqref="D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selection activeCell="J18" sqref="J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selection activeCell="J18" sqref="J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selection activeCell="J18" sqref="J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selection activeCell="J18" sqref="J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selection activeCell="J18" sqref="J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selection activeCell="J18" sqref="J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selection activeCell="J18" sqref="J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selection activeCell="J18" sqref="J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selection activeCell="J18" sqref="J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selection activeCell="J18" sqref="J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selection activeCell="J18" sqref="J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selection activeCell="J18" sqref="J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selection activeCell="J18" sqref="J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selection activeCell="J18" sqref="J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selection activeCell="J18" sqref="J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selection activeCell="J18" sqref="J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selection activeCell="J18" sqref="J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selection activeCell="J18" sqref="J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selection activeCell="J18" sqref="J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selection activeCell="J18" sqref="J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selection activeCell="J18" sqref="J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selection activeCell="J18" sqref="J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selection activeCell="J18" sqref="J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selection activeCell="J18" sqref="J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selection activeCell="J18" sqref="J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selection activeCell="J18" sqref="J18"/>
      <pageMargins left="0.59055118110236227" right="0.59055118110236227" top="0.78740157480314965" bottom="0.78740157480314965" header="0.31496062992125984" footer="0.31496062992125984"/>
      <pageSetup paperSize="9" orientation="portrait" r:id="rId33"/>
    </customSheetView>
    <customSheetView guid="{2197E357-7CD0-4EA4-90A6-9555BC084B4F}" fitToPage="1">
      <selection activeCell="J18" sqref="J18"/>
      <pageMargins left="0.59055118110236227" right="0.59055118110236227" top="0.78740157480314965" bottom="0.78740157480314965" header="0.31496062992125984" footer="0.31496062992125984"/>
      <pageSetup paperSize="9" scale="87" orientation="landscape" r:id="rId34"/>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customSheetView>
    <customSheetView guid="{ED4482EE-7338-4CC5-85EA-72B3B193C360}" fitToPage="1">
      <selection activeCell="J18" sqref="J18"/>
      <pageMargins left="0.59055118110236227" right="0.59055118110236227" top="0.78740157480314965" bottom="0.78740157480314965" header="0.31496062992125984" footer="0.31496062992125984"/>
      <pageSetup paperSize="9" scale="87" orientation="landscape" r:id="rId40"/>
    </customSheetView>
    <customSheetView guid="{189F6A79-E0AD-48C6-A87A-B88942B73FB0}" scale="70">
      <selection activeCell="J18" sqref="J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selection activeCell="J18" sqref="J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selection activeCell="J18" sqref="J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selection activeCell="J18" sqref="J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selection activeCell="J18" sqref="J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selection activeCell="J18" sqref="J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selection activeCell="J18" sqref="J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selection activeCell="J18" sqref="J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selection activeCell="J18" sqref="J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selection activeCell="J18" sqref="J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selection activeCell="J18" sqref="J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selection activeCell="J18" sqref="J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selection activeCell="J18" sqref="J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selection activeCell="J18" sqref="J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selection activeCell="J18" sqref="J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selection activeCell="J18" sqref="J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selection activeCell="J18" sqref="J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selection activeCell="J18" sqref="J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selection activeCell="J18" sqref="J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selection activeCell="J18" sqref="J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selection activeCell="J18" sqref="J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selection activeCell="J18" sqref="J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selection activeCell="J18" sqref="J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selection activeCell="J18" sqref="J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selection activeCell="J18" sqref="J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selection activeCell="J18" sqref="J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selection activeCell="J18" sqref="J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selection activeCell="J18" sqref="J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selection activeCell="J18" sqref="J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topLeftCell="A4">
      <selection activeCell="D5" sqref="D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topLeftCell="A4">
      <selection activeCell="D5" sqref="D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topLeftCell="A4">
      <selection activeCell="D5" sqref="D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topLeftCell="A4">
      <selection activeCell="D5" sqref="D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topLeftCell="A4">
      <selection activeCell="D5" sqref="D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D5" sqref="D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D5" sqref="D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topLeftCell="A4">
      <selection activeCell="D5" sqref="D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topLeftCell="A4">
      <selection activeCell="D5" sqref="D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D5" sqref="D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pageSetUpPr autoPageBreaks="0"/>
  </sheetPr>
  <dimension ref="A1:I8"/>
  <sheetViews>
    <sheetView zoomScale="85" zoomScaleNormal="85" zoomScaleSheetLayoutView="100" workbookViewId="0">
      <selection activeCell="I1" sqref="I1"/>
    </sheetView>
  </sheetViews>
  <sheetFormatPr defaultColWidth="2.5" defaultRowHeight="15" customHeight="1"/>
  <cols>
    <col min="1" max="1" width="17.25" style="540" customWidth="1"/>
    <col min="2" max="2" width="9.625" style="540" customWidth="1"/>
    <col min="3" max="3" width="20.375" style="540" customWidth="1"/>
    <col min="4" max="7" width="10.25" style="540" customWidth="1"/>
    <col min="8" max="8" width="2.5" style="20"/>
    <col min="9" max="9" width="10.625" style="20" bestFit="1" customWidth="1"/>
    <col min="10" max="16384" width="2.5" style="20"/>
  </cols>
  <sheetData>
    <row r="1" spans="1:9" ht="22.5" customHeight="1">
      <c r="G1" s="580" t="s">
        <v>4840</v>
      </c>
      <c r="I1" s="558" t="s">
        <v>747</v>
      </c>
    </row>
    <row r="2" spans="1:9" ht="22.5" customHeight="1">
      <c r="A2" s="686" t="s">
        <v>4842</v>
      </c>
    </row>
    <row r="3" spans="1:9" s="165" customFormat="1" ht="22.5" customHeight="1">
      <c r="A3" s="562" t="s">
        <v>2952</v>
      </c>
      <c r="B3" s="562"/>
      <c r="C3" s="562"/>
      <c r="D3" s="562"/>
      <c r="E3" s="562"/>
      <c r="F3" s="562"/>
      <c r="G3" s="48" t="s">
        <v>5550</v>
      </c>
    </row>
    <row r="4" spans="1:9" ht="22.5" customHeight="1">
      <c r="A4" s="2156" t="s">
        <v>2757</v>
      </c>
      <c r="B4" s="2209" t="s">
        <v>5077</v>
      </c>
      <c r="C4" s="2158" t="s">
        <v>2953</v>
      </c>
      <c r="D4" s="2158" t="s">
        <v>2760</v>
      </c>
      <c r="E4" s="2158"/>
      <c r="F4" s="2158"/>
      <c r="G4" s="2157"/>
    </row>
    <row r="5" spans="1:9" ht="27">
      <c r="A5" s="2156"/>
      <c r="B5" s="2156"/>
      <c r="C5" s="2158"/>
      <c r="D5" s="1279" t="s">
        <v>5078</v>
      </c>
      <c r="E5" s="1279" t="s">
        <v>5079</v>
      </c>
      <c r="F5" s="2213" t="s">
        <v>2954</v>
      </c>
      <c r="G5" s="2157"/>
    </row>
    <row r="6" spans="1:9" ht="33.75" customHeight="1">
      <c r="A6" s="1304" t="s">
        <v>2955</v>
      </c>
      <c r="B6" s="655">
        <v>3.4</v>
      </c>
      <c r="C6" s="2257" t="s">
        <v>2956</v>
      </c>
      <c r="D6" s="2257"/>
      <c r="E6" s="2257"/>
      <c r="F6" s="2291"/>
      <c r="G6" s="2291"/>
    </row>
    <row r="7" spans="1:9" ht="44.25" customHeight="1">
      <c r="A7" s="1281" t="s">
        <v>2957</v>
      </c>
      <c r="B7" s="579">
        <v>1.08</v>
      </c>
      <c r="C7" s="1305" t="s">
        <v>2958</v>
      </c>
      <c r="D7" s="597">
        <v>1910</v>
      </c>
      <c r="E7" s="597" t="s">
        <v>400</v>
      </c>
      <c r="F7" s="1305" t="s">
        <v>2959</v>
      </c>
      <c r="G7" s="1306" t="s">
        <v>5679</v>
      </c>
    </row>
    <row r="8" spans="1:9" s="23" customFormat="1" ht="20.25" customHeight="1">
      <c r="A8" s="564" t="s">
        <v>2951</v>
      </c>
      <c r="B8" s="564"/>
      <c r="C8" s="564"/>
      <c r="D8" s="564"/>
      <c r="E8" s="564"/>
      <c r="F8" s="564"/>
      <c r="G8" s="564"/>
    </row>
  </sheetData>
  <customSheetViews>
    <customSheetView guid="{35BD8D3A-C3F6-4E0E-B6B2-2143E8CF03D4}">
      <selection activeCell="C16" sqref="C16"/>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D31" sqref="D31"/>
      <pageMargins left="0.59055118110236227" right="0.59055118110236227" top="0.78740157480314965" bottom="0.78740157480314965" header="0.31496062992125984" footer="0.31496062992125984"/>
      <pageSetup paperSize="9" orientation="portrait" r:id="rId2"/>
    </customSheetView>
    <customSheetView guid="{4FBB7373-7AD5-46FB-9DE1-55BD4F50189C}">
      <selection activeCell="D31" sqref="D31"/>
      <pageMargins left="0.59055118110236227" right="0.59055118110236227" top="0.78740157480314965" bottom="0.78740157480314965" header="0.31496062992125984" footer="0.31496062992125984"/>
      <pageSetup paperSize="9" orientation="portrait" r:id="rId3"/>
    </customSheetView>
    <customSheetView guid="{B4CA18B5-BFDC-4B27-9B09-A8E981EC257E}">
      <selection activeCell="D31" sqref="D31"/>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D31" sqref="D31"/>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D31" sqref="D31"/>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D31" sqref="D31"/>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D31" sqref="D31"/>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D31" sqref="D31"/>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D31" sqref="D31"/>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D31" sqref="D31"/>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D31" sqref="D31"/>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D31" sqref="D31"/>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D31" sqref="D31"/>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D31" sqref="D31"/>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D31" sqref="D31"/>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D31" sqref="D31"/>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D8" sqref="D8"/>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D8" sqref="D8"/>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D8" sqref="D8"/>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D8" sqref="D8"/>
      <pageMargins left="0.59055118110236227" right="0.59055118110236227" top="0.78740157480314965" bottom="0.78740157480314965" header="0.31496062992125984" footer="0.31496062992125984"/>
      <pageSetup paperSize="9" orientation="portrait" r:id="rId59"/>
    </customSheetView>
    <customSheetView guid="{3735EA80-EB2D-4910-81F1-1AA74ECCBFE5}">
      <selection activeCell="D31" sqref="D31"/>
      <pageMargins left="0.59055118110236227" right="0.59055118110236227" top="0.78740157480314965" bottom="0.78740157480314965" header="0.31496062992125984" footer="0.31496062992125984"/>
      <pageSetup paperSize="9" orientation="portrait" r:id="rId60"/>
    </customSheetView>
    <customSheetView guid="{436E96B2-CC3D-4C3D-8B1C-266CE54627E3}">
      <selection activeCell="D31" sqref="D31"/>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D31" sqref="D31"/>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D31" sqref="D31"/>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D31" sqref="D31"/>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D31" sqref="D31"/>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D8" sqref="D8"/>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D31" sqref="D31"/>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D31" sqref="D31"/>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D31" sqref="D31"/>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D31" sqref="D31"/>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D31" sqref="D31"/>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D31" sqref="D31"/>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D31" sqref="D31"/>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D31" sqref="D31"/>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D31" sqref="D31"/>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D31" sqref="D31"/>
      <pageMargins left="0.59055118110236227" right="0.59055118110236227" top="0.78740157480314965" bottom="0.78740157480314965" header="0.31496062992125984" footer="0.31496062992125984"/>
      <pageSetup paperSize="9" orientation="portrait" r:id="rId76"/>
    </customSheetView>
    <customSheetView guid="{9D1B7E56-0B3F-4392-BE9A-F57461B2AFB0}">
      <selection activeCell="D31" sqref="D31"/>
      <pageMargins left="0.59055118110236227" right="0.59055118110236227" top="0.78740157480314965" bottom="0.78740157480314965" header="0.31496062992125984" footer="0.31496062992125984"/>
      <pageSetup paperSize="9" orientation="portrait" r:id="rId77"/>
    </customSheetView>
    <customSheetView guid="{CD1FBD09-2D49-40A1-916B-5524EF5CA3FA}">
      <selection activeCell="D31" sqref="D31"/>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D31" sqref="D31"/>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D31" sqref="D31"/>
      <pageMargins left="0.59055118110236227" right="0.59055118110236227" top="0.78740157480314965" bottom="0.78740157480314965" header="0.31496062992125984" footer="0.31496062992125984"/>
      <pageSetup paperSize="9" orientation="portrait" r:id="rId80"/>
    </customSheetView>
    <customSheetView guid="{954601D5-9BC0-44CB-9222-E69A5143F9E9}">
      <selection activeCell="D31" sqref="D31"/>
      <pageMargins left="0.59055118110236227" right="0.59055118110236227" top="0.78740157480314965" bottom="0.78740157480314965" header="0.31496062992125984" footer="0.31496062992125984"/>
      <pageSetup paperSize="9" orientation="portrait" r:id="rId8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7">
    <mergeCell ref="C6:E6"/>
    <mergeCell ref="F6:G6"/>
    <mergeCell ref="A4:A5"/>
    <mergeCell ref="B4:B5"/>
    <mergeCell ref="C4:C5"/>
    <mergeCell ref="D4:G4"/>
    <mergeCell ref="F5:G5"/>
  </mergeCells>
  <phoneticPr fontId="2"/>
  <hyperlinks>
    <hyperlink ref="I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autoPageBreaks="0"/>
  </sheetPr>
  <dimension ref="A1:I17"/>
  <sheetViews>
    <sheetView zoomScale="85" zoomScaleNormal="85" zoomScaleSheetLayoutView="100" workbookViewId="0">
      <selection activeCell="E9" sqref="E9"/>
    </sheetView>
  </sheetViews>
  <sheetFormatPr defaultColWidth="2.5" defaultRowHeight="15" customHeight="1"/>
  <cols>
    <col min="1" max="1" width="21" style="540" customWidth="1"/>
    <col min="2" max="7" width="11.5" style="540" customWidth="1"/>
    <col min="8" max="8" width="2.5" style="20"/>
    <col min="9" max="9" width="10.625" style="20" bestFit="1" customWidth="1"/>
    <col min="10" max="16384" width="2.5" style="20"/>
  </cols>
  <sheetData>
    <row r="1" spans="1:9" ht="22.5" customHeight="1">
      <c r="G1" s="580" t="s">
        <v>4840</v>
      </c>
      <c r="I1" s="558" t="s">
        <v>747</v>
      </c>
    </row>
    <row r="2" spans="1:9" ht="22.5" customHeight="1">
      <c r="A2" s="686" t="s">
        <v>4842</v>
      </c>
    </row>
    <row r="3" spans="1:9" s="562" customFormat="1" ht="22.5" customHeight="1">
      <c r="A3" s="562" t="s">
        <v>2960</v>
      </c>
      <c r="G3" s="48" t="s">
        <v>5550</v>
      </c>
    </row>
    <row r="4" spans="1:9" s="540" customFormat="1" ht="40.5">
      <c r="A4" s="1277" t="s">
        <v>2757</v>
      </c>
      <c r="B4" s="1275" t="s">
        <v>2961</v>
      </c>
      <c r="C4" s="1278" t="s">
        <v>2962</v>
      </c>
      <c r="D4" s="1275" t="s">
        <v>2963</v>
      </c>
      <c r="E4" s="1279" t="s">
        <v>2964</v>
      </c>
      <c r="F4" s="2213" t="s">
        <v>2965</v>
      </c>
      <c r="G4" s="2157"/>
    </row>
    <row r="5" spans="1:9" s="540" customFormat="1" ht="24.95" customHeight="1">
      <c r="A5" s="575" t="s">
        <v>2966</v>
      </c>
      <c r="B5" s="798" t="s">
        <v>2967</v>
      </c>
      <c r="C5" s="1274">
        <v>1474</v>
      </c>
      <c r="D5" s="575" t="s">
        <v>2968</v>
      </c>
      <c r="E5" s="381">
        <v>31.3</v>
      </c>
      <c r="F5" s="1274">
        <v>270</v>
      </c>
      <c r="G5" s="575" t="s">
        <v>2969</v>
      </c>
    </row>
    <row r="6" spans="1:9" s="540" customFormat="1" ht="24.95" customHeight="1">
      <c r="A6" s="575" t="s">
        <v>2970</v>
      </c>
      <c r="B6" s="798" t="s">
        <v>2967</v>
      </c>
      <c r="C6" s="1274">
        <v>2149</v>
      </c>
      <c r="D6" s="575" t="s">
        <v>2971</v>
      </c>
      <c r="E6" s="381">
        <v>27.6</v>
      </c>
      <c r="F6" s="1274">
        <v>304</v>
      </c>
      <c r="G6" s="575" t="s">
        <v>2972</v>
      </c>
    </row>
    <row r="7" spans="1:9" s="540" customFormat="1" ht="24.95" customHeight="1">
      <c r="A7" s="575" t="s">
        <v>2973</v>
      </c>
      <c r="B7" s="798" t="s">
        <v>2967</v>
      </c>
      <c r="C7" s="1274">
        <v>4916</v>
      </c>
      <c r="D7" s="575" t="s">
        <v>2974</v>
      </c>
      <c r="E7" s="381">
        <v>212.3</v>
      </c>
      <c r="F7" s="1274">
        <v>1360</v>
      </c>
      <c r="G7" s="575" t="s">
        <v>2969</v>
      </c>
    </row>
    <row r="8" spans="1:9" s="540" customFormat="1" ht="24.95" customHeight="1">
      <c r="A8" s="575"/>
      <c r="B8" s="798"/>
      <c r="C8" s="1274"/>
      <c r="D8" s="575" t="s">
        <v>2975</v>
      </c>
      <c r="E8" s="381"/>
      <c r="F8" s="1274"/>
      <c r="G8" s="575"/>
    </row>
    <row r="9" spans="1:9" s="540" customFormat="1" ht="24.95" customHeight="1">
      <c r="A9" s="575" t="s">
        <v>2976</v>
      </c>
      <c r="B9" s="798" t="s">
        <v>2967</v>
      </c>
      <c r="C9" s="1274">
        <v>9345</v>
      </c>
      <c r="D9" s="575" t="s">
        <v>2977</v>
      </c>
      <c r="E9" s="381">
        <v>180</v>
      </c>
      <c r="F9" s="1274">
        <v>1228</v>
      </c>
      <c r="G9" s="575" t="s">
        <v>2978</v>
      </c>
    </row>
    <row r="10" spans="1:9" s="540" customFormat="1" ht="24.95" customHeight="1">
      <c r="A10" s="575"/>
      <c r="B10" s="798"/>
      <c r="C10" s="1274"/>
      <c r="D10" s="575"/>
      <c r="E10" s="381"/>
      <c r="F10" s="1274">
        <v>614</v>
      </c>
      <c r="G10" s="575" t="s">
        <v>2979</v>
      </c>
    </row>
    <row r="11" spans="1:9" s="540" customFormat="1" ht="24.95" customHeight="1">
      <c r="A11" s="575" t="s">
        <v>2980</v>
      </c>
      <c r="B11" s="798" t="s">
        <v>2967</v>
      </c>
      <c r="C11" s="1274">
        <v>4696</v>
      </c>
      <c r="D11" s="575" t="s">
        <v>2981</v>
      </c>
      <c r="E11" s="381">
        <v>71</v>
      </c>
      <c r="F11" s="1274">
        <v>810</v>
      </c>
      <c r="G11" s="575" t="s">
        <v>2982</v>
      </c>
    </row>
    <row r="12" spans="1:9" s="540" customFormat="1" ht="24.95" customHeight="1">
      <c r="A12" s="575"/>
      <c r="B12" s="798"/>
      <c r="C12" s="1274"/>
      <c r="D12" s="575"/>
      <c r="E12" s="381"/>
      <c r="F12" s="1274">
        <v>540</v>
      </c>
      <c r="G12" s="575" t="s">
        <v>2983</v>
      </c>
    </row>
    <row r="13" spans="1:9" s="540" customFormat="1" ht="24.95" customHeight="1">
      <c r="A13" s="575" t="s">
        <v>2984</v>
      </c>
      <c r="B13" s="798" t="s">
        <v>2967</v>
      </c>
      <c r="C13" s="1274">
        <v>887</v>
      </c>
      <c r="D13" s="575" t="s">
        <v>2985</v>
      </c>
      <c r="E13" s="381">
        <v>86.6</v>
      </c>
      <c r="F13" s="1274">
        <v>240</v>
      </c>
      <c r="G13" s="575" t="s">
        <v>2972</v>
      </c>
    </row>
    <row r="14" spans="1:9" s="540" customFormat="1" ht="24.95" customHeight="1">
      <c r="A14" s="575" t="s">
        <v>2986</v>
      </c>
      <c r="B14" s="798" t="s">
        <v>2987</v>
      </c>
      <c r="C14" s="1274">
        <v>2333</v>
      </c>
      <c r="D14" s="575" t="s">
        <v>399</v>
      </c>
      <c r="E14" s="1623" t="s">
        <v>5541</v>
      </c>
      <c r="F14" s="381">
        <v>16.600000000000001</v>
      </c>
      <c r="G14" s="575" t="s">
        <v>2972</v>
      </c>
    </row>
    <row r="15" spans="1:9" s="540" customFormat="1" ht="24.95" customHeight="1">
      <c r="A15" s="575" t="s">
        <v>2988</v>
      </c>
      <c r="B15" s="798" t="s">
        <v>2987</v>
      </c>
      <c r="C15" s="1274">
        <v>636</v>
      </c>
      <c r="D15" s="575" t="s">
        <v>399</v>
      </c>
      <c r="E15" s="381" t="s">
        <v>5542</v>
      </c>
      <c r="F15" s="381">
        <v>2.2000000000000002</v>
      </c>
      <c r="G15" s="575" t="s">
        <v>2972</v>
      </c>
    </row>
    <row r="16" spans="1:9" s="540" customFormat="1" ht="24.95" customHeight="1">
      <c r="A16" s="799" t="s">
        <v>2989</v>
      </c>
      <c r="B16" s="800" t="s">
        <v>2987</v>
      </c>
      <c r="C16" s="385">
        <v>1888</v>
      </c>
      <c r="D16" s="799" t="s">
        <v>399</v>
      </c>
      <c r="E16" s="1624" t="s">
        <v>5543</v>
      </c>
      <c r="F16" s="386">
        <v>4.2</v>
      </c>
      <c r="G16" s="799" t="s">
        <v>2972</v>
      </c>
    </row>
    <row r="17" spans="1:1" s="564" customFormat="1" ht="20.25" customHeight="1">
      <c r="A17" s="564" t="s">
        <v>2951</v>
      </c>
    </row>
  </sheetData>
  <customSheetViews>
    <customSheetView guid="{35BD8D3A-C3F6-4E0E-B6B2-2143E8CF03D4}" scale="85">
      <selection activeCell="G20" sqref="G20"/>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4" sqref="A4"/>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I1" sqref="I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4" sqref="A4"/>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4" sqref="A4"/>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4" sqref="A4"/>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A4" sqref="A4"/>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A4" sqref="A4"/>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4" sqref="A4"/>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4" sqref="A4"/>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4" sqref="A4"/>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A4" sqref="A4"/>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A4" sqref="A4"/>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A4" sqref="A4"/>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A4" sqref="A4"/>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4" sqref="A4"/>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4" sqref="A4"/>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A4" sqref="A4"/>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A4" sqref="A4"/>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A4" sqref="A4"/>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4" sqref="A4"/>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A4" sqref="A4"/>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4" sqref="A4"/>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4" sqref="A4"/>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A4" sqref="A4"/>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A4" sqref="A4"/>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A4" sqref="A4"/>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A4" sqref="A4"/>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A4" sqref="A4"/>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A4" sqref="A4"/>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A4" sqref="A4"/>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4" sqref="A4"/>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4" sqref="A4"/>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4" sqref="A4"/>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4" sqref="A4"/>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4" sqref="A4"/>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A4" sqref="A4"/>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A4" sqref="A4"/>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4" sqref="A4"/>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
    <mergeCell ref="F4:G4"/>
  </mergeCells>
  <phoneticPr fontId="2"/>
  <hyperlinks>
    <hyperlink ref="I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autoPageBreaks="0"/>
  </sheetPr>
  <dimension ref="A1:AI25"/>
  <sheetViews>
    <sheetView zoomScale="70" zoomScaleNormal="70" zoomScaleSheetLayoutView="85" workbookViewId="0">
      <selection activeCell="AV12" sqref="AV12"/>
    </sheetView>
  </sheetViews>
  <sheetFormatPr defaultColWidth="2.5" defaultRowHeight="15" customHeight="1"/>
  <cols>
    <col min="1" max="1" width="18.375" style="20" customWidth="1"/>
    <col min="2" max="33" width="11.375" style="20" customWidth="1"/>
    <col min="34" max="34" width="2.5" style="20"/>
    <col min="35" max="35" width="10.625" style="20" bestFit="1" customWidth="1"/>
    <col min="36" max="16384" width="2.5" style="20"/>
  </cols>
  <sheetData>
    <row r="1" spans="1:35" ht="22.5" customHeight="1">
      <c r="AG1" s="19" t="s">
        <v>4848</v>
      </c>
      <c r="AI1" s="558" t="s">
        <v>747</v>
      </c>
    </row>
    <row r="2" spans="1:35" ht="22.5" customHeight="1">
      <c r="A2" s="22" t="s">
        <v>4849</v>
      </c>
    </row>
    <row r="3" spans="1:35" s="165" customFormat="1" ht="22.5" customHeight="1">
      <c r="A3" s="47" t="s">
        <v>2991</v>
      </c>
    </row>
    <row r="4" spans="1:35" ht="20.100000000000001" customHeight="1">
      <c r="A4" s="2027" t="s">
        <v>2992</v>
      </c>
      <c r="B4" s="2017"/>
      <c r="C4" s="2017"/>
      <c r="D4" s="2017"/>
      <c r="E4" s="2017"/>
      <c r="F4" s="2017"/>
      <c r="G4" s="2017"/>
      <c r="H4" s="2017"/>
      <c r="I4" s="2017"/>
      <c r="J4" s="2017"/>
      <c r="K4" s="2017"/>
      <c r="L4" s="2017"/>
      <c r="M4" s="2017"/>
      <c r="N4" s="2017"/>
      <c r="O4" s="2017"/>
      <c r="P4" s="2017"/>
      <c r="Q4" s="2027"/>
      <c r="R4" s="2016" t="s">
        <v>2993</v>
      </c>
      <c r="S4" s="2017"/>
      <c r="T4" s="2017"/>
      <c r="U4" s="2017"/>
      <c r="V4" s="2017"/>
      <c r="W4" s="2017"/>
      <c r="X4" s="2017"/>
      <c r="Y4" s="2017"/>
      <c r="Z4" s="2017"/>
      <c r="AA4" s="2017"/>
      <c r="AB4" s="2017"/>
      <c r="AC4" s="2017"/>
      <c r="AD4" s="2017"/>
      <c r="AE4" s="2017"/>
      <c r="AF4" s="2017"/>
      <c r="AG4" s="2017"/>
    </row>
    <row r="5" spans="1:35" ht="27">
      <c r="A5" s="2027"/>
      <c r="B5" s="801" t="s">
        <v>682</v>
      </c>
      <c r="C5" s="801" t="s">
        <v>5538</v>
      </c>
      <c r="D5" s="801" t="s">
        <v>5527</v>
      </c>
      <c r="E5" s="801" t="s">
        <v>5525</v>
      </c>
      <c r="F5" s="801" t="s">
        <v>5526</v>
      </c>
      <c r="G5" s="801" t="s">
        <v>683</v>
      </c>
      <c r="H5" s="801" t="s">
        <v>5537</v>
      </c>
      <c r="I5" s="801" t="s">
        <v>5536</v>
      </c>
      <c r="J5" s="801" t="s">
        <v>1026</v>
      </c>
      <c r="K5" s="801" t="s">
        <v>1027</v>
      </c>
      <c r="L5" s="801" t="s">
        <v>684</v>
      </c>
      <c r="M5" s="801" t="s">
        <v>4982</v>
      </c>
      <c r="N5" s="801" t="s">
        <v>5414</v>
      </c>
      <c r="O5" s="801" t="s">
        <v>5434</v>
      </c>
      <c r="P5" s="802" t="s">
        <v>5573</v>
      </c>
      <c r="Q5" s="118" t="s">
        <v>1069</v>
      </c>
      <c r="R5" s="801" t="s">
        <v>682</v>
      </c>
      <c r="S5" s="801" t="s">
        <v>5538</v>
      </c>
      <c r="T5" s="801" t="s">
        <v>5527</v>
      </c>
      <c r="U5" s="801" t="s">
        <v>5525</v>
      </c>
      <c r="V5" s="801" t="s">
        <v>5526</v>
      </c>
      <c r="W5" s="801" t="s">
        <v>683</v>
      </c>
      <c r="X5" s="801" t="s">
        <v>5537</v>
      </c>
      <c r="Y5" s="801" t="s">
        <v>5536</v>
      </c>
      <c r="Z5" s="801" t="s">
        <v>1026</v>
      </c>
      <c r="AA5" s="801" t="s">
        <v>1027</v>
      </c>
      <c r="AB5" s="801" t="s">
        <v>684</v>
      </c>
      <c r="AC5" s="801" t="s">
        <v>4982</v>
      </c>
      <c r="AD5" s="801" t="s">
        <v>5414</v>
      </c>
      <c r="AE5" s="1672" t="s">
        <v>5434</v>
      </c>
      <c r="AF5" s="1493" t="s">
        <v>5573</v>
      </c>
      <c r="AG5" s="115" t="s">
        <v>1069</v>
      </c>
    </row>
    <row r="6" spans="1:35" ht="22.5" customHeight="1">
      <c r="A6" s="55" t="s">
        <v>2994</v>
      </c>
      <c r="B6" s="1417">
        <v>15</v>
      </c>
      <c r="C6" s="1417">
        <v>13</v>
      </c>
      <c r="D6" s="1417">
        <v>21</v>
      </c>
      <c r="E6" s="1417">
        <v>18</v>
      </c>
      <c r="F6" s="1417">
        <v>18</v>
      </c>
      <c r="G6" s="1417">
        <v>16</v>
      </c>
      <c r="H6" s="1417">
        <v>20</v>
      </c>
      <c r="I6" s="1417">
        <v>17</v>
      </c>
      <c r="J6" s="31">
        <v>18</v>
      </c>
      <c r="K6" s="31">
        <v>17</v>
      </c>
      <c r="L6" s="1094">
        <v>17</v>
      </c>
      <c r="M6" s="1417">
        <v>20</v>
      </c>
      <c r="N6" s="1417">
        <v>19</v>
      </c>
      <c r="O6" s="1417">
        <v>22</v>
      </c>
      <c r="P6" s="170">
        <v>21</v>
      </c>
      <c r="Q6" s="31" t="s">
        <v>400</v>
      </c>
      <c r="R6" s="679">
        <v>35</v>
      </c>
      <c r="S6" s="1417">
        <v>21</v>
      </c>
      <c r="T6" s="1417">
        <v>35</v>
      </c>
      <c r="U6" s="1417">
        <v>34</v>
      </c>
      <c r="V6" s="1417">
        <v>35</v>
      </c>
      <c r="W6" s="1417">
        <v>35</v>
      </c>
      <c r="X6" s="1417">
        <v>35</v>
      </c>
      <c r="Y6" s="1417">
        <v>35</v>
      </c>
      <c r="Z6" s="31">
        <v>34</v>
      </c>
      <c r="AA6" s="31">
        <v>34</v>
      </c>
      <c r="AB6" s="1094">
        <v>35</v>
      </c>
      <c r="AC6" s="1417">
        <v>33</v>
      </c>
      <c r="AD6" s="1417">
        <v>33</v>
      </c>
      <c r="AE6" s="1417">
        <v>34</v>
      </c>
      <c r="AF6" s="170">
        <v>34</v>
      </c>
      <c r="AG6" s="31" t="s">
        <v>400</v>
      </c>
    </row>
    <row r="7" spans="1:35" ht="22.5" customHeight="1">
      <c r="A7" s="55" t="s">
        <v>2995</v>
      </c>
      <c r="B7" s="30">
        <v>3.58</v>
      </c>
      <c r="C7" s="30">
        <v>4.2</v>
      </c>
      <c r="D7" s="30">
        <v>3.4</v>
      </c>
      <c r="E7" s="30">
        <v>3.06</v>
      </c>
      <c r="F7" s="30">
        <v>3.38</v>
      </c>
      <c r="G7" s="30">
        <v>3.22</v>
      </c>
      <c r="H7" s="30">
        <v>3.62</v>
      </c>
      <c r="I7" s="30">
        <v>3.53</v>
      </c>
      <c r="J7" s="30">
        <v>3.26</v>
      </c>
      <c r="K7" s="30">
        <v>3.43</v>
      </c>
      <c r="L7" s="30">
        <v>3.49</v>
      </c>
      <c r="M7" s="30">
        <v>3.14</v>
      </c>
      <c r="N7" s="30">
        <v>3.44</v>
      </c>
      <c r="O7" s="30">
        <v>3.46</v>
      </c>
      <c r="P7" s="160">
        <v>3.35</v>
      </c>
      <c r="Q7" s="31" t="s">
        <v>400</v>
      </c>
      <c r="R7" s="159">
        <v>3.21</v>
      </c>
      <c r="S7" s="30">
        <v>3.62</v>
      </c>
      <c r="T7" s="30">
        <v>3.13</v>
      </c>
      <c r="U7" s="30">
        <v>3.05</v>
      </c>
      <c r="V7" s="30">
        <v>3.29</v>
      </c>
      <c r="W7" s="30">
        <v>3.06</v>
      </c>
      <c r="X7" s="30">
        <v>3.21</v>
      </c>
      <c r="Y7" s="30">
        <v>3</v>
      </c>
      <c r="Z7" s="30">
        <v>2.92</v>
      </c>
      <c r="AA7" s="30">
        <v>3.03</v>
      </c>
      <c r="AB7" s="30">
        <v>2.93</v>
      </c>
      <c r="AC7" s="30">
        <v>2.92</v>
      </c>
      <c r="AD7" s="30">
        <v>3.06</v>
      </c>
      <c r="AE7" s="30">
        <v>3.14</v>
      </c>
      <c r="AF7" s="160">
        <v>2.91</v>
      </c>
      <c r="AG7" s="31" t="s">
        <v>400</v>
      </c>
    </row>
    <row r="8" spans="1:35" ht="22.5" customHeight="1">
      <c r="A8" s="55" t="s">
        <v>2996</v>
      </c>
      <c r="B8" s="30">
        <v>1.94</v>
      </c>
      <c r="C8" s="30">
        <v>1.98</v>
      </c>
      <c r="D8" s="30">
        <v>1.72</v>
      </c>
      <c r="E8" s="30">
        <v>1.86</v>
      </c>
      <c r="F8" s="30">
        <v>1.82</v>
      </c>
      <c r="G8" s="30">
        <v>1.98</v>
      </c>
      <c r="H8" s="30">
        <v>1.94</v>
      </c>
      <c r="I8" s="30">
        <v>1.85</v>
      </c>
      <c r="J8" s="30">
        <v>1.74</v>
      </c>
      <c r="K8" s="30">
        <v>1.7</v>
      </c>
      <c r="L8" s="30">
        <v>1.77</v>
      </c>
      <c r="M8" s="30">
        <v>1.86</v>
      </c>
      <c r="N8" s="30">
        <v>1.8</v>
      </c>
      <c r="O8" s="30">
        <v>1.71</v>
      </c>
      <c r="P8" s="160">
        <v>1.72</v>
      </c>
      <c r="Q8" s="31" t="s">
        <v>400</v>
      </c>
      <c r="R8" s="159">
        <v>1.81</v>
      </c>
      <c r="S8" s="30">
        <v>1.66</v>
      </c>
      <c r="T8" s="30">
        <v>1.41</v>
      </c>
      <c r="U8" s="30">
        <v>1.54</v>
      </c>
      <c r="V8" s="30">
        <v>1.63</v>
      </c>
      <c r="W8" s="30">
        <v>1.44</v>
      </c>
      <c r="X8" s="30">
        <v>1.51</v>
      </c>
      <c r="Y8" s="30">
        <v>1.29</v>
      </c>
      <c r="Z8" s="30">
        <v>1.24</v>
      </c>
      <c r="AA8" s="30">
        <v>1.21</v>
      </c>
      <c r="AB8" s="30">
        <v>1.18</v>
      </c>
      <c r="AC8" s="30">
        <v>1.46</v>
      </c>
      <c r="AD8" s="30">
        <v>1.39</v>
      </c>
      <c r="AE8" s="30">
        <v>1.34</v>
      </c>
      <c r="AF8" s="160">
        <v>1.24</v>
      </c>
      <c r="AG8" s="31" t="s">
        <v>400</v>
      </c>
    </row>
    <row r="9" spans="1:35" ht="22.5" customHeight="1">
      <c r="A9" s="803" t="s">
        <v>2997</v>
      </c>
      <c r="B9" s="1417">
        <v>579487</v>
      </c>
      <c r="C9" s="1417">
        <v>535305</v>
      </c>
      <c r="D9" s="1417">
        <v>509004</v>
      </c>
      <c r="E9" s="1417">
        <v>562961</v>
      </c>
      <c r="F9" s="1417">
        <v>587535</v>
      </c>
      <c r="G9" s="1417">
        <v>557759</v>
      </c>
      <c r="H9" s="1417">
        <v>491819</v>
      </c>
      <c r="I9" s="1417">
        <v>601082</v>
      </c>
      <c r="J9" s="31">
        <v>494693</v>
      </c>
      <c r="K9" s="31">
        <v>601724</v>
      </c>
      <c r="L9" s="1094">
        <v>580034</v>
      </c>
      <c r="M9" s="1417">
        <v>506752</v>
      </c>
      <c r="N9" s="1417">
        <v>638130</v>
      </c>
      <c r="O9" s="1417">
        <v>609262</v>
      </c>
      <c r="P9" s="170">
        <v>604167</v>
      </c>
      <c r="Q9" s="804">
        <f>SUM(Q10,Q12)</f>
        <v>0.99999834482849936</v>
      </c>
      <c r="R9" s="1612" t="s">
        <v>400</v>
      </c>
      <c r="S9" s="1417" t="s">
        <v>400</v>
      </c>
      <c r="T9" s="1417" t="s">
        <v>400</v>
      </c>
      <c r="U9" s="1417" t="s">
        <v>400</v>
      </c>
      <c r="V9" s="1417" t="s">
        <v>400</v>
      </c>
      <c r="W9" s="1417" t="s">
        <v>400</v>
      </c>
      <c r="X9" s="1417" t="s">
        <v>400</v>
      </c>
      <c r="Y9" s="1417" t="s">
        <v>400</v>
      </c>
      <c r="Z9" s="31" t="s">
        <v>400</v>
      </c>
      <c r="AA9" s="31" t="s">
        <v>400</v>
      </c>
      <c r="AB9" s="1094" t="s">
        <v>400</v>
      </c>
      <c r="AC9" s="1417" t="s">
        <v>400</v>
      </c>
      <c r="AD9" s="1417" t="s">
        <v>399</v>
      </c>
      <c r="AE9" s="1417" t="s">
        <v>399</v>
      </c>
      <c r="AF9" s="1417" t="s">
        <v>399</v>
      </c>
      <c r="AG9" s="170" t="s">
        <v>400</v>
      </c>
    </row>
    <row r="10" spans="1:35" ht="22.5" customHeight="1">
      <c r="A10" s="805" t="s">
        <v>2998</v>
      </c>
      <c r="B10" s="1417">
        <v>565542</v>
      </c>
      <c r="C10" s="1417">
        <v>528572</v>
      </c>
      <c r="D10" s="1417">
        <v>477925</v>
      </c>
      <c r="E10" s="1417">
        <v>545018</v>
      </c>
      <c r="F10" s="1417">
        <v>576139</v>
      </c>
      <c r="G10" s="1417">
        <v>547202</v>
      </c>
      <c r="H10" s="1417">
        <v>483743</v>
      </c>
      <c r="I10" s="1417">
        <v>589178</v>
      </c>
      <c r="J10" s="31">
        <v>489994</v>
      </c>
      <c r="K10" s="31">
        <v>587574</v>
      </c>
      <c r="L10" s="1094">
        <v>550062</v>
      </c>
      <c r="M10" s="1417">
        <v>498445</v>
      </c>
      <c r="N10" s="1417">
        <v>597890</v>
      </c>
      <c r="O10" s="1417">
        <v>596862</v>
      </c>
      <c r="P10" s="170">
        <v>589713</v>
      </c>
      <c r="Q10" s="806">
        <f>P10/$P$9</f>
        <v>0.97607615113039936</v>
      </c>
      <c r="R10" s="1612" t="s">
        <v>400</v>
      </c>
      <c r="S10" s="1417" t="s">
        <v>400</v>
      </c>
      <c r="T10" s="1417" t="s">
        <v>400</v>
      </c>
      <c r="U10" s="1417" t="s">
        <v>400</v>
      </c>
      <c r="V10" s="1417" t="s">
        <v>400</v>
      </c>
      <c r="W10" s="1417" t="s">
        <v>400</v>
      </c>
      <c r="X10" s="1417" t="s">
        <v>400</v>
      </c>
      <c r="Y10" s="1417" t="s">
        <v>400</v>
      </c>
      <c r="Z10" s="31" t="s">
        <v>400</v>
      </c>
      <c r="AA10" s="31" t="s">
        <v>400</v>
      </c>
      <c r="AB10" s="1094" t="s">
        <v>400</v>
      </c>
      <c r="AC10" s="1417" t="s">
        <v>400</v>
      </c>
      <c r="AD10" s="1417" t="s">
        <v>399</v>
      </c>
      <c r="AE10" s="1417" t="s">
        <v>399</v>
      </c>
      <c r="AF10" s="1417" t="s">
        <v>399</v>
      </c>
      <c r="AG10" s="31" t="s">
        <v>400</v>
      </c>
    </row>
    <row r="11" spans="1:35" ht="22.5" customHeight="1">
      <c r="A11" s="55" t="s">
        <v>2999</v>
      </c>
      <c r="B11" s="1417">
        <v>366524</v>
      </c>
      <c r="C11" s="1417">
        <v>364364</v>
      </c>
      <c r="D11" s="1417">
        <v>360904</v>
      </c>
      <c r="E11" s="1417">
        <v>407419</v>
      </c>
      <c r="F11" s="1417">
        <v>403411</v>
      </c>
      <c r="G11" s="1417">
        <v>367982</v>
      </c>
      <c r="H11" s="1417">
        <v>352123</v>
      </c>
      <c r="I11" s="1417">
        <v>430847</v>
      </c>
      <c r="J11" s="31">
        <v>319225</v>
      </c>
      <c r="K11" s="31">
        <v>450063</v>
      </c>
      <c r="L11" s="1094">
        <v>405705</v>
      </c>
      <c r="M11" s="1417">
        <v>367895</v>
      </c>
      <c r="N11" s="1417">
        <v>428856</v>
      </c>
      <c r="O11" s="1417">
        <v>406562</v>
      </c>
      <c r="P11" s="170">
        <v>399908</v>
      </c>
      <c r="Q11" s="806">
        <f>P11/$P$9</f>
        <v>0.66191632445995896</v>
      </c>
      <c r="R11" s="1612" t="s">
        <v>400</v>
      </c>
      <c r="S11" s="1417" t="s">
        <v>400</v>
      </c>
      <c r="T11" s="1417" t="s">
        <v>400</v>
      </c>
      <c r="U11" s="1417" t="s">
        <v>400</v>
      </c>
      <c r="V11" s="1417" t="s">
        <v>400</v>
      </c>
      <c r="W11" s="1417" t="s">
        <v>400</v>
      </c>
      <c r="X11" s="1417" t="s">
        <v>400</v>
      </c>
      <c r="Y11" s="1417" t="s">
        <v>400</v>
      </c>
      <c r="Z11" s="31" t="s">
        <v>400</v>
      </c>
      <c r="AA11" s="31" t="s">
        <v>400</v>
      </c>
      <c r="AB11" s="1094" t="s">
        <v>400</v>
      </c>
      <c r="AC11" s="1417" t="s">
        <v>400</v>
      </c>
      <c r="AD11" s="1417" t="s">
        <v>399</v>
      </c>
      <c r="AE11" s="1417" t="s">
        <v>399</v>
      </c>
      <c r="AF11" s="1417" t="s">
        <v>399</v>
      </c>
      <c r="AG11" s="31" t="s">
        <v>400</v>
      </c>
    </row>
    <row r="12" spans="1:35" ht="22.5" customHeight="1">
      <c r="A12" s="805" t="s">
        <v>3000</v>
      </c>
      <c r="B12" s="1417">
        <v>13944</v>
      </c>
      <c r="C12" s="1417">
        <v>6734</v>
      </c>
      <c r="D12" s="1417">
        <v>31079</v>
      </c>
      <c r="E12" s="1417">
        <v>17943</v>
      </c>
      <c r="F12" s="1417">
        <v>11396</v>
      </c>
      <c r="G12" s="1417">
        <v>10557</v>
      </c>
      <c r="H12" s="1417">
        <v>8076</v>
      </c>
      <c r="I12" s="1417">
        <v>11904</v>
      </c>
      <c r="J12" s="31">
        <v>4699</v>
      </c>
      <c r="K12" s="31">
        <v>14151</v>
      </c>
      <c r="L12" s="1094">
        <v>29972</v>
      </c>
      <c r="M12" s="1417">
        <v>8307</v>
      </c>
      <c r="N12" s="1417">
        <v>40240</v>
      </c>
      <c r="O12" s="1417">
        <v>12401</v>
      </c>
      <c r="P12" s="170">
        <v>14453</v>
      </c>
      <c r="Q12" s="806">
        <f>P12/$P$9</f>
        <v>2.3922193698100027E-2</v>
      </c>
      <c r="R12" s="1612" t="s">
        <v>400</v>
      </c>
      <c r="S12" s="1417" t="s">
        <v>400</v>
      </c>
      <c r="T12" s="1417" t="s">
        <v>400</v>
      </c>
      <c r="U12" s="1417" t="s">
        <v>400</v>
      </c>
      <c r="V12" s="1417" t="s">
        <v>400</v>
      </c>
      <c r="W12" s="1417" t="s">
        <v>400</v>
      </c>
      <c r="X12" s="1417" t="s">
        <v>400</v>
      </c>
      <c r="Y12" s="1417" t="s">
        <v>400</v>
      </c>
      <c r="Z12" s="31" t="s">
        <v>400</v>
      </c>
      <c r="AA12" s="31" t="s">
        <v>400</v>
      </c>
      <c r="AB12" s="1094" t="s">
        <v>400</v>
      </c>
      <c r="AC12" s="1417" t="s">
        <v>400</v>
      </c>
      <c r="AD12" s="1417" t="s">
        <v>399</v>
      </c>
      <c r="AE12" s="1417" t="s">
        <v>399</v>
      </c>
      <c r="AF12" s="1417" t="s">
        <v>399</v>
      </c>
      <c r="AG12" s="31" t="s">
        <v>400</v>
      </c>
    </row>
    <row r="13" spans="1:35" ht="22.5" customHeight="1">
      <c r="A13" s="803" t="s">
        <v>3001</v>
      </c>
      <c r="B13" s="1417">
        <v>366314</v>
      </c>
      <c r="C13" s="1417">
        <v>314753</v>
      </c>
      <c r="D13" s="1417">
        <v>359852</v>
      </c>
      <c r="E13" s="1417">
        <v>342876</v>
      </c>
      <c r="F13" s="1417">
        <v>327027</v>
      </c>
      <c r="G13" s="1417">
        <v>337748</v>
      </c>
      <c r="H13" s="1417">
        <v>317574</v>
      </c>
      <c r="I13" s="1417">
        <v>305021</v>
      </c>
      <c r="J13" s="31">
        <v>298537</v>
      </c>
      <c r="K13" s="31">
        <v>371309</v>
      </c>
      <c r="L13" s="1094">
        <v>300371</v>
      </c>
      <c r="M13" s="1417">
        <v>299500</v>
      </c>
      <c r="N13" s="1417">
        <v>350808</v>
      </c>
      <c r="O13" s="1417">
        <v>344802</v>
      </c>
      <c r="P13" s="170">
        <v>292470</v>
      </c>
      <c r="Q13" s="804">
        <f>SUM(Q14:Q23)</f>
        <v>1</v>
      </c>
      <c r="R13" s="1612">
        <v>344432</v>
      </c>
      <c r="S13" s="1417">
        <v>304040</v>
      </c>
      <c r="T13" s="1417">
        <v>331707</v>
      </c>
      <c r="U13" s="1417">
        <v>348110</v>
      </c>
      <c r="V13" s="1417">
        <v>319531</v>
      </c>
      <c r="W13" s="1417">
        <v>312912</v>
      </c>
      <c r="X13" s="1417">
        <v>287297</v>
      </c>
      <c r="Y13" s="1417">
        <v>294503</v>
      </c>
      <c r="Z13" s="31">
        <v>271174</v>
      </c>
      <c r="AA13" s="31">
        <v>312840</v>
      </c>
      <c r="AB13" s="1094">
        <v>283344</v>
      </c>
      <c r="AC13" s="1417">
        <v>278807</v>
      </c>
      <c r="AD13" s="1417">
        <v>304446</v>
      </c>
      <c r="AE13" s="1417">
        <v>322722</v>
      </c>
      <c r="AF13" s="170">
        <v>273007</v>
      </c>
      <c r="AG13" s="804">
        <f>SUM(AG14:AG23)</f>
        <v>1</v>
      </c>
    </row>
    <row r="14" spans="1:35" ht="22.5" customHeight="1">
      <c r="A14" s="805" t="s">
        <v>3002</v>
      </c>
      <c r="B14" s="1417">
        <v>64264</v>
      </c>
      <c r="C14" s="1417">
        <v>71348</v>
      </c>
      <c r="D14" s="1417">
        <v>71500</v>
      </c>
      <c r="E14" s="1417">
        <v>63647</v>
      </c>
      <c r="F14" s="1417">
        <v>65147</v>
      </c>
      <c r="G14" s="1417">
        <v>72155</v>
      </c>
      <c r="H14" s="1417">
        <v>72951</v>
      </c>
      <c r="I14" s="1417">
        <v>71256</v>
      </c>
      <c r="J14" s="31">
        <v>72106</v>
      </c>
      <c r="K14" s="31">
        <v>81236</v>
      </c>
      <c r="L14" s="1094">
        <v>73736</v>
      </c>
      <c r="M14" s="1417">
        <v>78946</v>
      </c>
      <c r="N14" s="1417">
        <v>83474</v>
      </c>
      <c r="O14" s="1417">
        <v>80763</v>
      </c>
      <c r="P14" s="170">
        <v>86995</v>
      </c>
      <c r="Q14" s="806">
        <f t="shared" ref="Q14:Q23" si="0">P14/$P$13</f>
        <v>0.29744931104044858</v>
      </c>
      <c r="R14" s="1612">
        <v>67766</v>
      </c>
      <c r="S14" s="1417">
        <v>67320</v>
      </c>
      <c r="T14" s="1417">
        <v>70784</v>
      </c>
      <c r="U14" s="1417">
        <v>68163</v>
      </c>
      <c r="V14" s="1417">
        <v>69913</v>
      </c>
      <c r="W14" s="1417">
        <v>72456</v>
      </c>
      <c r="X14" s="1417">
        <v>70891</v>
      </c>
      <c r="Y14" s="1417">
        <v>69876</v>
      </c>
      <c r="Z14" s="31">
        <v>70883</v>
      </c>
      <c r="AA14" s="31">
        <v>77705</v>
      </c>
      <c r="AB14" s="1094">
        <v>69961</v>
      </c>
      <c r="AC14" s="1417">
        <v>73482</v>
      </c>
      <c r="AD14" s="1417">
        <v>77174</v>
      </c>
      <c r="AE14" s="1417">
        <v>78167</v>
      </c>
      <c r="AF14" s="170">
        <v>81976</v>
      </c>
      <c r="AG14" s="806">
        <f>AF14/$AF$13</f>
        <v>0.30027068902995163</v>
      </c>
    </row>
    <row r="15" spans="1:35" ht="22.5" customHeight="1">
      <c r="A15" s="805" t="s">
        <v>3003</v>
      </c>
      <c r="B15" s="1417">
        <v>13315</v>
      </c>
      <c r="C15" s="1417">
        <v>5790</v>
      </c>
      <c r="D15" s="1417">
        <v>8657</v>
      </c>
      <c r="E15" s="1417">
        <v>15640</v>
      </c>
      <c r="F15" s="1417">
        <v>16355</v>
      </c>
      <c r="G15" s="1417">
        <v>18896</v>
      </c>
      <c r="H15" s="1417">
        <v>20845</v>
      </c>
      <c r="I15" s="1417">
        <v>18480</v>
      </c>
      <c r="J15" s="31">
        <v>7584</v>
      </c>
      <c r="K15" s="31">
        <v>12791</v>
      </c>
      <c r="L15" s="1094">
        <v>18986</v>
      </c>
      <c r="M15" s="1417">
        <v>34797</v>
      </c>
      <c r="N15" s="1417">
        <v>15054</v>
      </c>
      <c r="O15" s="1417">
        <v>15515</v>
      </c>
      <c r="P15" s="170">
        <v>7333</v>
      </c>
      <c r="Q15" s="806">
        <f t="shared" si="0"/>
        <v>2.5072657024652101E-2</v>
      </c>
      <c r="R15" s="1612">
        <v>18541</v>
      </c>
      <c r="S15" s="1417">
        <v>16384</v>
      </c>
      <c r="T15" s="1417">
        <v>8583</v>
      </c>
      <c r="U15" s="1417">
        <v>18694</v>
      </c>
      <c r="V15" s="1417">
        <v>13744</v>
      </c>
      <c r="W15" s="1417">
        <v>21029</v>
      </c>
      <c r="X15" s="1417">
        <v>16706</v>
      </c>
      <c r="Y15" s="1417">
        <v>14360</v>
      </c>
      <c r="Z15" s="31">
        <v>7027</v>
      </c>
      <c r="AA15" s="31">
        <v>11963</v>
      </c>
      <c r="AB15" s="1094">
        <v>16475</v>
      </c>
      <c r="AC15" s="1417">
        <v>37948</v>
      </c>
      <c r="AD15" s="1417">
        <v>13982</v>
      </c>
      <c r="AE15" s="1417">
        <v>17480</v>
      </c>
      <c r="AF15" s="170">
        <v>11321</v>
      </c>
      <c r="AG15" s="806">
        <f>AF15/$AF$13</f>
        <v>4.1467801191910833E-2</v>
      </c>
    </row>
    <row r="16" spans="1:35" ht="22.5" customHeight="1">
      <c r="A16" s="805" t="s">
        <v>3004</v>
      </c>
      <c r="B16" s="1417">
        <v>25973</v>
      </c>
      <c r="C16" s="1417">
        <v>27048</v>
      </c>
      <c r="D16" s="1417">
        <v>25575</v>
      </c>
      <c r="E16" s="1417">
        <v>24644</v>
      </c>
      <c r="F16" s="1417">
        <v>24777</v>
      </c>
      <c r="G16" s="1417">
        <v>25306</v>
      </c>
      <c r="H16" s="1417">
        <v>25253</v>
      </c>
      <c r="I16" s="1417">
        <v>24156</v>
      </c>
      <c r="J16" s="31">
        <v>24185</v>
      </c>
      <c r="K16" s="31">
        <v>27939</v>
      </c>
      <c r="L16" s="1094">
        <v>26946</v>
      </c>
      <c r="M16" s="1417">
        <v>23522</v>
      </c>
      <c r="N16" s="1417">
        <v>28231</v>
      </c>
      <c r="O16" s="1417">
        <v>28580</v>
      </c>
      <c r="P16" s="170">
        <v>26896</v>
      </c>
      <c r="Q16" s="806">
        <f t="shared" si="0"/>
        <v>9.1961568707901661E-2</v>
      </c>
      <c r="R16" s="1612">
        <v>25887</v>
      </c>
      <c r="S16" s="1417">
        <v>26547</v>
      </c>
      <c r="T16" s="1417">
        <v>25597</v>
      </c>
      <c r="U16" s="1417">
        <v>25233</v>
      </c>
      <c r="V16" s="1417">
        <v>27814</v>
      </c>
      <c r="W16" s="1417">
        <v>27342</v>
      </c>
      <c r="X16" s="1417">
        <v>25199</v>
      </c>
      <c r="Y16" s="1417">
        <v>24121</v>
      </c>
      <c r="Z16" s="31">
        <v>24973</v>
      </c>
      <c r="AA16" s="31">
        <v>25976</v>
      </c>
      <c r="AB16" s="1094">
        <v>25581</v>
      </c>
      <c r="AC16" s="1417">
        <v>23579</v>
      </c>
      <c r="AD16" s="1417">
        <v>29142</v>
      </c>
      <c r="AE16" s="1417">
        <v>28267</v>
      </c>
      <c r="AF16" s="170">
        <v>27142</v>
      </c>
      <c r="AG16" s="806">
        <f t="shared" ref="AG16:AG23" si="1">AF16/$AF$13</f>
        <v>9.9418696223906353E-2</v>
      </c>
    </row>
    <row r="17" spans="1:33" ht="22.5" customHeight="1">
      <c r="A17" s="805" t="s">
        <v>3005</v>
      </c>
      <c r="B17" s="1417">
        <v>18246</v>
      </c>
      <c r="C17" s="1417">
        <v>13259</v>
      </c>
      <c r="D17" s="1417">
        <v>11351</v>
      </c>
      <c r="E17" s="1417">
        <v>10992</v>
      </c>
      <c r="F17" s="1417">
        <v>9529</v>
      </c>
      <c r="G17" s="1417">
        <v>9979</v>
      </c>
      <c r="H17" s="1417">
        <v>8822</v>
      </c>
      <c r="I17" s="1417">
        <v>9758</v>
      </c>
      <c r="J17" s="31">
        <v>9604</v>
      </c>
      <c r="K17" s="31">
        <v>13531</v>
      </c>
      <c r="L17" s="1094">
        <v>11883</v>
      </c>
      <c r="M17" s="1417">
        <v>10444</v>
      </c>
      <c r="N17" s="1417">
        <v>16069</v>
      </c>
      <c r="O17" s="1417">
        <v>17095</v>
      </c>
      <c r="P17" s="170">
        <v>16848</v>
      </c>
      <c r="Q17" s="806">
        <f t="shared" si="0"/>
        <v>5.7605908298287004E-2</v>
      </c>
      <c r="R17" s="1612">
        <v>12806</v>
      </c>
      <c r="S17" s="1417">
        <v>11676</v>
      </c>
      <c r="T17" s="1417">
        <v>11059</v>
      </c>
      <c r="U17" s="1417">
        <v>9553</v>
      </c>
      <c r="V17" s="1417">
        <v>10286</v>
      </c>
      <c r="W17" s="1417">
        <v>10302</v>
      </c>
      <c r="X17" s="1417">
        <v>7950</v>
      </c>
      <c r="Y17" s="1417">
        <v>14849</v>
      </c>
      <c r="Z17" s="31">
        <v>8871</v>
      </c>
      <c r="AA17" s="31">
        <v>13124</v>
      </c>
      <c r="AB17" s="1094">
        <v>12643</v>
      </c>
      <c r="AC17" s="1417">
        <v>10661</v>
      </c>
      <c r="AD17" s="1417">
        <v>14341</v>
      </c>
      <c r="AE17" s="1417">
        <v>14860</v>
      </c>
      <c r="AF17" s="170">
        <v>14372</v>
      </c>
      <c r="AG17" s="806">
        <f>AF17/$AF$13</f>
        <v>5.2643338815488244E-2</v>
      </c>
    </row>
    <row r="18" spans="1:33" ht="22.5" customHeight="1">
      <c r="A18" s="805" t="s">
        <v>3006</v>
      </c>
      <c r="B18" s="1417">
        <v>12408</v>
      </c>
      <c r="C18" s="1417">
        <v>9849</v>
      </c>
      <c r="D18" s="1417">
        <v>17136</v>
      </c>
      <c r="E18" s="1417">
        <v>14102</v>
      </c>
      <c r="F18" s="1417">
        <v>10905</v>
      </c>
      <c r="G18" s="1417">
        <v>13340</v>
      </c>
      <c r="H18" s="1417">
        <v>9149</v>
      </c>
      <c r="I18" s="1417">
        <v>11689</v>
      </c>
      <c r="J18" s="31">
        <v>12437</v>
      </c>
      <c r="K18" s="31">
        <v>10720</v>
      </c>
      <c r="L18" s="1094">
        <v>8918</v>
      </c>
      <c r="M18" s="1417">
        <v>8317</v>
      </c>
      <c r="N18" s="1417">
        <v>12551</v>
      </c>
      <c r="O18" s="1417">
        <v>13338</v>
      </c>
      <c r="P18" s="170">
        <v>9806</v>
      </c>
      <c r="Q18" s="806">
        <f t="shared" si="0"/>
        <v>3.3528225117106028E-2</v>
      </c>
      <c r="R18" s="1612">
        <v>17129</v>
      </c>
      <c r="S18" s="1417">
        <v>10115</v>
      </c>
      <c r="T18" s="1417">
        <v>14267</v>
      </c>
      <c r="U18" s="1417">
        <v>13514</v>
      </c>
      <c r="V18" s="1417">
        <v>10313</v>
      </c>
      <c r="W18" s="1417">
        <v>12065</v>
      </c>
      <c r="X18" s="1417">
        <v>8152</v>
      </c>
      <c r="Y18" s="1417">
        <v>11025</v>
      </c>
      <c r="Z18" s="31">
        <v>10973</v>
      </c>
      <c r="AA18" s="31">
        <v>10098</v>
      </c>
      <c r="AB18" s="1094">
        <v>8807</v>
      </c>
      <c r="AC18" s="1417">
        <v>8207</v>
      </c>
      <c r="AD18" s="1417">
        <v>10132</v>
      </c>
      <c r="AE18" s="1417">
        <v>11036</v>
      </c>
      <c r="AF18" s="170">
        <v>7757</v>
      </c>
      <c r="AG18" s="806">
        <f t="shared" si="1"/>
        <v>2.8413190870563758E-2</v>
      </c>
    </row>
    <row r="19" spans="1:33" ht="22.5" customHeight="1">
      <c r="A19" s="805" t="s">
        <v>3007</v>
      </c>
      <c r="B19" s="1417">
        <v>10530</v>
      </c>
      <c r="C19" s="1417">
        <v>9260</v>
      </c>
      <c r="D19" s="1417">
        <v>13570</v>
      </c>
      <c r="E19" s="1417">
        <v>8519</v>
      </c>
      <c r="F19" s="1417">
        <v>8723</v>
      </c>
      <c r="G19" s="1417">
        <v>9629</v>
      </c>
      <c r="H19" s="1417">
        <v>11298</v>
      </c>
      <c r="I19" s="1417">
        <v>9196</v>
      </c>
      <c r="J19" s="31">
        <v>9463</v>
      </c>
      <c r="K19" s="31">
        <v>9300</v>
      </c>
      <c r="L19" s="1094">
        <v>12095</v>
      </c>
      <c r="M19" s="1417">
        <v>10345</v>
      </c>
      <c r="N19" s="1417">
        <v>14331</v>
      </c>
      <c r="O19" s="1417">
        <v>10469</v>
      </c>
      <c r="P19" s="170">
        <v>10410</v>
      </c>
      <c r="Q19" s="806">
        <f t="shared" si="0"/>
        <v>3.5593394194276338E-2</v>
      </c>
      <c r="R19" s="1612">
        <v>11276</v>
      </c>
      <c r="S19" s="1417">
        <v>11670</v>
      </c>
      <c r="T19" s="1417">
        <v>12128</v>
      </c>
      <c r="U19" s="1417">
        <v>11571</v>
      </c>
      <c r="V19" s="1417">
        <v>10229</v>
      </c>
      <c r="W19" s="1417">
        <v>11454</v>
      </c>
      <c r="X19" s="1417">
        <v>11807</v>
      </c>
      <c r="Y19" s="1417">
        <v>13026</v>
      </c>
      <c r="Z19" s="31">
        <v>12790</v>
      </c>
      <c r="AA19" s="31">
        <v>10748</v>
      </c>
      <c r="AB19" s="1094">
        <v>12894</v>
      </c>
      <c r="AC19" s="1417">
        <v>10257</v>
      </c>
      <c r="AD19" s="1417">
        <v>13932</v>
      </c>
      <c r="AE19" s="1417">
        <v>11898</v>
      </c>
      <c r="AF19" s="170">
        <v>9922</v>
      </c>
      <c r="AG19" s="806">
        <f t="shared" si="1"/>
        <v>3.6343390462515612E-2</v>
      </c>
    </row>
    <row r="20" spans="1:33" ht="22.5" customHeight="1">
      <c r="A20" s="805" t="s">
        <v>3008</v>
      </c>
      <c r="B20" s="1417">
        <v>59119</v>
      </c>
      <c r="C20" s="1417">
        <v>62771</v>
      </c>
      <c r="D20" s="1417">
        <v>66893</v>
      </c>
      <c r="E20" s="1417">
        <v>56558</v>
      </c>
      <c r="F20" s="1417">
        <v>60856</v>
      </c>
      <c r="G20" s="1417">
        <v>60720</v>
      </c>
      <c r="H20" s="1417">
        <v>44971</v>
      </c>
      <c r="I20" s="1417">
        <v>45107</v>
      </c>
      <c r="J20" s="31">
        <v>49232</v>
      </c>
      <c r="K20" s="31">
        <v>76769</v>
      </c>
      <c r="L20" s="1094">
        <v>66751</v>
      </c>
      <c r="M20" s="1417">
        <v>50716</v>
      </c>
      <c r="N20" s="1417">
        <v>69243</v>
      </c>
      <c r="O20" s="1417">
        <v>59076</v>
      </c>
      <c r="P20" s="170">
        <v>41510</v>
      </c>
      <c r="Q20" s="806">
        <f t="shared" si="0"/>
        <v>0.14192908674393956</v>
      </c>
      <c r="R20" s="1612">
        <v>42668</v>
      </c>
      <c r="S20" s="1417">
        <v>47877</v>
      </c>
      <c r="T20" s="1417">
        <v>64295</v>
      </c>
      <c r="U20" s="1417">
        <v>49359</v>
      </c>
      <c r="V20" s="1417">
        <v>51207</v>
      </c>
      <c r="W20" s="1417">
        <v>45480</v>
      </c>
      <c r="X20" s="1417">
        <v>37881</v>
      </c>
      <c r="Y20" s="1417">
        <v>43555</v>
      </c>
      <c r="Z20" s="31">
        <v>40187</v>
      </c>
      <c r="AA20" s="31">
        <v>54226</v>
      </c>
      <c r="AB20" s="1094">
        <v>52893</v>
      </c>
      <c r="AC20" s="1417">
        <v>41691</v>
      </c>
      <c r="AD20" s="1417">
        <v>53379</v>
      </c>
      <c r="AE20" s="1417">
        <v>54577</v>
      </c>
      <c r="AF20" s="170">
        <v>36205</v>
      </c>
      <c r="AG20" s="806">
        <f t="shared" si="1"/>
        <v>0.13261564721783692</v>
      </c>
    </row>
    <row r="21" spans="1:33" ht="22.5" customHeight="1">
      <c r="A21" s="805" t="s">
        <v>3009</v>
      </c>
      <c r="B21" s="1417">
        <v>10494</v>
      </c>
      <c r="C21" s="1417">
        <v>22677</v>
      </c>
      <c r="D21" s="1417">
        <v>24959</v>
      </c>
      <c r="E21" s="1417">
        <v>6628</v>
      </c>
      <c r="F21" s="1417">
        <v>11370</v>
      </c>
      <c r="G21" s="1417">
        <v>13874</v>
      </c>
      <c r="H21" s="1417">
        <v>14598</v>
      </c>
      <c r="I21" s="1417">
        <v>16199</v>
      </c>
      <c r="J21" s="31">
        <v>14050</v>
      </c>
      <c r="K21" s="31">
        <v>14469</v>
      </c>
      <c r="L21" s="1094">
        <v>7012</v>
      </c>
      <c r="M21" s="1417">
        <v>6957</v>
      </c>
      <c r="N21" s="1417">
        <v>6030</v>
      </c>
      <c r="O21" s="1417">
        <v>25714</v>
      </c>
      <c r="P21" s="170">
        <v>15170</v>
      </c>
      <c r="Q21" s="806">
        <f t="shared" si="0"/>
        <v>5.1868567716346979E-2</v>
      </c>
      <c r="R21" s="1612">
        <v>5514</v>
      </c>
      <c r="S21" s="1417">
        <v>15568</v>
      </c>
      <c r="T21" s="1417">
        <v>15764</v>
      </c>
      <c r="U21" s="1417">
        <v>4944</v>
      </c>
      <c r="V21" s="1417">
        <v>7512</v>
      </c>
      <c r="W21" s="1417">
        <v>8337</v>
      </c>
      <c r="X21" s="1417">
        <v>8794</v>
      </c>
      <c r="Y21" s="1417">
        <v>8471</v>
      </c>
      <c r="Z21" s="31">
        <v>9375</v>
      </c>
      <c r="AA21" s="31">
        <v>8311</v>
      </c>
      <c r="AB21" s="1094">
        <v>3948</v>
      </c>
      <c r="AC21" s="1417">
        <v>4211</v>
      </c>
      <c r="AD21" s="1417">
        <v>3709</v>
      </c>
      <c r="AE21" s="1417">
        <v>17612</v>
      </c>
      <c r="AF21" s="170">
        <v>9792</v>
      </c>
      <c r="AG21" s="806">
        <f t="shared" si="1"/>
        <v>3.5867212196024276E-2</v>
      </c>
    </row>
    <row r="22" spans="1:33" ht="22.5" customHeight="1">
      <c r="A22" s="805" t="s">
        <v>3010</v>
      </c>
      <c r="B22" s="1417">
        <v>27503</v>
      </c>
      <c r="C22" s="1417">
        <v>24927</v>
      </c>
      <c r="D22" s="1417">
        <v>34534</v>
      </c>
      <c r="E22" s="1417">
        <v>36583</v>
      </c>
      <c r="F22" s="1417">
        <v>27473</v>
      </c>
      <c r="G22" s="1417">
        <v>26183</v>
      </c>
      <c r="H22" s="1417">
        <v>27769</v>
      </c>
      <c r="I22" s="1417">
        <v>24289</v>
      </c>
      <c r="J22" s="31">
        <v>29355</v>
      </c>
      <c r="K22" s="31">
        <v>34895</v>
      </c>
      <c r="L22" s="1094">
        <v>22755</v>
      </c>
      <c r="M22" s="1417">
        <v>22061</v>
      </c>
      <c r="N22" s="1417">
        <v>29682</v>
      </c>
      <c r="O22" s="1417">
        <v>26483</v>
      </c>
      <c r="P22" s="170">
        <v>28007</v>
      </c>
      <c r="Q22" s="806">
        <f t="shared" si="0"/>
        <v>9.5760248914418575E-2</v>
      </c>
      <c r="R22" s="1612">
        <v>27645</v>
      </c>
      <c r="S22" s="1417">
        <v>27073</v>
      </c>
      <c r="T22" s="1417">
        <v>33301</v>
      </c>
      <c r="U22" s="1417">
        <v>31525</v>
      </c>
      <c r="V22" s="1417">
        <v>26622</v>
      </c>
      <c r="W22" s="1417">
        <v>26215</v>
      </c>
      <c r="X22" s="1417">
        <v>24288</v>
      </c>
      <c r="Y22" s="1417">
        <v>30284</v>
      </c>
      <c r="Z22" s="31">
        <v>26645</v>
      </c>
      <c r="AA22" s="31">
        <v>30220</v>
      </c>
      <c r="AB22" s="1094">
        <v>22573</v>
      </c>
      <c r="AC22" s="1417">
        <v>20583</v>
      </c>
      <c r="AD22" s="1417">
        <v>24875</v>
      </c>
      <c r="AE22" s="1417">
        <v>24436</v>
      </c>
      <c r="AF22" s="170">
        <v>24936</v>
      </c>
      <c r="AG22" s="806">
        <f t="shared" si="1"/>
        <v>9.1338317332522609E-2</v>
      </c>
    </row>
    <row r="23" spans="1:33" ht="22.5" customHeight="1">
      <c r="A23" s="807" t="s">
        <v>3011</v>
      </c>
      <c r="B23" s="36">
        <v>124462</v>
      </c>
      <c r="C23" s="36">
        <v>67824</v>
      </c>
      <c r="D23" s="36">
        <v>85678</v>
      </c>
      <c r="E23" s="36">
        <v>105563</v>
      </c>
      <c r="F23" s="36">
        <v>91892</v>
      </c>
      <c r="G23" s="36">
        <v>87667</v>
      </c>
      <c r="H23" s="36">
        <v>81917</v>
      </c>
      <c r="I23" s="36">
        <v>74891</v>
      </c>
      <c r="J23" s="36">
        <v>70519</v>
      </c>
      <c r="K23" s="36">
        <v>89658</v>
      </c>
      <c r="L23" s="36">
        <v>51289</v>
      </c>
      <c r="M23" s="36">
        <v>53396</v>
      </c>
      <c r="N23" s="36">
        <v>76144</v>
      </c>
      <c r="O23" s="36">
        <v>67769</v>
      </c>
      <c r="P23" s="172">
        <v>49495</v>
      </c>
      <c r="Q23" s="808">
        <f t="shared" si="0"/>
        <v>0.16923103224262318</v>
      </c>
      <c r="R23" s="815">
        <v>115200</v>
      </c>
      <c r="S23" s="36">
        <v>69839</v>
      </c>
      <c r="T23" s="36">
        <v>75930</v>
      </c>
      <c r="U23" s="36">
        <v>115553</v>
      </c>
      <c r="V23" s="36">
        <v>91891</v>
      </c>
      <c r="W23" s="36">
        <v>78231</v>
      </c>
      <c r="X23" s="36">
        <v>75630</v>
      </c>
      <c r="Y23" s="36">
        <v>64935</v>
      </c>
      <c r="Z23" s="36">
        <v>59451</v>
      </c>
      <c r="AA23" s="36">
        <v>70468</v>
      </c>
      <c r="AB23" s="36">
        <v>57570</v>
      </c>
      <c r="AC23" s="36">
        <v>48187</v>
      </c>
      <c r="AD23" s="36">
        <v>63779</v>
      </c>
      <c r="AE23" s="36">
        <v>64387</v>
      </c>
      <c r="AF23" s="172">
        <v>49584</v>
      </c>
      <c r="AG23" s="808">
        <f t="shared" si="1"/>
        <v>0.18162171665927979</v>
      </c>
    </row>
    <row r="24" spans="1:33" ht="20.100000000000001" customHeight="1">
      <c r="A24" s="20" t="s">
        <v>3012</v>
      </c>
    </row>
    <row r="25" spans="1:33" ht="20.100000000000001" customHeight="1">
      <c r="A25" s="55" t="s">
        <v>3013</v>
      </c>
    </row>
  </sheetData>
  <customSheetViews>
    <customSheetView guid="{35BD8D3A-C3F6-4E0E-B6B2-2143E8CF03D4}" scale="85">
      <selection activeCell="G27" sqref="G2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25" sqref="A2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25" sqref="A2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25" sqref="A2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25" sqref="A2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3">
      <selection activeCell="A25" sqref="A2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A25" sqref="A2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A25" sqref="A25"/>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25" sqref="A2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25" sqref="A2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25" sqref="A2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A25" sqref="A2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A25" sqref="A2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A25" sqref="A2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A25" sqref="A2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25" sqref="A2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25" sqref="A2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A25" sqref="A2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A25" sqref="A2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A25" sqref="A2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25" sqref="A2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A25" sqref="A25"/>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25" sqref="A2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25" sqref="A2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A25" sqref="A25"/>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A25" sqref="A2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A25" sqref="A2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A25" sqref="A2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A25" sqref="A2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3">
      <selection activeCell="A25" sqref="A2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3">
      <selection activeCell="A25" sqref="A2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3">
      <selection activeCell="A25" sqref="A2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3">
      <selection activeCell="A25" sqref="A2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3">
      <selection activeCell="A25" sqref="A2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25" sqref="A2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25" sqref="A2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3">
      <selection activeCell="A25" sqref="A2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3">
      <selection activeCell="A25" sqref="A2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25" sqref="A2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3">
    <mergeCell ref="A4:A5"/>
    <mergeCell ref="B4:Q4"/>
    <mergeCell ref="R4:AG4"/>
  </mergeCells>
  <phoneticPr fontId="2"/>
  <hyperlinks>
    <hyperlink ref="AI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autoPageBreaks="0"/>
  </sheetPr>
  <dimension ref="A1:L42"/>
  <sheetViews>
    <sheetView zoomScale="70" zoomScaleNormal="70" zoomScaleSheetLayoutView="85" workbookViewId="0">
      <pane ySplit="5" topLeftCell="A6" activePane="bottomLeft" state="frozen"/>
      <selection activeCell="I28" sqref="I28"/>
      <selection pane="bottomLeft" activeCell="E24" sqref="E24:F24"/>
    </sheetView>
  </sheetViews>
  <sheetFormatPr defaultColWidth="2.5" defaultRowHeight="15" customHeight="1"/>
  <cols>
    <col min="1" max="3" width="12.75" style="20" customWidth="1"/>
    <col min="4" max="4" width="14.375" style="20" bestFit="1" customWidth="1"/>
    <col min="5" max="10" width="12.75" style="20" customWidth="1"/>
    <col min="11" max="11" width="2.5" style="20" customWidth="1"/>
    <col min="12" max="12" width="11" style="20" bestFit="1" customWidth="1"/>
    <col min="13" max="16384" width="2.5" style="20"/>
  </cols>
  <sheetData>
    <row r="1" spans="1:12" ht="22.5" customHeight="1">
      <c r="J1" s="19" t="s">
        <v>4848</v>
      </c>
      <c r="L1" s="558" t="s">
        <v>747</v>
      </c>
    </row>
    <row r="2" spans="1:12" ht="22.5" customHeight="1">
      <c r="A2" s="22" t="s">
        <v>4858</v>
      </c>
      <c r="B2" s="22"/>
      <c r="C2" s="22"/>
    </row>
    <row r="3" spans="1:12" s="165" customFormat="1" ht="22.5" customHeight="1">
      <c r="A3" s="47" t="s">
        <v>3014</v>
      </c>
      <c r="B3" s="47"/>
      <c r="C3" s="47"/>
    </row>
    <row r="4" spans="1:12" ht="20.100000000000001" customHeight="1">
      <c r="A4" s="2022" t="s">
        <v>2334</v>
      </c>
      <c r="B4" s="2022" t="s">
        <v>2335</v>
      </c>
      <c r="C4" s="2024" t="s">
        <v>3015</v>
      </c>
      <c r="D4" s="2024"/>
      <c r="E4" s="2024" t="s">
        <v>3016</v>
      </c>
      <c r="F4" s="2024"/>
      <c r="G4" s="2024" t="s">
        <v>3017</v>
      </c>
      <c r="H4" s="2024"/>
      <c r="I4" s="2024" t="s">
        <v>3018</v>
      </c>
      <c r="J4" s="2016"/>
    </row>
    <row r="5" spans="1:12" ht="20.100000000000001" customHeight="1">
      <c r="A5" s="2017"/>
      <c r="B5" s="2017"/>
      <c r="C5" s="958" t="s">
        <v>3019</v>
      </c>
      <c r="D5" s="958" t="s">
        <v>2353</v>
      </c>
      <c r="E5" s="958" t="s">
        <v>3019</v>
      </c>
      <c r="F5" s="958" t="s">
        <v>2353</v>
      </c>
      <c r="G5" s="958" t="s">
        <v>3019</v>
      </c>
      <c r="H5" s="958" t="s">
        <v>2353</v>
      </c>
      <c r="I5" s="958" t="s">
        <v>3019</v>
      </c>
      <c r="J5" s="964" t="s">
        <v>2353</v>
      </c>
    </row>
    <row r="6" spans="1:12" s="37" customFormat="1" ht="33.75" customHeight="1">
      <c r="A6" s="1009">
        <v>2009</v>
      </c>
      <c r="B6" s="1009" t="s">
        <v>2191</v>
      </c>
      <c r="C6" s="809">
        <f t="shared" ref="C6:C14" si="0">SUM(E6,G6)</f>
        <v>74241874</v>
      </c>
      <c r="D6" s="185">
        <f t="shared" ref="D6:D16" si="1">SUM(F6,H6,J6)</f>
        <v>27835407</v>
      </c>
      <c r="E6" s="185">
        <v>47326103</v>
      </c>
      <c r="F6" s="185">
        <v>8574200</v>
      </c>
      <c r="G6" s="185">
        <v>26915771</v>
      </c>
      <c r="H6" s="185">
        <v>18139726</v>
      </c>
      <c r="I6" s="185">
        <v>27515649</v>
      </c>
      <c r="J6" s="185">
        <v>1121481</v>
      </c>
    </row>
    <row r="7" spans="1:12" s="37" customFormat="1" ht="33.75" customHeight="1">
      <c r="A7" s="1009">
        <v>2010</v>
      </c>
      <c r="B7" s="1009" t="s">
        <v>139</v>
      </c>
      <c r="C7" s="809">
        <f t="shared" si="0"/>
        <v>70092159</v>
      </c>
      <c r="D7" s="185">
        <f t="shared" si="1"/>
        <v>28059662</v>
      </c>
      <c r="E7" s="185">
        <v>43345935</v>
      </c>
      <c r="F7" s="185">
        <v>8930843</v>
      </c>
      <c r="G7" s="185">
        <v>26746224</v>
      </c>
      <c r="H7" s="185">
        <v>17984989</v>
      </c>
      <c r="I7" s="185">
        <v>25619598</v>
      </c>
      <c r="J7" s="185">
        <v>1143830</v>
      </c>
    </row>
    <row r="8" spans="1:12" s="37" customFormat="1" ht="33.75" customHeight="1">
      <c r="A8" s="1009">
        <v>2011</v>
      </c>
      <c r="B8" s="1009" t="s">
        <v>140</v>
      </c>
      <c r="C8" s="809">
        <f t="shared" si="0"/>
        <v>66981327</v>
      </c>
      <c r="D8" s="185">
        <f t="shared" si="1"/>
        <v>26608849</v>
      </c>
      <c r="E8" s="185">
        <v>43376778</v>
      </c>
      <c r="F8" s="185">
        <v>8312696</v>
      </c>
      <c r="G8" s="185">
        <v>23604549</v>
      </c>
      <c r="H8" s="185">
        <v>17303422</v>
      </c>
      <c r="I8" s="185">
        <v>22254114</v>
      </c>
      <c r="J8" s="185">
        <v>992731</v>
      </c>
    </row>
    <row r="9" spans="1:12" s="37" customFormat="1" ht="33.75" customHeight="1">
      <c r="A9" s="1009">
        <v>2012</v>
      </c>
      <c r="B9" s="1009" t="s">
        <v>2177</v>
      </c>
      <c r="C9" s="809">
        <f t="shared" si="0"/>
        <v>66409622</v>
      </c>
      <c r="D9" s="185">
        <f t="shared" si="1"/>
        <v>27706902.045000002</v>
      </c>
      <c r="E9" s="185">
        <v>42931694</v>
      </c>
      <c r="F9" s="185">
        <v>8440310.2410000004</v>
      </c>
      <c r="G9" s="185">
        <v>23477928</v>
      </c>
      <c r="H9" s="185">
        <v>18138905.228</v>
      </c>
      <c r="I9" s="185">
        <v>23456873</v>
      </c>
      <c r="J9" s="185">
        <v>1127686.5760000001</v>
      </c>
    </row>
    <row r="10" spans="1:12" s="37" customFormat="1" ht="33.75" customHeight="1">
      <c r="A10" s="1009">
        <v>2013</v>
      </c>
      <c r="B10" s="1009" t="s">
        <v>1034</v>
      </c>
      <c r="C10" s="809">
        <f t="shared" si="0"/>
        <v>65869616</v>
      </c>
      <c r="D10" s="185">
        <f t="shared" si="1"/>
        <v>27804024.177000005</v>
      </c>
      <c r="E10" s="185">
        <v>41739760</v>
      </c>
      <c r="F10" s="185">
        <v>8473758.216</v>
      </c>
      <c r="G10" s="185">
        <v>24129856</v>
      </c>
      <c r="H10" s="185">
        <v>18209211.400000002</v>
      </c>
      <c r="I10" s="185">
        <v>23118495</v>
      </c>
      <c r="J10" s="185">
        <v>1121054.5609999998</v>
      </c>
    </row>
    <row r="11" spans="1:12" s="37" customFormat="1" ht="33.75" customHeight="1">
      <c r="A11" s="1009">
        <v>2014</v>
      </c>
      <c r="B11" s="1009" t="s">
        <v>969</v>
      </c>
      <c r="C11" s="809">
        <f t="shared" si="0"/>
        <v>63368966</v>
      </c>
      <c r="D11" s="185">
        <f t="shared" si="1"/>
        <v>26434141.128999997</v>
      </c>
      <c r="E11" s="185">
        <v>41563976</v>
      </c>
      <c r="F11" s="185">
        <v>8564084.7860000003</v>
      </c>
      <c r="G11" s="185">
        <v>21804990</v>
      </c>
      <c r="H11" s="185">
        <v>16784731.919</v>
      </c>
      <c r="I11" s="185">
        <v>21601497</v>
      </c>
      <c r="J11" s="185">
        <v>1085324.4239999999</v>
      </c>
    </row>
    <row r="12" spans="1:12" ht="33.75" customHeight="1">
      <c r="A12" s="1009">
        <v>2015</v>
      </c>
      <c r="B12" s="1009" t="s">
        <v>880</v>
      </c>
      <c r="C12" s="809">
        <f t="shared" si="0"/>
        <v>55779349</v>
      </c>
      <c r="D12" s="185">
        <f t="shared" si="1"/>
        <v>22670643.902000003</v>
      </c>
      <c r="E12" s="185">
        <v>39660894</v>
      </c>
      <c r="F12" s="185">
        <v>9018917.4560000002</v>
      </c>
      <c r="G12" s="185">
        <v>16118455</v>
      </c>
      <c r="H12" s="185">
        <v>12488789.709999999</v>
      </c>
      <c r="I12" s="185">
        <v>21729563</v>
      </c>
      <c r="J12" s="185">
        <v>1162936.736</v>
      </c>
    </row>
    <row r="13" spans="1:12" ht="33.75" customHeight="1">
      <c r="A13" s="1009">
        <v>2016</v>
      </c>
      <c r="B13" s="1009" t="s">
        <v>180</v>
      </c>
      <c r="C13" s="809">
        <f t="shared" si="0"/>
        <v>53173165</v>
      </c>
      <c r="D13" s="185">
        <f t="shared" si="1"/>
        <v>20224062</v>
      </c>
      <c r="E13" s="185">
        <v>39320287</v>
      </c>
      <c r="F13" s="185">
        <v>9381937</v>
      </c>
      <c r="G13" s="185">
        <v>13852878</v>
      </c>
      <c r="H13" s="185">
        <v>9682690</v>
      </c>
      <c r="I13" s="185">
        <v>21142354</v>
      </c>
      <c r="J13" s="185">
        <v>1159435</v>
      </c>
    </row>
    <row r="14" spans="1:12" ht="33.75" customHeight="1">
      <c r="A14" s="1009">
        <v>2017</v>
      </c>
      <c r="B14" s="1009" t="s">
        <v>186</v>
      </c>
      <c r="C14" s="809">
        <f t="shared" si="0"/>
        <v>51805723</v>
      </c>
      <c r="D14" s="185">
        <f t="shared" si="1"/>
        <v>19169716.461999997</v>
      </c>
      <c r="E14" s="185">
        <v>38730581</v>
      </c>
      <c r="F14" s="185">
        <v>9037532</v>
      </c>
      <c r="G14" s="185">
        <v>13075142</v>
      </c>
      <c r="H14" s="185">
        <v>9045202.4619999994</v>
      </c>
      <c r="I14" s="185">
        <v>20631821</v>
      </c>
      <c r="J14" s="185">
        <v>1086982</v>
      </c>
    </row>
    <row r="15" spans="1:12" ht="33.75" customHeight="1">
      <c r="A15" s="1009">
        <v>2018</v>
      </c>
      <c r="B15" s="1009" t="s">
        <v>2178</v>
      </c>
      <c r="C15" s="809">
        <f t="shared" ref="C15:C19" si="2">SUM(E15,G15)</f>
        <v>46798692</v>
      </c>
      <c r="D15" s="185">
        <f t="shared" si="1"/>
        <v>17825704.484999999</v>
      </c>
      <c r="E15" s="185">
        <v>36363991</v>
      </c>
      <c r="F15" s="185">
        <v>8586161.227</v>
      </c>
      <c r="G15" s="185">
        <v>10434701</v>
      </c>
      <c r="H15" s="185">
        <v>8184670.7460000003</v>
      </c>
      <c r="I15" s="185">
        <v>19553913</v>
      </c>
      <c r="J15" s="185">
        <v>1054872.5120000001</v>
      </c>
    </row>
    <row r="16" spans="1:12" ht="33.75" customHeight="1">
      <c r="A16" s="1009">
        <v>2019</v>
      </c>
      <c r="B16" s="986" t="s">
        <v>919</v>
      </c>
      <c r="C16" s="809">
        <f t="shared" si="2"/>
        <v>44635199</v>
      </c>
      <c r="D16" s="185">
        <f t="shared" si="1"/>
        <v>16676984.148000002</v>
      </c>
      <c r="E16" s="185">
        <v>34891725</v>
      </c>
      <c r="F16" s="185">
        <v>8005514.3140000002</v>
      </c>
      <c r="G16" s="185">
        <v>9743474</v>
      </c>
      <c r="H16" s="185">
        <v>7697286.5210000016</v>
      </c>
      <c r="I16" s="185">
        <v>18273323</v>
      </c>
      <c r="J16" s="185">
        <v>974183.31300000008</v>
      </c>
    </row>
    <row r="17" spans="1:10" ht="33.75" customHeight="1">
      <c r="A17" s="1009">
        <v>2020</v>
      </c>
      <c r="B17" s="986" t="s">
        <v>837</v>
      </c>
      <c r="C17" s="809">
        <f t="shared" si="2"/>
        <v>45294754</v>
      </c>
      <c r="D17" s="185">
        <f>SUM(F17,H17,J17)</f>
        <v>15919546.309999999</v>
      </c>
      <c r="E17" s="185">
        <v>36517758</v>
      </c>
      <c r="F17" s="185">
        <v>8301345.9839999992</v>
      </c>
      <c r="G17" s="185">
        <v>8776996</v>
      </c>
      <c r="H17" s="185">
        <v>6769982.3399999999</v>
      </c>
      <c r="I17" s="185">
        <v>16055479</v>
      </c>
      <c r="J17" s="185">
        <v>848217.98600000003</v>
      </c>
    </row>
    <row r="18" spans="1:10" ht="33.75" customHeight="1">
      <c r="A18" s="1549">
        <v>2021</v>
      </c>
      <c r="B18" s="1544" t="s">
        <v>2179</v>
      </c>
      <c r="C18" s="809">
        <f t="shared" si="2"/>
        <v>45665525</v>
      </c>
      <c r="D18" s="185">
        <f>SUM(F18,H18,J18)</f>
        <v>15796834.056000002</v>
      </c>
      <c r="E18" s="185">
        <v>37644289</v>
      </c>
      <c r="F18" s="185">
        <v>8384128.3140000021</v>
      </c>
      <c r="G18" s="185">
        <v>8021236</v>
      </c>
      <c r="H18" s="185">
        <v>6472010.4970000004</v>
      </c>
      <c r="I18" s="185">
        <v>15727409</v>
      </c>
      <c r="J18" s="185">
        <v>940695.24500000011</v>
      </c>
    </row>
    <row r="19" spans="1:10" ht="33.75" customHeight="1">
      <c r="A19" s="1394">
        <v>2022</v>
      </c>
      <c r="B19" s="1392" t="s">
        <v>4917</v>
      </c>
      <c r="C19" s="809">
        <f t="shared" si="2"/>
        <v>45077751</v>
      </c>
      <c r="D19" s="185">
        <f>SUM(F19,H19,J19)</f>
        <v>16675688</v>
      </c>
      <c r="E19" s="185">
        <v>36915386</v>
      </c>
      <c r="F19" s="185">
        <v>8626747</v>
      </c>
      <c r="G19" s="185">
        <v>8162365</v>
      </c>
      <c r="H19" s="185">
        <v>6996771</v>
      </c>
      <c r="I19" s="185">
        <v>15620362</v>
      </c>
      <c r="J19" s="185">
        <v>1052170</v>
      </c>
    </row>
    <row r="20" spans="1:10" ht="33.75" customHeight="1">
      <c r="A20" s="1662">
        <v>2023</v>
      </c>
      <c r="B20" s="1652" t="s">
        <v>5128</v>
      </c>
      <c r="C20" s="809">
        <f>SUM(E20,G20)</f>
        <v>45487333</v>
      </c>
      <c r="D20" s="185">
        <f>SUM(F20,H20,J20)</f>
        <v>16759082</v>
      </c>
      <c r="E20" s="185">
        <v>37875198</v>
      </c>
      <c r="F20" s="185">
        <v>8886200</v>
      </c>
      <c r="G20" s="185">
        <v>7612135</v>
      </c>
      <c r="H20" s="185">
        <v>6790377</v>
      </c>
      <c r="I20" s="185">
        <v>15822107</v>
      </c>
      <c r="J20" s="185">
        <v>1082505</v>
      </c>
    </row>
    <row r="21" spans="1:10" ht="33.75" customHeight="1">
      <c r="A21" s="810">
        <v>2024</v>
      </c>
      <c r="B21" s="1653" t="s">
        <v>5431</v>
      </c>
      <c r="C21" s="1869">
        <f>SUM(E21,G21)</f>
        <v>42461011</v>
      </c>
      <c r="D21" s="178">
        <f t="shared" ref="D21:D33" si="3">SUM(F21,H21,J21)</f>
        <v>16674468</v>
      </c>
      <c r="E21" s="178">
        <f>SUM(E22:E33)</f>
        <v>35421122</v>
      </c>
      <c r="F21" s="178">
        <f>SUM(F22:F33)</f>
        <v>9202302</v>
      </c>
      <c r="G21" s="178">
        <f>SUM(G22:G33)</f>
        <v>7039889</v>
      </c>
      <c r="H21" s="178">
        <f t="shared" ref="H21:J21" si="4">SUM(H22:H33)</f>
        <v>6431338</v>
      </c>
      <c r="I21" s="178">
        <f t="shared" si="4"/>
        <v>14801955</v>
      </c>
      <c r="J21" s="178">
        <f t="shared" si="4"/>
        <v>1040828</v>
      </c>
    </row>
    <row r="22" spans="1:10" ht="33.75" customHeight="1">
      <c r="A22" s="660" t="s">
        <v>213</v>
      </c>
      <c r="B22" s="660" t="s">
        <v>213</v>
      </c>
      <c r="C22" s="1870">
        <f>SUM(E22,G22)</f>
        <v>3167123</v>
      </c>
      <c r="D22" s="1871">
        <f t="shared" si="3"/>
        <v>1165340</v>
      </c>
      <c r="E22" s="1871">
        <v>2644407</v>
      </c>
      <c r="F22" s="1871">
        <v>646148</v>
      </c>
      <c r="G22" s="1871">
        <v>522716</v>
      </c>
      <c r="H22" s="1871">
        <v>464159</v>
      </c>
      <c r="I22" s="1871">
        <v>769654</v>
      </c>
      <c r="J22" s="1871">
        <v>55033</v>
      </c>
    </row>
    <row r="23" spans="1:10" ht="33.75" customHeight="1">
      <c r="A23" s="660" t="s">
        <v>2343</v>
      </c>
      <c r="B23" s="660" t="s">
        <v>2343</v>
      </c>
      <c r="C23" s="1870">
        <f>SUM(E23,G23)</f>
        <v>3401390</v>
      </c>
      <c r="D23" s="1871">
        <f t="shared" si="3"/>
        <v>1306339</v>
      </c>
      <c r="E23" s="1871">
        <v>2797035</v>
      </c>
      <c r="F23" s="1871">
        <v>716994</v>
      </c>
      <c r="G23" s="1871">
        <v>604355</v>
      </c>
      <c r="H23" s="1871">
        <v>524401</v>
      </c>
      <c r="I23" s="1871">
        <v>899715</v>
      </c>
      <c r="J23" s="1871">
        <v>64944</v>
      </c>
    </row>
    <row r="24" spans="1:10" ht="33.75" customHeight="1">
      <c r="A24" s="660" t="s">
        <v>226</v>
      </c>
      <c r="B24" s="660" t="s">
        <v>226</v>
      </c>
      <c r="C24" s="1870">
        <f t="shared" ref="C24:C33" si="5">SUM(E24,G24)</f>
        <v>3356914</v>
      </c>
      <c r="D24" s="1871">
        <f>SUM(F24,H24,J24)</f>
        <v>1438306</v>
      </c>
      <c r="E24" s="1871">
        <v>2735770</v>
      </c>
      <c r="F24" s="1871">
        <v>743965</v>
      </c>
      <c r="G24" s="1871">
        <v>621144</v>
      </c>
      <c r="H24" s="1871">
        <v>550905</v>
      </c>
      <c r="I24" s="1871">
        <v>1822301</v>
      </c>
      <c r="J24" s="1871">
        <v>143436</v>
      </c>
    </row>
    <row r="25" spans="1:10" ht="33.75" customHeight="1">
      <c r="A25" s="660" t="s">
        <v>227</v>
      </c>
      <c r="B25" s="660" t="s">
        <v>227</v>
      </c>
      <c r="C25" s="1870">
        <f t="shared" si="5"/>
        <v>3577664</v>
      </c>
      <c r="D25" s="1871">
        <f t="shared" si="3"/>
        <v>1384442</v>
      </c>
      <c r="E25" s="1871">
        <v>2930968</v>
      </c>
      <c r="F25" s="1871">
        <v>771619</v>
      </c>
      <c r="G25" s="1871">
        <v>646696</v>
      </c>
      <c r="H25" s="1871">
        <v>540800</v>
      </c>
      <c r="I25" s="1871">
        <v>1388767</v>
      </c>
      <c r="J25" s="1871">
        <v>72023</v>
      </c>
    </row>
    <row r="26" spans="1:10" ht="33.75" customHeight="1">
      <c r="A26" s="660" t="s">
        <v>228</v>
      </c>
      <c r="B26" s="660" t="s">
        <v>228</v>
      </c>
      <c r="C26" s="1870">
        <f t="shared" si="5"/>
        <v>3495324</v>
      </c>
      <c r="D26" s="1871">
        <f t="shared" si="3"/>
        <v>1367401</v>
      </c>
      <c r="E26" s="1871">
        <v>2962584</v>
      </c>
      <c r="F26" s="1871">
        <v>773881</v>
      </c>
      <c r="G26" s="1871">
        <v>532740</v>
      </c>
      <c r="H26" s="1871">
        <v>491847</v>
      </c>
      <c r="I26" s="1871">
        <v>1787643</v>
      </c>
      <c r="J26" s="1871">
        <v>101673</v>
      </c>
    </row>
    <row r="27" spans="1:10" ht="33.75" customHeight="1">
      <c r="A27" s="660" t="s">
        <v>229</v>
      </c>
      <c r="B27" s="660" t="s">
        <v>229</v>
      </c>
      <c r="C27" s="1870">
        <f t="shared" si="5"/>
        <v>3322981</v>
      </c>
      <c r="D27" s="1871">
        <f t="shared" si="3"/>
        <v>1219951</v>
      </c>
      <c r="E27" s="1871">
        <v>2769270</v>
      </c>
      <c r="F27" s="1871">
        <v>690021</v>
      </c>
      <c r="G27" s="1871">
        <v>553711</v>
      </c>
      <c r="H27" s="1871">
        <v>475138</v>
      </c>
      <c r="I27" s="1871">
        <v>1222928</v>
      </c>
      <c r="J27" s="1871">
        <v>54792</v>
      </c>
    </row>
    <row r="28" spans="1:10" ht="33.75" customHeight="1">
      <c r="A28" s="660" t="s">
        <v>230</v>
      </c>
      <c r="B28" s="660" t="s">
        <v>230</v>
      </c>
      <c r="C28" s="1870">
        <f t="shared" si="5"/>
        <v>3196707</v>
      </c>
      <c r="D28" s="1871">
        <f t="shared" si="3"/>
        <v>1305426</v>
      </c>
      <c r="E28" s="1871">
        <v>2630615</v>
      </c>
      <c r="F28" s="1871">
        <v>728458</v>
      </c>
      <c r="G28" s="1871">
        <v>566092</v>
      </c>
      <c r="H28" s="1871">
        <v>507978</v>
      </c>
      <c r="I28" s="1871">
        <v>962567</v>
      </c>
      <c r="J28" s="1871">
        <v>68990</v>
      </c>
    </row>
    <row r="29" spans="1:10" ht="33.75" customHeight="1">
      <c r="A29" s="660" t="s">
        <v>231</v>
      </c>
      <c r="B29" s="660" t="s">
        <v>231</v>
      </c>
      <c r="C29" s="1870">
        <f t="shared" si="5"/>
        <v>3617511</v>
      </c>
      <c r="D29" s="1871">
        <f t="shared" si="3"/>
        <v>1487268</v>
      </c>
      <c r="E29" s="1871">
        <v>3054384</v>
      </c>
      <c r="F29" s="1871">
        <v>842338</v>
      </c>
      <c r="G29" s="1871">
        <v>563127</v>
      </c>
      <c r="H29" s="1871">
        <v>536098</v>
      </c>
      <c r="I29" s="1871">
        <v>1226846</v>
      </c>
      <c r="J29" s="1871">
        <v>108832</v>
      </c>
    </row>
    <row r="30" spans="1:10" ht="33.75" customHeight="1">
      <c r="A30" s="660" t="s">
        <v>232</v>
      </c>
      <c r="B30" s="660" t="s">
        <v>232</v>
      </c>
      <c r="C30" s="1870">
        <f t="shared" si="5"/>
        <v>3525915</v>
      </c>
      <c r="D30" s="1871">
        <f t="shared" si="3"/>
        <v>1385520</v>
      </c>
      <c r="E30" s="1871">
        <v>2959163</v>
      </c>
      <c r="F30" s="1871">
        <v>777111</v>
      </c>
      <c r="G30" s="1871">
        <v>566752</v>
      </c>
      <c r="H30" s="1871">
        <v>498484</v>
      </c>
      <c r="I30" s="1871">
        <v>1373051</v>
      </c>
      <c r="J30" s="1871">
        <v>109925</v>
      </c>
    </row>
    <row r="31" spans="1:10" ht="33.75" customHeight="1">
      <c r="A31" s="660" t="s">
        <v>233</v>
      </c>
      <c r="B31" s="660" t="s">
        <v>233</v>
      </c>
      <c r="C31" s="1870">
        <f t="shared" si="5"/>
        <v>4056387</v>
      </c>
      <c r="D31" s="1871">
        <f t="shared" si="3"/>
        <v>1385401</v>
      </c>
      <c r="E31" s="1871">
        <v>3460615</v>
      </c>
      <c r="F31" s="1871">
        <v>787492</v>
      </c>
      <c r="G31" s="1871">
        <v>595772</v>
      </c>
      <c r="H31" s="1871">
        <v>531197</v>
      </c>
      <c r="I31" s="1871">
        <v>1085492</v>
      </c>
      <c r="J31" s="1871">
        <v>66712</v>
      </c>
    </row>
    <row r="32" spans="1:10" ht="33.75" customHeight="1">
      <c r="A32" s="660" t="s">
        <v>234</v>
      </c>
      <c r="B32" s="660" t="s">
        <v>234</v>
      </c>
      <c r="C32" s="1870">
        <f t="shared" si="5"/>
        <v>3950980</v>
      </c>
      <c r="D32" s="1871">
        <f t="shared" si="3"/>
        <v>1411402</v>
      </c>
      <c r="E32" s="1871">
        <v>3367487</v>
      </c>
      <c r="F32" s="1871">
        <v>798038</v>
      </c>
      <c r="G32" s="1871">
        <v>583493</v>
      </c>
      <c r="H32" s="1871">
        <v>532759</v>
      </c>
      <c r="I32" s="1871">
        <v>1055557</v>
      </c>
      <c r="J32" s="1871">
        <v>80605</v>
      </c>
    </row>
    <row r="33" spans="1:10" ht="33.75" customHeight="1">
      <c r="A33" s="661" t="s">
        <v>235</v>
      </c>
      <c r="B33" s="661" t="s">
        <v>235</v>
      </c>
      <c r="C33" s="1872">
        <f t="shared" si="5"/>
        <v>3792115</v>
      </c>
      <c r="D33" s="1873">
        <f t="shared" si="3"/>
        <v>1817672</v>
      </c>
      <c r="E33" s="1873">
        <v>3108824</v>
      </c>
      <c r="F33" s="1873">
        <v>926237</v>
      </c>
      <c r="G33" s="1873">
        <v>683291</v>
      </c>
      <c r="H33" s="1873">
        <v>777572</v>
      </c>
      <c r="I33" s="1873">
        <v>1207434</v>
      </c>
      <c r="J33" s="1873">
        <v>113863</v>
      </c>
    </row>
    <row r="34" spans="1:10" ht="20.100000000000001" customHeight="1">
      <c r="A34" s="20" t="s">
        <v>3020</v>
      </c>
    </row>
    <row r="35" spans="1:10" ht="20.100000000000001" customHeight="1">
      <c r="A35" s="20" t="s">
        <v>3021</v>
      </c>
    </row>
    <row r="36" spans="1:10" ht="20.100000000000001" customHeight="1">
      <c r="A36" s="20" t="s">
        <v>3022</v>
      </c>
    </row>
    <row r="42" spans="1:10" ht="14.25" customHeight="1"/>
  </sheetData>
  <customSheetViews>
    <customSheetView guid="{35BD8D3A-C3F6-4E0E-B6B2-2143E8CF03D4}" scale="70">
      <pane ySplit="5" topLeftCell="A18" activePane="bottomLeft" state="frozen"/>
      <selection pane="bottomLeft" activeCell="L37" sqref="L3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ne ySplit="5" topLeftCell="A15" activePane="bottomLeft" state="frozen"/>
      <selection pane="bottomLeft" activeCell="L1" sqref="L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fitToPage="1">
      <pane ySplit="5" topLeftCell="A18" activePane="bottomLeft" state="frozen"/>
      <selection pane="bottomLeft" activeCell="H11" sqref="H11"/>
      <pageMargins left="0.59055118110236227" right="0.59055118110236227" top="0.78740157480314965" bottom="0.78740157480314965" header="0.31496062992125984" footer="0.31496062992125984"/>
      <pageSetup paperSize="9" scale="64" orientation="portrait" r:id="rId6"/>
    </customSheetView>
    <customSheetView guid="{B49D56AA-3B6B-4E15-99C8-E193BF4F22A9}"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5" topLeftCell="A1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4"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5" topLeftCell="A25" activePane="bottomLeft" state="frozen"/>
      <selection pane="bottomLeft" activeCell="L18" sqref="L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5" topLeftCell="A21" activePane="bottomLeft" state="frozen"/>
      <selection pane="bottomLeft" activeCell="C30" sqref="C30"/>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fitToPage="1">
      <pane ySplit="5" topLeftCell="A18" activePane="bottomLeft" state="frozen"/>
      <selection pane="bottomLeft" activeCell="H11" sqref="H11"/>
      <pageMargins left="0.59055118110236227" right="0.59055118110236227" top="0.78740157480314965" bottom="0.78740157480314965" header="0.31496062992125984" footer="0.31496062992125984"/>
      <pageSetup paperSize="9" scale="64" orientation="portrait" r:id="rId72"/>
    </customSheetView>
    <customSheetView guid="{71042459-703D-4FF3-8D53-1213B54B1552}" scale="85" fitToPage="1">
      <pane ySplit="5" topLeftCell="A18" activePane="bottomLeft" state="frozen"/>
      <selection pane="bottomLeft" activeCell="H11" sqref="H11"/>
      <pageMargins left="0.59055118110236227" right="0.59055118110236227" top="0.78740157480314965" bottom="0.78740157480314965" header="0.31496062992125984" footer="0.31496062992125984"/>
      <pageSetup paperSize="9" scale="64" orientation="portrait" r:id="rId73"/>
    </customSheetView>
    <customSheetView guid="{EE644B69-3942-4A0D-811D-C183FE0C8B84}" scale="85" fitToPage="1">
      <pane ySplit="5" topLeftCell="A18" activePane="bottomLeft" state="frozen"/>
      <selection pane="bottomLeft" activeCell="H11" sqref="H11"/>
      <pageMargins left="0.59055118110236227" right="0.59055118110236227" top="0.78740157480314965" bottom="0.78740157480314965" header="0.31496062992125984" footer="0.31496062992125984"/>
      <pageSetup paperSize="9" scale="64" orientation="portrait" r:id="rId74"/>
    </customSheetView>
    <customSheetView guid="{AA17E97B-ABB2-4C8B-BAA8-63934B5B5DBA}" scale="85" fitToPage="1">
      <pane ySplit="5" topLeftCell="A18" activePane="bottomLeft" state="frozen"/>
      <selection pane="bottomLeft" activeCell="H11" sqref="H11"/>
      <pageMargins left="0.59055118110236227" right="0.59055118110236227" top="0.78740157480314965" bottom="0.78740157480314965" header="0.31496062992125984" footer="0.31496062992125984"/>
      <pageSetup paperSize="9" scale="64" orientation="portrait" r:id="rId75"/>
    </customSheetView>
    <customSheetView guid="{723C59CB-A466-4479-8AA8-39674B010947}" scale="85" fitToPage="1">
      <pane ySplit="5" topLeftCell="A18" activePane="bottomLeft"/>
      <selection pane="bottomLeft" activeCell="H11" sqref="H11"/>
      <pageMargins left="0.59055118110236227" right="0.59055118110236227" top="0.78740157480314965" bottom="0.78740157480314965" header="0.31496062992125984" footer="0.31496062992125984"/>
      <pageSetup paperSize="9" scale="64" orientation="portrait" r:id="rId76"/>
    </customSheetView>
    <customSheetView guid="{9D1B7E56-0B3F-4392-BE9A-F57461B2AFB0}" scale="70">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fitToPage="1">
      <pane ySplit="5" topLeftCell="A18" activePane="bottomLeft"/>
      <selection pane="bottomLeft" activeCell="H11" sqref="H11"/>
      <pageMargins left="0.59055118110236227" right="0.59055118110236227" top="0.78740157480314965" bottom="0.78740157480314965" header="0.31496062992125984" footer="0.31496062992125984"/>
      <pageSetup paperSize="9" scale="64" orientation="portrait" r:id="rId79"/>
    </customSheetView>
    <customSheetView guid="{A0A5534D-42D8-415C-8AAF-DF16D93BD699}" scale="85" fitToPage="1">
      <pane ySplit="5" topLeftCell="A18" activePane="bottomLeft"/>
      <selection pane="bottomLeft" activeCell="H11" sqref="H11"/>
      <pageMargins left="0.59055118110236227" right="0.59055118110236227" top="0.78740157480314965" bottom="0.78740157480314965" header="0.31496062992125984" footer="0.31496062992125984"/>
      <pageSetup paperSize="9" scale="64" orientation="portrait" r:id="rId80"/>
    </customSheetView>
    <customSheetView guid="{954601D5-9BC0-44CB-9222-E69A5143F9E9}" scale="70">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pane ySplit="5" topLeftCell="A18"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6">
    <mergeCell ref="I4:J4"/>
    <mergeCell ref="A4:A5"/>
    <mergeCell ref="B4:B5"/>
    <mergeCell ref="C4:D4"/>
    <mergeCell ref="E4:F4"/>
    <mergeCell ref="G4:H4"/>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autoPageBreaks="0"/>
  </sheetPr>
  <dimension ref="A1:K24"/>
  <sheetViews>
    <sheetView zoomScale="85" zoomScaleNormal="85" zoomScaleSheetLayoutView="100" workbookViewId="0">
      <selection activeCell="D19" sqref="D19"/>
    </sheetView>
  </sheetViews>
  <sheetFormatPr defaultColWidth="2.5" defaultRowHeight="15" customHeight="1"/>
  <cols>
    <col min="1" max="3" width="11.125" style="20" customWidth="1"/>
    <col min="4" max="9" width="11" style="20" customWidth="1"/>
    <col min="10" max="10" width="2.5" style="20" customWidth="1"/>
    <col min="11" max="11" width="11" style="20" bestFit="1" customWidth="1"/>
    <col min="12" max="16384" width="2.5" style="20"/>
  </cols>
  <sheetData>
    <row r="1" spans="1:11" ht="22.5" customHeight="1">
      <c r="I1" s="19" t="s">
        <v>4848</v>
      </c>
      <c r="K1" s="558" t="s">
        <v>747</v>
      </c>
    </row>
    <row r="2" spans="1:11" ht="22.5" customHeight="1">
      <c r="A2" s="22" t="s">
        <v>4857</v>
      </c>
      <c r="B2" s="22"/>
      <c r="C2" s="22"/>
    </row>
    <row r="3" spans="1:11" s="165" customFormat="1" ht="22.5" customHeight="1">
      <c r="A3" s="47" t="s">
        <v>3023</v>
      </c>
      <c r="B3" s="47"/>
      <c r="C3" s="47"/>
    </row>
    <row r="4" spans="1:11" ht="27">
      <c r="A4" s="119" t="s">
        <v>2111</v>
      </c>
      <c r="B4" s="82" t="s">
        <v>2112</v>
      </c>
      <c r="C4" s="119" t="s">
        <v>3015</v>
      </c>
      <c r="D4" s="118" t="s">
        <v>3024</v>
      </c>
      <c r="E4" s="118" t="s">
        <v>3025</v>
      </c>
      <c r="F4" s="118" t="s">
        <v>3026</v>
      </c>
      <c r="G4" s="118" t="s">
        <v>3027</v>
      </c>
      <c r="H4" s="121" t="s">
        <v>3028</v>
      </c>
      <c r="I4" s="122" t="s">
        <v>3029</v>
      </c>
    </row>
    <row r="5" spans="1:11" s="689" customFormat="1" ht="37.5" customHeight="1">
      <c r="A5" s="61">
        <v>2007</v>
      </c>
      <c r="B5" s="687" t="s">
        <v>3030</v>
      </c>
      <c r="C5" s="688">
        <f t="shared" ref="C5:C16" si="0">SUM(D5:I5)</f>
        <v>29760</v>
      </c>
      <c r="D5" s="688">
        <v>3311</v>
      </c>
      <c r="E5" s="688">
        <v>205</v>
      </c>
      <c r="F5" s="688">
        <v>3192</v>
      </c>
      <c r="G5" s="688">
        <v>11006</v>
      </c>
      <c r="H5" s="688">
        <v>327</v>
      </c>
      <c r="I5" s="688">
        <v>11719</v>
      </c>
    </row>
    <row r="6" spans="1:11" s="689" customFormat="1" ht="37.5" customHeight="1">
      <c r="A6" s="61">
        <v>2008</v>
      </c>
      <c r="B6" s="687" t="s">
        <v>3031</v>
      </c>
      <c r="C6" s="688">
        <f t="shared" si="0"/>
        <v>28724</v>
      </c>
      <c r="D6" s="688">
        <v>3130</v>
      </c>
      <c r="E6" s="688">
        <v>183</v>
      </c>
      <c r="F6" s="688">
        <v>3089</v>
      </c>
      <c r="G6" s="688">
        <v>10132</v>
      </c>
      <c r="H6" s="688">
        <v>333</v>
      </c>
      <c r="I6" s="688">
        <v>11857</v>
      </c>
    </row>
    <row r="7" spans="1:11" s="689" customFormat="1" ht="37.5" customHeight="1">
      <c r="A7" s="61">
        <v>2009</v>
      </c>
      <c r="B7" s="687" t="s">
        <v>1947</v>
      </c>
      <c r="C7" s="688">
        <f t="shared" si="0"/>
        <v>28689</v>
      </c>
      <c r="D7" s="688">
        <v>3066</v>
      </c>
      <c r="E7" s="688">
        <v>173</v>
      </c>
      <c r="F7" s="688">
        <v>3079</v>
      </c>
      <c r="G7" s="688">
        <v>9625</v>
      </c>
      <c r="H7" s="688">
        <v>379</v>
      </c>
      <c r="I7" s="688">
        <v>12367</v>
      </c>
    </row>
    <row r="8" spans="1:11" s="689" customFormat="1" ht="37.5" customHeight="1">
      <c r="A8" s="61">
        <v>2010</v>
      </c>
      <c r="B8" s="687" t="s">
        <v>2033</v>
      </c>
      <c r="C8" s="688">
        <f t="shared" si="0"/>
        <v>27302</v>
      </c>
      <c r="D8" s="688">
        <v>2764</v>
      </c>
      <c r="E8" s="688">
        <v>151</v>
      </c>
      <c r="F8" s="688">
        <v>2848</v>
      </c>
      <c r="G8" s="688">
        <v>9003</v>
      </c>
      <c r="H8" s="688">
        <v>429</v>
      </c>
      <c r="I8" s="688">
        <v>12107</v>
      </c>
    </row>
    <row r="9" spans="1:11" s="689" customFormat="1" ht="37.5" customHeight="1">
      <c r="A9" s="61">
        <v>2011</v>
      </c>
      <c r="B9" s="687" t="s">
        <v>2034</v>
      </c>
      <c r="C9" s="688">
        <f t="shared" si="0"/>
        <v>28220</v>
      </c>
      <c r="D9" s="688">
        <v>3097</v>
      </c>
      <c r="E9" s="688">
        <v>154</v>
      </c>
      <c r="F9" s="688">
        <v>3053</v>
      </c>
      <c r="G9" s="688">
        <v>8853</v>
      </c>
      <c r="H9" s="688">
        <v>417</v>
      </c>
      <c r="I9" s="688">
        <v>12646</v>
      </c>
    </row>
    <row r="10" spans="1:11" s="689" customFormat="1" ht="37.5" customHeight="1">
      <c r="A10" s="61">
        <v>2012</v>
      </c>
      <c r="B10" s="687" t="s">
        <v>2035</v>
      </c>
      <c r="C10" s="688">
        <f t="shared" si="0"/>
        <v>29471</v>
      </c>
      <c r="D10" s="688">
        <v>2868</v>
      </c>
      <c r="E10" s="688">
        <v>153</v>
      </c>
      <c r="F10" s="688">
        <v>3033</v>
      </c>
      <c r="G10" s="688">
        <v>9717</v>
      </c>
      <c r="H10" s="688">
        <v>440</v>
      </c>
      <c r="I10" s="688">
        <v>13260</v>
      </c>
    </row>
    <row r="11" spans="1:11" s="689" customFormat="1" ht="37.5" customHeight="1">
      <c r="A11" s="61">
        <v>2013</v>
      </c>
      <c r="B11" s="687" t="s">
        <v>2036</v>
      </c>
      <c r="C11" s="688">
        <f t="shared" si="0"/>
        <v>29663</v>
      </c>
      <c r="D11" s="688">
        <v>2869</v>
      </c>
      <c r="E11" s="688">
        <v>143</v>
      </c>
      <c r="F11" s="688">
        <v>3025</v>
      </c>
      <c r="G11" s="688">
        <v>9827</v>
      </c>
      <c r="H11" s="688">
        <v>485</v>
      </c>
      <c r="I11" s="688">
        <v>13314</v>
      </c>
    </row>
    <row r="12" spans="1:11" ht="41.25" customHeight="1">
      <c r="A12" s="61">
        <v>2014</v>
      </c>
      <c r="B12" s="658" t="s">
        <v>3032</v>
      </c>
      <c r="C12" s="688">
        <f t="shared" si="0"/>
        <v>28998</v>
      </c>
      <c r="D12" s="31">
        <v>2740</v>
      </c>
      <c r="E12" s="31">
        <v>131</v>
      </c>
      <c r="F12" s="31">
        <v>2933</v>
      </c>
      <c r="G12" s="31">
        <v>9510</v>
      </c>
      <c r="H12" s="31">
        <v>527</v>
      </c>
      <c r="I12" s="31">
        <v>13157</v>
      </c>
    </row>
    <row r="13" spans="1:11" ht="41.25" customHeight="1">
      <c r="A13" s="61">
        <v>2015</v>
      </c>
      <c r="B13" s="586" t="s">
        <v>3033</v>
      </c>
      <c r="C13" s="688">
        <f t="shared" si="0"/>
        <v>29253</v>
      </c>
      <c r="D13" s="31">
        <v>2717</v>
      </c>
      <c r="E13" s="31">
        <v>129</v>
      </c>
      <c r="F13" s="31">
        <v>2813</v>
      </c>
      <c r="G13" s="31">
        <v>9614</v>
      </c>
      <c r="H13" s="31">
        <v>564</v>
      </c>
      <c r="I13" s="31">
        <v>13416</v>
      </c>
    </row>
    <row r="14" spans="1:11" ht="41.25" customHeight="1">
      <c r="A14" s="61">
        <v>2016</v>
      </c>
      <c r="B14" s="586" t="s">
        <v>3034</v>
      </c>
      <c r="C14" s="688">
        <f t="shared" si="0"/>
        <v>28650</v>
      </c>
      <c r="D14" s="31">
        <v>2660</v>
      </c>
      <c r="E14" s="31">
        <v>119</v>
      </c>
      <c r="F14" s="31">
        <v>2751</v>
      </c>
      <c r="G14" s="31">
        <v>9298</v>
      </c>
      <c r="H14" s="31">
        <v>597</v>
      </c>
      <c r="I14" s="31">
        <v>13225</v>
      </c>
    </row>
    <row r="15" spans="1:11" ht="41.25" customHeight="1">
      <c r="A15" s="61">
        <v>2017</v>
      </c>
      <c r="B15" s="586" t="s">
        <v>3035</v>
      </c>
      <c r="C15" s="688">
        <v>28716</v>
      </c>
      <c r="D15" s="31">
        <v>2576</v>
      </c>
      <c r="E15" s="31">
        <v>115</v>
      </c>
      <c r="F15" s="31">
        <v>2675</v>
      </c>
      <c r="G15" s="31">
        <v>9130</v>
      </c>
      <c r="H15" s="31">
        <v>687</v>
      </c>
      <c r="I15" s="31">
        <v>13532</v>
      </c>
    </row>
    <row r="16" spans="1:11" ht="41.25" customHeight="1">
      <c r="A16" s="117">
        <v>2018</v>
      </c>
      <c r="B16" s="586" t="s">
        <v>3036</v>
      </c>
      <c r="C16" s="688">
        <f t="shared" si="0"/>
        <v>28226</v>
      </c>
      <c r="D16" s="31">
        <v>2420</v>
      </c>
      <c r="E16" s="31">
        <v>124</v>
      </c>
      <c r="F16" s="31">
        <v>2544</v>
      </c>
      <c r="G16" s="31">
        <v>8534</v>
      </c>
      <c r="H16" s="31">
        <v>707</v>
      </c>
      <c r="I16" s="31">
        <v>13897</v>
      </c>
    </row>
    <row r="17" spans="1:9" ht="41.25" customHeight="1">
      <c r="A17" s="1086">
        <v>2019</v>
      </c>
      <c r="B17" s="1088" t="s">
        <v>2042</v>
      </c>
      <c r="C17" s="688">
        <f>SUM(D17:I17)</f>
        <v>26941</v>
      </c>
      <c r="D17" s="1087">
        <v>2201</v>
      </c>
      <c r="E17" s="1087">
        <v>99</v>
      </c>
      <c r="F17" s="1087">
        <v>2340</v>
      </c>
      <c r="G17" s="1087">
        <v>7809</v>
      </c>
      <c r="H17" s="1087">
        <v>698</v>
      </c>
      <c r="I17" s="1087">
        <v>13794</v>
      </c>
    </row>
    <row r="18" spans="1:9" ht="41.25" customHeight="1">
      <c r="A18" s="1536">
        <v>2020</v>
      </c>
      <c r="B18" s="1544" t="s">
        <v>2043</v>
      </c>
      <c r="C18" s="688">
        <v>26642</v>
      </c>
      <c r="D18" s="1417">
        <v>2053</v>
      </c>
      <c r="E18" s="1417">
        <v>84</v>
      </c>
      <c r="F18" s="1417">
        <v>2313</v>
      </c>
      <c r="G18" s="1417">
        <v>6186</v>
      </c>
      <c r="H18" s="1417">
        <v>677</v>
      </c>
      <c r="I18" s="1417">
        <v>15328</v>
      </c>
    </row>
    <row r="19" spans="1:9" ht="41.25" customHeight="1">
      <c r="A19" s="1389">
        <v>2021</v>
      </c>
      <c r="B19" s="1392" t="s">
        <v>4916</v>
      </c>
      <c r="C19" s="688">
        <v>25581</v>
      </c>
      <c r="D19" s="1390">
        <v>1968</v>
      </c>
      <c r="E19" s="1390">
        <v>75</v>
      </c>
      <c r="F19" s="1390">
        <v>2233</v>
      </c>
      <c r="G19" s="1390">
        <v>6175</v>
      </c>
      <c r="H19" s="1390">
        <v>632</v>
      </c>
      <c r="I19" s="1390">
        <v>14500</v>
      </c>
    </row>
    <row r="20" spans="1:9" ht="41.25" customHeight="1">
      <c r="A20" s="1646">
        <v>2022</v>
      </c>
      <c r="B20" s="1652" t="s">
        <v>5125</v>
      </c>
      <c r="C20" s="688">
        <v>26762</v>
      </c>
      <c r="D20" s="1417">
        <v>2043</v>
      </c>
      <c r="E20" s="1417">
        <v>85</v>
      </c>
      <c r="F20" s="1417">
        <v>3080</v>
      </c>
      <c r="G20" s="1417">
        <v>6678</v>
      </c>
      <c r="H20" s="1417">
        <v>693</v>
      </c>
      <c r="I20" s="1417">
        <v>14186</v>
      </c>
    </row>
    <row r="21" spans="1:9" ht="41.25" customHeight="1">
      <c r="A21" s="1645">
        <v>2023</v>
      </c>
      <c r="B21" s="1658" t="s">
        <v>5426</v>
      </c>
      <c r="C21" s="811">
        <v>25418</v>
      </c>
      <c r="D21" s="172">
        <v>1877</v>
      </c>
      <c r="E21" s="172">
        <v>83</v>
      </c>
      <c r="F21" s="172">
        <v>2084</v>
      </c>
      <c r="G21" s="172">
        <v>6802</v>
      </c>
      <c r="H21" s="172">
        <v>756</v>
      </c>
      <c r="I21" s="172">
        <v>13813</v>
      </c>
    </row>
    <row r="22" spans="1:9" ht="20.100000000000001" customHeight="1">
      <c r="A22" s="20" t="s">
        <v>3037</v>
      </c>
    </row>
    <row r="23" spans="1:9" ht="20.100000000000001" customHeight="1">
      <c r="A23" s="20" t="s">
        <v>4981</v>
      </c>
    </row>
    <row r="24" spans="1:9" ht="20.100000000000001" customHeight="1">
      <c r="A24" s="55" t="s">
        <v>3038</v>
      </c>
      <c r="B24" s="55"/>
      <c r="C24" s="55"/>
    </row>
  </sheetData>
  <customSheetViews>
    <customSheetView guid="{35BD8D3A-C3F6-4E0E-B6B2-2143E8CF03D4}" scale="70" topLeftCell="A7">
      <selection activeCell="P27" sqref="P2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E22" sqref="E22"/>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E22" sqref="E22"/>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E22" sqref="E22"/>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E22" sqref="E22"/>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E22" sqref="E22"/>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E22" sqref="E22"/>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E22" sqref="E22"/>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E22" sqref="E22"/>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E22" sqref="E22"/>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E22" sqref="E22"/>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E22" sqref="E2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E22" sqref="E2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E22" sqref="E22"/>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E22" sqref="E22"/>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E22" sqref="E22"/>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E22" sqref="E22"/>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E22" sqref="E22"/>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E22" sqref="E22"/>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E22" sqref="E22"/>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E22" sqref="E22"/>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E22" sqref="E2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E22" sqref="E22"/>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E22" sqref="E22"/>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E22" sqref="E22"/>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E22" sqref="E2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E22" sqref="E22"/>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E22" sqref="E2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E22" sqref="E2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E22" sqref="E22"/>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E22" sqref="E22"/>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E22" sqref="E22"/>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E22" sqref="E22"/>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E22" sqref="E22"/>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E22" sqref="E2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E22" sqref="E22"/>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E22" sqref="E22"/>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E22" sqref="E2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E22" sqref="E2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autoPageBreaks="0"/>
  </sheetPr>
  <dimension ref="A1:E12"/>
  <sheetViews>
    <sheetView zoomScale="85" zoomScaleNormal="85" zoomScaleSheetLayoutView="100" workbookViewId="0">
      <selection activeCell="B7" sqref="B7"/>
    </sheetView>
  </sheetViews>
  <sheetFormatPr defaultColWidth="2.5" defaultRowHeight="15" customHeight="1"/>
  <cols>
    <col min="1" max="1" width="28.25" style="20" customWidth="1"/>
    <col min="2" max="3" width="22.625" style="20" customWidth="1"/>
    <col min="4" max="4" width="2.5" style="20" customWidth="1"/>
    <col min="5" max="5" width="10.625" style="20" bestFit="1" customWidth="1"/>
    <col min="6" max="16384" width="2.5" style="20"/>
  </cols>
  <sheetData>
    <row r="1" spans="1:5" ht="22.5" customHeight="1">
      <c r="C1" s="19" t="s">
        <v>4848</v>
      </c>
      <c r="E1" s="558" t="s">
        <v>747</v>
      </c>
    </row>
    <row r="2" spans="1:5" s="22" customFormat="1" ht="22.5" customHeight="1">
      <c r="A2" s="1962" t="s">
        <v>5275</v>
      </c>
      <c r="B2" s="1962"/>
      <c r="C2" s="1962"/>
    </row>
    <row r="3" spans="1:5" ht="20.100000000000001" customHeight="1">
      <c r="A3" s="1972" t="s">
        <v>670</v>
      </c>
      <c r="B3" s="1999" t="s">
        <v>5917</v>
      </c>
      <c r="C3" s="1979" t="s">
        <v>5545</v>
      </c>
    </row>
    <row r="4" spans="1:5" ht="33.75" customHeight="1">
      <c r="A4" s="2000" t="s">
        <v>3039</v>
      </c>
      <c r="B4" s="1963">
        <v>1385758</v>
      </c>
      <c r="C4" s="1974">
        <v>1406688</v>
      </c>
    </row>
    <row r="5" spans="1:5" ht="33.75" customHeight="1">
      <c r="A5" s="2000" t="s">
        <v>3040</v>
      </c>
      <c r="B5" s="1963">
        <v>1001938</v>
      </c>
      <c r="C5" s="1974">
        <v>989132</v>
      </c>
    </row>
    <row r="6" spans="1:5" ht="33.75" customHeight="1">
      <c r="A6" s="2000" t="s">
        <v>3041</v>
      </c>
      <c r="B6" s="1963">
        <v>1077950</v>
      </c>
      <c r="C6" s="1974">
        <v>1097189</v>
      </c>
    </row>
    <row r="7" spans="1:5" ht="33.75" customHeight="1">
      <c r="A7" s="2000" t="s">
        <v>3042</v>
      </c>
      <c r="B7" s="1963">
        <v>3072</v>
      </c>
      <c r="C7" s="1974">
        <v>3053</v>
      </c>
    </row>
    <row r="8" spans="1:5" ht="33.75" customHeight="1">
      <c r="A8" s="2000" t="s">
        <v>3043</v>
      </c>
      <c r="B8" s="1963">
        <v>3305</v>
      </c>
      <c r="C8" s="1974">
        <v>3386</v>
      </c>
    </row>
    <row r="9" spans="1:5" ht="33.75" customHeight="1">
      <c r="A9" s="1987" t="s">
        <v>3044</v>
      </c>
      <c r="B9" s="1964">
        <v>326121</v>
      </c>
      <c r="C9" s="1975">
        <v>324003</v>
      </c>
    </row>
    <row r="10" spans="1:5" ht="20.100000000000001" customHeight="1">
      <c r="A10" s="1961" t="s">
        <v>5916</v>
      </c>
      <c r="B10" s="1961"/>
      <c r="C10" s="1961"/>
    </row>
    <row r="11" spans="1:5" ht="20.100000000000001" customHeight="1">
      <c r="A11" s="1961" t="s">
        <v>4947</v>
      </c>
      <c r="B11" s="1961"/>
      <c r="C11" s="1961"/>
    </row>
    <row r="12" spans="1:5" ht="20.100000000000001" customHeight="1">
      <c r="A12" s="1961" t="s">
        <v>5919</v>
      </c>
      <c r="B12" s="1961"/>
      <c r="C12" s="1961"/>
    </row>
  </sheetData>
  <customSheetViews>
    <customSheetView guid="{35BD8D3A-C3F6-4E0E-B6B2-2143E8CF03D4}">
      <pageMargins left="0.59055118110236227" right="0.59055118110236227" top="0.78740157480314965" bottom="0.78740157480314965" header="0.31496062992125984" footer="0.31496062992125984"/>
      <pageSetup paperSize="9" orientation="portrait" r:id="rId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2"/>
    </customSheetView>
  </customSheetViews>
  <phoneticPr fontId="2"/>
  <hyperlinks>
    <hyperlink ref="E1" location="目次!A1" display="目次へ戻る"/>
  </hyperlinks>
  <pageMargins left="0.59055118110236227" right="0.59055118110236227" top="0.78740157480314965" bottom="0.78740157480314965" header="0.31496062992125984" footer="0.31496062992125984"/>
  <pageSetup paperSize="9" orientation="portrait" r:id="rId3"/>
  <drawing r:id="rId4"/>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autoPageBreaks="0"/>
  </sheetPr>
  <dimension ref="A1:H30"/>
  <sheetViews>
    <sheetView zoomScale="85" zoomScaleNormal="85" zoomScaleSheetLayoutView="85" workbookViewId="0">
      <pane ySplit="5" topLeftCell="A21" activePane="bottomLeft" state="frozen"/>
      <selection activeCell="I28" sqref="I28"/>
      <selection pane="bottomLeft" activeCell="A32" sqref="A32"/>
    </sheetView>
  </sheetViews>
  <sheetFormatPr defaultColWidth="2.5" defaultRowHeight="15" customHeight="1"/>
  <cols>
    <col min="1" max="1" width="33.375" style="20" customWidth="1"/>
    <col min="2" max="6" width="14" style="20" customWidth="1"/>
    <col min="7" max="7" width="2.5" style="20"/>
    <col min="8" max="8" width="10.625" style="20" bestFit="1" customWidth="1"/>
    <col min="9" max="16384" width="2.5" style="20"/>
  </cols>
  <sheetData>
    <row r="1" spans="1:8" ht="22.5" customHeight="1">
      <c r="F1" s="19" t="s">
        <v>4848</v>
      </c>
      <c r="H1" s="558" t="s">
        <v>747</v>
      </c>
    </row>
    <row r="2" spans="1:8" ht="22.5" customHeight="1">
      <c r="A2" s="1962" t="s">
        <v>4856</v>
      </c>
      <c r="B2" s="1961"/>
      <c r="C2" s="1961"/>
      <c r="D2" s="1961"/>
      <c r="E2" s="1961"/>
      <c r="F2" s="1961"/>
    </row>
    <row r="3" spans="1:8" s="165" customFormat="1" ht="22.5" customHeight="1">
      <c r="A3" s="1965" t="s">
        <v>3045</v>
      </c>
      <c r="B3" s="1973"/>
      <c r="C3" s="1973"/>
      <c r="D3" s="1973"/>
      <c r="E3" s="1973"/>
      <c r="F3" s="1973"/>
    </row>
    <row r="4" spans="1:8" ht="20.100000000000001" customHeight="1">
      <c r="A4" s="2211" t="s">
        <v>1011</v>
      </c>
      <c r="B4" s="2211" t="s">
        <v>3046</v>
      </c>
      <c r="C4" s="2191"/>
      <c r="D4" s="2191" t="s">
        <v>1069</v>
      </c>
      <c r="E4" s="2191"/>
      <c r="F4" s="2210" t="s">
        <v>3047</v>
      </c>
    </row>
    <row r="5" spans="1:8" ht="20.100000000000001" customHeight="1">
      <c r="A5" s="2211"/>
      <c r="B5" s="1976" t="s">
        <v>5917</v>
      </c>
      <c r="C5" s="1988" t="s">
        <v>5545</v>
      </c>
      <c r="D5" s="1976" t="s">
        <v>5917</v>
      </c>
      <c r="E5" s="1988" t="s">
        <v>5545</v>
      </c>
      <c r="F5" s="2210"/>
    </row>
    <row r="6" spans="1:8" ht="30" customHeight="1">
      <c r="A6" s="1978" t="s">
        <v>3048</v>
      </c>
      <c r="B6" s="1989">
        <v>1385758</v>
      </c>
      <c r="C6" s="1990">
        <v>1406688</v>
      </c>
      <c r="D6" s="1996">
        <f>SUM(D7,D11,D15,D28)</f>
        <v>99.999927837328016</v>
      </c>
      <c r="E6" s="1968">
        <f>SUM(E7,E11,E15,E28)</f>
        <v>100.00000000000001</v>
      </c>
      <c r="F6" s="1996">
        <f>((C6-B6)/B6*100)</f>
        <v>1.5103647245767298</v>
      </c>
    </row>
    <row r="7" spans="1:8" ht="30" customHeight="1">
      <c r="A7" s="1978" t="s">
        <v>3049</v>
      </c>
      <c r="B7" s="1991">
        <v>7893</v>
      </c>
      <c r="C7" s="1992">
        <v>8087</v>
      </c>
      <c r="D7" s="1996">
        <f t="shared" ref="D7:D28" si="0">B7/$B$6*100</f>
        <v>0.56957996995146343</v>
      </c>
      <c r="E7" s="1968">
        <f t="shared" ref="E7:E28" si="1">C7/$C$6*100</f>
        <v>0.57489649446074753</v>
      </c>
      <c r="F7" s="1996">
        <f t="shared" ref="F7:F28" si="2">((C7-B7)/B7*100)</f>
        <v>2.4578740656277716</v>
      </c>
    </row>
    <row r="8" spans="1:8" ht="30" customHeight="1">
      <c r="A8" s="1997" t="s">
        <v>3050</v>
      </c>
      <c r="B8" s="1991">
        <v>7065</v>
      </c>
      <c r="C8" s="1992">
        <v>7232</v>
      </c>
      <c r="D8" s="1996">
        <f t="shared" si="0"/>
        <v>0.50982927755062568</v>
      </c>
      <c r="E8" s="1968">
        <f t="shared" si="1"/>
        <v>0.51411542573761915</v>
      </c>
      <c r="F8" s="1996">
        <f t="shared" si="2"/>
        <v>2.3637650389242744</v>
      </c>
    </row>
    <row r="9" spans="1:8" ht="30" customHeight="1">
      <c r="A9" s="1997" t="s">
        <v>3051</v>
      </c>
      <c r="B9" s="1991">
        <v>710</v>
      </c>
      <c r="C9" s="1992">
        <v>752</v>
      </c>
      <c r="D9" s="1996">
        <f t="shared" si="0"/>
        <v>5.1235497106998477E-2</v>
      </c>
      <c r="E9" s="1968">
        <f t="shared" si="1"/>
        <v>5.3458904888646241E-2</v>
      </c>
      <c r="F9" s="1996">
        <f t="shared" si="2"/>
        <v>5.915492957746479</v>
      </c>
    </row>
    <row r="10" spans="1:8" ht="30" customHeight="1">
      <c r="A10" s="1997" t="s">
        <v>3052</v>
      </c>
      <c r="B10" s="1991">
        <v>118</v>
      </c>
      <c r="C10" s="1992">
        <v>104</v>
      </c>
      <c r="D10" s="1996">
        <f t="shared" si="0"/>
        <v>8.5151952938391836E-3</v>
      </c>
      <c r="E10" s="1968">
        <f t="shared" si="1"/>
        <v>7.3932528037489479E-3</v>
      </c>
      <c r="F10" s="1996">
        <f t="shared" si="2"/>
        <v>-11.864406779661017</v>
      </c>
    </row>
    <row r="11" spans="1:8" ht="30" customHeight="1">
      <c r="A11" s="1978" t="s">
        <v>3053</v>
      </c>
      <c r="B11" s="1991">
        <v>312214</v>
      </c>
      <c r="C11" s="1992">
        <v>304210</v>
      </c>
      <c r="D11" s="1996">
        <f t="shared" si="0"/>
        <v>22.53019647009074</v>
      </c>
      <c r="E11" s="1968">
        <f t="shared" si="1"/>
        <v>21.625975340658339</v>
      </c>
      <c r="F11" s="1996">
        <f t="shared" si="2"/>
        <v>-2.5636262307263609</v>
      </c>
    </row>
    <row r="12" spans="1:8" ht="30" customHeight="1">
      <c r="A12" s="1997" t="s">
        <v>3054</v>
      </c>
      <c r="B12" s="1991">
        <v>948</v>
      </c>
      <c r="C12" s="1992">
        <v>1122</v>
      </c>
      <c r="D12" s="1996">
        <f t="shared" si="0"/>
        <v>6.8410213038640227E-2</v>
      </c>
      <c r="E12" s="1968">
        <f t="shared" si="1"/>
        <v>7.9761823517368463E-2</v>
      </c>
      <c r="F12" s="1996">
        <f t="shared" si="2"/>
        <v>18.354430379746837</v>
      </c>
    </row>
    <row r="13" spans="1:8" ht="30" customHeight="1">
      <c r="A13" s="1997" t="s">
        <v>3055</v>
      </c>
      <c r="B13" s="1991">
        <v>230010</v>
      </c>
      <c r="C13" s="1992">
        <v>227269</v>
      </c>
      <c r="D13" s="1996">
        <f t="shared" si="0"/>
        <v>16.598136182508057</v>
      </c>
      <c r="E13" s="1968">
        <f t="shared" si="1"/>
        <v>16.15631895630019</v>
      </c>
      <c r="F13" s="1996">
        <f t="shared" si="2"/>
        <v>-1.1916873179426981</v>
      </c>
    </row>
    <row r="14" spans="1:8" ht="30" customHeight="1">
      <c r="A14" s="1997" t="s">
        <v>3056</v>
      </c>
      <c r="B14" s="1991">
        <v>81256</v>
      </c>
      <c r="C14" s="1992">
        <v>75819</v>
      </c>
      <c r="D14" s="1996">
        <f t="shared" si="0"/>
        <v>5.8636500745440401</v>
      </c>
      <c r="E14" s="1968">
        <f t="shared" si="1"/>
        <v>5.3898945608407836</v>
      </c>
      <c r="F14" s="1996">
        <f t="shared" si="2"/>
        <v>-6.6911981884414686</v>
      </c>
    </row>
    <row r="15" spans="1:8" ht="30" customHeight="1">
      <c r="A15" s="1978" t="s">
        <v>3057</v>
      </c>
      <c r="B15" s="1991">
        <v>1058040</v>
      </c>
      <c r="C15" s="1992">
        <v>1083225</v>
      </c>
      <c r="D15" s="1996">
        <f t="shared" si="0"/>
        <v>76.350993463505162</v>
      </c>
      <c r="E15" s="1968">
        <f t="shared" si="1"/>
        <v>77.005348734047644</v>
      </c>
      <c r="F15" s="1996">
        <f t="shared" si="2"/>
        <v>2.3803447884768061</v>
      </c>
    </row>
    <row r="16" spans="1:8" ht="30" customHeight="1">
      <c r="A16" s="1997" t="s">
        <v>3058</v>
      </c>
      <c r="B16" s="1991">
        <v>40879</v>
      </c>
      <c r="C16" s="1992">
        <v>36846</v>
      </c>
      <c r="D16" s="1996">
        <f t="shared" si="0"/>
        <v>2.9499378679394237</v>
      </c>
      <c r="E16" s="1968">
        <f t="shared" si="1"/>
        <v>2.6193441616051318</v>
      </c>
      <c r="F16" s="1996">
        <f t="shared" si="2"/>
        <v>-9.8657012157831652</v>
      </c>
    </row>
    <row r="17" spans="1:6" ht="30" customHeight="1">
      <c r="A17" s="1997" t="s">
        <v>3059</v>
      </c>
      <c r="B17" s="1991">
        <v>205449</v>
      </c>
      <c r="C17" s="1992">
        <v>223502</v>
      </c>
      <c r="D17" s="1996">
        <f t="shared" si="0"/>
        <v>14.825748795965819</v>
      </c>
      <c r="E17" s="1968">
        <f t="shared" si="1"/>
        <v>15.88852680907209</v>
      </c>
      <c r="F17" s="1996">
        <f t="shared" si="2"/>
        <v>8.7870955808984235</v>
      </c>
    </row>
    <row r="18" spans="1:6" ht="30" customHeight="1">
      <c r="A18" s="1997" t="s">
        <v>3060</v>
      </c>
      <c r="B18" s="1991">
        <v>62955</v>
      </c>
      <c r="C18" s="1992">
        <v>57956</v>
      </c>
      <c r="D18" s="1996">
        <f t="shared" si="0"/>
        <v>4.5430010146071682</v>
      </c>
      <c r="E18" s="1968">
        <f t="shared" si="1"/>
        <v>4.1200323028276351</v>
      </c>
      <c r="F18" s="1996">
        <f t="shared" si="2"/>
        <v>-7.9405924866968469</v>
      </c>
    </row>
    <row r="19" spans="1:6" ht="30" customHeight="1">
      <c r="A19" s="1997" t="s">
        <v>3061</v>
      </c>
      <c r="B19" s="1991">
        <v>19029</v>
      </c>
      <c r="C19" s="1992">
        <v>25295</v>
      </c>
      <c r="D19" s="1996">
        <f t="shared" si="0"/>
        <v>1.3731834851395408</v>
      </c>
      <c r="E19" s="1968">
        <f t="shared" si="1"/>
        <v>1.7981954776041313</v>
      </c>
      <c r="F19" s="1996">
        <f t="shared" si="2"/>
        <v>32.928687792316992</v>
      </c>
    </row>
    <row r="20" spans="1:6" ht="30" customHeight="1">
      <c r="A20" s="1997" t="s">
        <v>3062</v>
      </c>
      <c r="B20" s="1991">
        <v>39821</v>
      </c>
      <c r="C20" s="1992">
        <v>38331</v>
      </c>
      <c r="D20" s="1996">
        <f t="shared" si="0"/>
        <v>2.8735897609827981</v>
      </c>
      <c r="E20" s="1968">
        <f t="shared" si="1"/>
        <v>2.7249112809663552</v>
      </c>
      <c r="F20" s="1996">
        <f t="shared" si="2"/>
        <v>-3.7417443057683131</v>
      </c>
    </row>
    <row r="21" spans="1:6" ht="30" customHeight="1">
      <c r="A21" s="1997" t="s">
        <v>3063</v>
      </c>
      <c r="B21" s="1991">
        <v>61342</v>
      </c>
      <c r="C21" s="1992">
        <v>65769</v>
      </c>
      <c r="D21" s="1996">
        <f t="shared" si="0"/>
        <v>4.4266026247007053</v>
      </c>
      <c r="E21" s="1968">
        <f t="shared" si="1"/>
        <v>4.675450419709275</v>
      </c>
      <c r="F21" s="1996">
        <f t="shared" si="2"/>
        <v>7.2169150011411425</v>
      </c>
    </row>
    <row r="22" spans="1:6" ht="30" customHeight="1">
      <c r="A22" s="1997" t="s">
        <v>3064</v>
      </c>
      <c r="B22" s="1991">
        <v>165213</v>
      </c>
      <c r="C22" s="1992">
        <v>163472</v>
      </c>
      <c r="D22" s="1996">
        <f t="shared" si="0"/>
        <v>11.922211526110619</v>
      </c>
      <c r="E22" s="1968">
        <f t="shared" si="1"/>
        <v>11.621055983985077</v>
      </c>
      <c r="F22" s="1996">
        <f t="shared" si="2"/>
        <v>-1.05379116655469</v>
      </c>
    </row>
    <row r="23" spans="1:6" ht="30" customHeight="1">
      <c r="A23" s="1997" t="s">
        <v>3065</v>
      </c>
      <c r="B23" s="1991">
        <v>166459</v>
      </c>
      <c r="C23" s="1992">
        <v>170832</v>
      </c>
      <c r="D23" s="1996">
        <f t="shared" si="0"/>
        <v>12.012126215399803</v>
      </c>
      <c r="E23" s="1968">
        <f t="shared" si="1"/>
        <v>12.144270797788849</v>
      </c>
      <c r="F23" s="1996">
        <f t="shared" si="2"/>
        <v>2.6270733333733833</v>
      </c>
    </row>
    <row r="24" spans="1:6" ht="30" customHeight="1">
      <c r="A24" s="1997" t="s">
        <v>3066</v>
      </c>
      <c r="B24" s="1991">
        <v>54468</v>
      </c>
      <c r="C24" s="1992">
        <v>54721</v>
      </c>
      <c r="D24" s="1996">
        <f t="shared" si="0"/>
        <v>3.9305564174985816</v>
      </c>
      <c r="E24" s="1968">
        <f t="shared" si="1"/>
        <v>3.8900594872494825</v>
      </c>
      <c r="F24" s="1996">
        <f t="shared" si="2"/>
        <v>0.46449291327017694</v>
      </c>
    </row>
    <row r="25" spans="1:6" ht="30" customHeight="1">
      <c r="A25" s="1997" t="s">
        <v>3067</v>
      </c>
      <c r="B25" s="1991">
        <v>48159</v>
      </c>
      <c r="C25" s="1992">
        <v>48427</v>
      </c>
      <c r="D25" s="1996">
        <f t="shared" si="0"/>
        <v>3.4752821199661126</v>
      </c>
      <c r="E25" s="1968">
        <f t="shared" si="1"/>
        <v>3.4426255146841376</v>
      </c>
      <c r="F25" s="1996">
        <f t="shared" si="2"/>
        <v>0.55648996033970799</v>
      </c>
    </row>
    <row r="26" spans="1:6" ht="30" customHeight="1">
      <c r="A26" s="1997" t="s">
        <v>3068</v>
      </c>
      <c r="B26" s="1991">
        <v>144837</v>
      </c>
      <c r="C26" s="1992">
        <v>147876</v>
      </c>
      <c r="D26" s="1996">
        <f t="shared" si="0"/>
        <v>10.451824921811745</v>
      </c>
      <c r="E26" s="1968">
        <f t="shared" si="1"/>
        <v>10.512352419299802</v>
      </c>
      <c r="F26" s="1996">
        <f t="shared" si="2"/>
        <v>2.0982207585078396</v>
      </c>
    </row>
    <row r="27" spans="1:6" ht="30" customHeight="1">
      <c r="A27" s="1997" t="s">
        <v>3069</v>
      </c>
      <c r="B27" s="1991">
        <v>49429</v>
      </c>
      <c r="C27" s="1992">
        <v>50199</v>
      </c>
      <c r="D27" s="1996">
        <f t="shared" si="0"/>
        <v>3.5669287133828562</v>
      </c>
      <c r="E27" s="1968">
        <f t="shared" si="1"/>
        <v>3.5685951682249368</v>
      </c>
      <c r="F27" s="1996">
        <f t="shared" si="2"/>
        <v>1.5577899613587165</v>
      </c>
    </row>
    <row r="28" spans="1:6" ht="30" customHeight="1">
      <c r="A28" s="1986" t="s">
        <v>3070</v>
      </c>
      <c r="B28" s="1993">
        <v>7610</v>
      </c>
      <c r="C28" s="1994">
        <v>11166</v>
      </c>
      <c r="D28" s="1969">
        <f t="shared" si="0"/>
        <v>0.5491579337806457</v>
      </c>
      <c r="E28" s="1977">
        <f t="shared" si="1"/>
        <v>0.79377943083327651</v>
      </c>
      <c r="F28" s="1969">
        <f t="shared" si="2"/>
        <v>46.727989487516425</v>
      </c>
    </row>
    <row r="29" spans="1:6" ht="20.100000000000001" customHeight="1">
      <c r="A29" s="1961" t="s">
        <v>5918</v>
      </c>
      <c r="B29" s="1961"/>
      <c r="C29" s="1961"/>
      <c r="D29" s="1961"/>
      <c r="E29" s="1961"/>
      <c r="F29" s="1961"/>
    </row>
    <row r="30" spans="1:6" ht="20.100000000000001" customHeight="1">
      <c r="A30" s="1967" t="s">
        <v>5546</v>
      </c>
      <c r="B30" s="1961"/>
      <c r="C30" s="1961"/>
      <c r="D30" s="1961"/>
      <c r="E30" s="1961"/>
      <c r="F30" s="1961"/>
    </row>
  </sheetData>
  <customSheetViews>
    <customSheetView guid="{35BD8D3A-C3F6-4E0E-B6B2-2143E8CF03D4}" scale="85">
      <pane ySplit="5" topLeftCell="A6" activePane="bottomLeft" state="frozen"/>
      <selection pane="bottomLeft"/>
      <rowBreaks count="1" manualBreakCount="1">
        <brk id="30" max="35" man="1"/>
      </rowBreaks>
      <pageMargins left="0.59055118110236227" right="0.59055118110236227" top="0.78740157480314965" bottom="0.78740157480314965" header="0.31496062992125984" footer="0.31496062992125984"/>
      <pageSetup paperSize="9" orientation="portrait" r:id="rId1"/>
    </customSheetView>
    <customSheetView guid="{20ACD794-F4A7-4F34-995C-D04BD1C46A1C}" scale="85">
      <pane ySplit="5" topLeftCell="A6" activePane="bottomLeft" state="frozen"/>
      <selection pane="bottomLeft" activeCell="G20" sqref="G20"/>
      <rowBreaks count="1" manualBreakCount="1">
        <brk id="30" max="35" man="1"/>
      </rowBreaks>
      <pageMargins left="0.59055118110236227" right="0.59055118110236227" top="0.78740157480314965" bottom="0.78740157480314965" header="0.31496062992125984" footer="0.31496062992125984"/>
      <pageSetup paperSize="9" orientation="portrait" r:id="rId2"/>
    </customSheetView>
  </customSheetViews>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3"/>
  <rowBreaks count="1" manualBreakCount="1">
    <brk id="30" max="35" man="1"/>
  </rowBreaks>
  <drawing r:id="rId4"/>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autoPageBreaks="0"/>
  </sheetPr>
  <dimension ref="A1:H20"/>
  <sheetViews>
    <sheetView topLeftCell="A4" zoomScale="85" zoomScaleNormal="85" zoomScaleSheetLayoutView="70" workbookViewId="0">
      <selection activeCell="C25" sqref="C25"/>
    </sheetView>
  </sheetViews>
  <sheetFormatPr defaultColWidth="2.5" defaultRowHeight="15" customHeight="1"/>
  <cols>
    <col min="1" max="1" width="26.625" style="20" customWidth="1"/>
    <col min="2" max="6" width="15.875" style="20" customWidth="1"/>
    <col min="7" max="7" width="2.5" style="20"/>
    <col min="8" max="8" width="10.625" style="20" bestFit="1" customWidth="1"/>
    <col min="9" max="16384" width="2.5" style="20"/>
  </cols>
  <sheetData>
    <row r="1" spans="1:8" ht="22.5" customHeight="1">
      <c r="F1" s="19" t="s">
        <v>4848</v>
      </c>
      <c r="H1" s="558" t="s">
        <v>747</v>
      </c>
    </row>
    <row r="2" spans="1:8" ht="22.5" customHeight="1">
      <c r="A2" s="1962" t="s">
        <v>4855</v>
      </c>
      <c r="B2" s="1961"/>
      <c r="C2" s="1961"/>
      <c r="D2" s="1961"/>
      <c r="E2" s="1961"/>
      <c r="F2" s="1961"/>
    </row>
    <row r="3" spans="1:8" s="165" customFormat="1" ht="22.5" customHeight="1">
      <c r="A3" s="1965" t="s">
        <v>3045</v>
      </c>
      <c r="B3" s="1973"/>
      <c r="C3" s="1973"/>
      <c r="D3" s="1973"/>
      <c r="E3" s="1973"/>
      <c r="F3" s="1973"/>
    </row>
    <row r="4" spans="1:8" ht="20.100000000000001" customHeight="1">
      <c r="A4" s="2027" t="s">
        <v>670</v>
      </c>
      <c r="B4" s="2027" t="s">
        <v>3071</v>
      </c>
      <c r="C4" s="2024"/>
      <c r="D4" s="2024" t="s">
        <v>1069</v>
      </c>
      <c r="E4" s="2024"/>
      <c r="F4" s="2030" t="s">
        <v>3072</v>
      </c>
    </row>
    <row r="5" spans="1:8" ht="20.100000000000001" customHeight="1">
      <c r="A5" s="2027"/>
      <c r="B5" s="1976" t="s">
        <v>5917</v>
      </c>
      <c r="C5" s="1988" t="s">
        <v>5545</v>
      </c>
      <c r="D5" s="1976" t="s">
        <v>5917</v>
      </c>
      <c r="E5" s="1988" t="s">
        <v>5545</v>
      </c>
      <c r="F5" s="2016"/>
    </row>
    <row r="6" spans="1:8" ht="30.75" customHeight="1">
      <c r="A6" s="2000" t="s">
        <v>3073</v>
      </c>
      <c r="B6" s="1989">
        <v>1001938</v>
      </c>
      <c r="C6" s="1990">
        <v>989132</v>
      </c>
      <c r="D6" s="1996">
        <f>SUM(D7,D10,D14)</f>
        <v>99.999999999999986</v>
      </c>
      <c r="E6" s="1968">
        <f>SUM(E7,E10,E14)</f>
        <v>100</v>
      </c>
      <c r="F6" s="1996">
        <f t="shared" ref="F6:F17" si="0">((C6-B6)/B6*100)</f>
        <v>-1.2781229976305919</v>
      </c>
    </row>
    <row r="7" spans="1:8" ht="30.75" customHeight="1">
      <c r="A7" s="1998" t="s">
        <v>3074</v>
      </c>
      <c r="B7" s="1991">
        <v>709522</v>
      </c>
      <c r="C7" s="1992">
        <v>727049</v>
      </c>
      <c r="D7" s="1996">
        <f t="shared" ref="D7:D17" si="1">B7/$B$6*100</f>
        <v>70.814960606344897</v>
      </c>
      <c r="E7" s="1968">
        <f t="shared" ref="E7:E17" si="2">C7/$C$6*100</f>
        <v>73.503738631446552</v>
      </c>
      <c r="F7" s="1996">
        <f t="shared" si="0"/>
        <v>2.4702546221258821</v>
      </c>
    </row>
    <row r="8" spans="1:8" ht="30.75" customHeight="1">
      <c r="A8" s="1980" t="s">
        <v>3075</v>
      </c>
      <c r="B8" s="1991">
        <v>606526</v>
      </c>
      <c r="C8" s="1992">
        <v>624185</v>
      </c>
      <c r="D8" s="1996">
        <f t="shared" si="1"/>
        <v>60.535282622278032</v>
      </c>
      <c r="E8" s="1968">
        <f t="shared" si="2"/>
        <v>63.104317725035685</v>
      </c>
      <c r="F8" s="1996">
        <f t="shared" si="0"/>
        <v>2.9114992597184619</v>
      </c>
    </row>
    <row r="9" spans="1:8" ht="30.75" customHeight="1">
      <c r="A9" s="1980" t="s">
        <v>3076</v>
      </c>
      <c r="B9" s="1991">
        <v>102996</v>
      </c>
      <c r="C9" s="1992">
        <v>102864</v>
      </c>
      <c r="D9" s="1996">
        <f t="shared" si="1"/>
        <v>10.279677984066879</v>
      </c>
      <c r="E9" s="1968">
        <f t="shared" si="2"/>
        <v>10.399420906410874</v>
      </c>
      <c r="F9" s="1996">
        <f t="shared" si="0"/>
        <v>-0.12816031690551088</v>
      </c>
    </row>
    <row r="10" spans="1:8" ht="30.75" customHeight="1">
      <c r="A10" s="1998" t="s">
        <v>3077</v>
      </c>
      <c r="B10" s="1991">
        <v>69932</v>
      </c>
      <c r="C10" s="1992">
        <v>72628</v>
      </c>
      <c r="D10" s="1996">
        <f t="shared" si="1"/>
        <v>6.9796733929644343</v>
      </c>
      <c r="E10" s="1968">
        <f t="shared" si="2"/>
        <v>7.3425993699526462</v>
      </c>
      <c r="F10" s="1996">
        <f t="shared" si="0"/>
        <v>3.8551735972087173</v>
      </c>
    </row>
    <row r="11" spans="1:8" ht="30.75" customHeight="1">
      <c r="A11" s="1980" t="s">
        <v>3078</v>
      </c>
      <c r="B11" s="1991">
        <v>141</v>
      </c>
      <c r="C11" s="1992">
        <v>211</v>
      </c>
      <c r="D11" s="1996">
        <f t="shared" si="1"/>
        <v>1.4072727054967473E-2</v>
      </c>
      <c r="E11" s="1968">
        <f t="shared" si="2"/>
        <v>2.1331834375998351E-2</v>
      </c>
      <c r="F11" s="1996">
        <f t="shared" si="0"/>
        <v>49.645390070921984</v>
      </c>
    </row>
    <row r="12" spans="1:8" ht="30.75" customHeight="1">
      <c r="A12" s="1980" t="s">
        <v>3079</v>
      </c>
      <c r="B12" s="1991">
        <v>69018</v>
      </c>
      <c r="C12" s="1992">
        <v>71532</v>
      </c>
      <c r="D12" s="1996">
        <f t="shared" si="1"/>
        <v>6.8884501835442906</v>
      </c>
      <c r="E12" s="1968">
        <f t="shared" si="2"/>
        <v>7.2317951496867954</v>
      </c>
      <c r="F12" s="1996">
        <f t="shared" si="0"/>
        <v>3.642528036164479</v>
      </c>
    </row>
    <row r="13" spans="1:8" ht="30.75" customHeight="1">
      <c r="A13" s="1981" t="s">
        <v>3080</v>
      </c>
      <c r="B13" s="1991">
        <v>773</v>
      </c>
      <c r="C13" s="1992">
        <v>884</v>
      </c>
      <c r="D13" s="1996">
        <f t="shared" si="1"/>
        <v>7.7150482365176284E-2</v>
      </c>
      <c r="E13" s="1968">
        <f t="shared" si="2"/>
        <v>8.9371287148732423E-2</v>
      </c>
      <c r="F13" s="1996">
        <f t="shared" si="0"/>
        <v>14.359637774902975</v>
      </c>
    </row>
    <row r="14" spans="1:8" ht="30.75" customHeight="1">
      <c r="A14" s="1982" t="s">
        <v>3081</v>
      </c>
      <c r="B14" s="1991">
        <v>222484</v>
      </c>
      <c r="C14" s="1992">
        <v>189455</v>
      </c>
      <c r="D14" s="1996">
        <f t="shared" si="1"/>
        <v>22.205366000690663</v>
      </c>
      <c r="E14" s="1968">
        <f t="shared" si="2"/>
        <v>19.153661998600793</v>
      </c>
      <c r="F14" s="1996">
        <f t="shared" si="0"/>
        <v>-14.84556192804876</v>
      </c>
    </row>
    <row r="15" spans="1:8" ht="30.75" customHeight="1">
      <c r="A15" s="1980" t="s">
        <v>3082</v>
      </c>
      <c r="B15" s="1991">
        <v>145884</v>
      </c>
      <c r="C15" s="1992">
        <v>114803</v>
      </c>
      <c r="D15" s="1996">
        <f t="shared" si="1"/>
        <v>14.56018236657358</v>
      </c>
      <c r="E15" s="1968">
        <f t="shared" si="2"/>
        <v>11.606438776624353</v>
      </c>
      <c r="F15" s="1996">
        <f t="shared" si="0"/>
        <v>-21.305283650023306</v>
      </c>
    </row>
    <row r="16" spans="1:8" ht="30.75" customHeight="1">
      <c r="A16" s="1980" t="s">
        <v>3083</v>
      </c>
      <c r="B16" s="1991">
        <v>4135</v>
      </c>
      <c r="C16" s="1992">
        <v>3737</v>
      </c>
      <c r="D16" s="1996">
        <f t="shared" si="1"/>
        <v>0.41270018703752126</v>
      </c>
      <c r="E16" s="1968">
        <f t="shared" si="2"/>
        <v>0.37780599555974331</v>
      </c>
      <c r="F16" s="1996">
        <f t="shared" si="0"/>
        <v>-9.6251511487303496</v>
      </c>
    </row>
    <row r="17" spans="1:6" ht="30.75" customHeight="1">
      <c r="A17" s="1983" t="s">
        <v>3084</v>
      </c>
      <c r="B17" s="1993">
        <v>72466</v>
      </c>
      <c r="C17" s="1994">
        <v>70915</v>
      </c>
      <c r="D17" s="1969">
        <f t="shared" si="1"/>
        <v>7.2325832536544175</v>
      </c>
      <c r="E17" s="1977">
        <f t="shared" si="2"/>
        <v>7.1694172264166962</v>
      </c>
      <c r="F17" s="1969">
        <f t="shared" si="0"/>
        <v>-2.1403140783263876</v>
      </c>
    </row>
    <row r="18" spans="1:6" ht="20.100000000000001" customHeight="1">
      <c r="A18" s="1961" t="s">
        <v>5920</v>
      </c>
      <c r="B18" s="1961"/>
      <c r="C18" s="1961"/>
      <c r="D18" s="1961"/>
      <c r="E18" s="1961"/>
      <c r="F18" s="1961"/>
    </row>
    <row r="19" spans="1:6" ht="20.100000000000001" customHeight="1">
      <c r="A19" s="1961" t="s">
        <v>5919</v>
      </c>
      <c r="B19" s="1961"/>
      <c r="C19" s="1961"/>
      <c r="D19" s="1961"/>
      <c r="E19" s="1961"/>
      <c r="F19" s="1961"/>
    </row>
    <row r="20" spans="1:6" ht="13.5"/>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2"/>
    </customSheetView>
  </customSheetViews>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3"/>
  <drawing r:id="rId4"/>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autoPageBreaks="0"/>
  </sheetPr>
  <dimension ref="A1:H13"/>
  <sheetViews>
    <sheetView zoomScaleNormal="100" zoomScaleSheetLayoutView="85" workbookViewId="0">
      <selection activeCell="C11" sqref="C11"/>
    </sheetView>
  </sheetViews>
  <sheetFormatPr defaultColWidth="2.5" defaultRowHeight="15" customHeight="1"/>
  <cols>
    <col min="1" max="1" width="21" style="20" customWidth="1"/>
    <col min="2" max="6" width="13.5" style="20" customWidth="1"/>
    <col min="7" max="7" width="2.5" style="20"/>
    <col min="8" max="8" width="10.625" style="20" bestFit="1" customWidth="1"/>
    <col min="9" max="16384" width="2.5" style="20"/>
  </cols>
  <sheetData>
    <row r="1" spans="1:8" ht="22.5" customHeight="1">
      <c r="F1" s="19" t="s">
        <v>4848</v>
      </c>
      <c r="H1" s="558" t="s">
        <v>747</v>
      </c>
    </row>
    <row r="2" spans="1:8" ht="22.5" customHeight="1">
      <c r="A2" s="1962" t="s">
        <v>4854</v>
      </c>
      <c r="B2" s="1961"/>
      <c r="C2" s="1961"/>
      <c r="D2" s="1961"/>
      <c r="E2" s="1961"/>
      <c r="F2" s="1961"/>
    </row>
    <row r="3" spans="1:8" s="165" customFormat="1" ht="22.5" customHeight="1">
      <c r="A3" s="1965" t="s">
        <v>3085</v>
      </c>
      <c r="B3" s="1973"/>
      <c r="C3" s="1973"/>
      <c r="D3" s="1973"/>
      <c r="E3" s="1973"/>
      <c r="F3" s="1973"/>
    </row>
    <row r="4" spans="1:8" ht="20.100000000000001" customHeight="1">
      <c r="A4" s="2027" t="s">
        <v>670</v>
      </c>
      <c r="B4" s="2027" t="s">
        <v>3071</v>
      </c>
      <c r="C4" s="2024"/>
      <c r="D4" s="2024" t="s">
        <v>1069</v>
      </c>
      <c r="E4" s="2024"/>
      <c r="F4" s="2030" t="s">
        <v>3072</v>
      </c>
    </row>
    <row r="5" spans="1:8" ht="20.100000000000001" customHeight="1">
      <c r="A5" s="2027"/>
      <c r="B5" s="1976" t="s">
        <v>5917</v>
      </c>
      <c r="C5" s="1988" t="s">
        <v>5545</v>
      </c>
      <c r="D5" s="1976" t="s">
        <v>5917</v>
      </c>
      <c r="E5" s="1988" t="s">
        <v>5545</v>
      </c>
      <c r="F5" s="2016"/>
    </row>
    <row r="6" spans="1:8" ht="35.25" customHeight="1">
      <c r="A6" s="1967" t="s">
        <v>3086</v>
      </c>
      <c r="B6" s="1989">
        <v>1077950</v>
      </c>
      <c r="C6" s="1990">
        <v>1097189</v>
      </c>
      <c r="D6" s="1996">
        <f>SUM(D7:D11)</f>
        <v>100.00009276868128</v>
      </c>
      <c r="E6" s="1968">
        <f>SUM(E7:E11)</f>
        <v>99.999908857999856</v>
      </c>
      <c r="F6" s="1996">
        <f>((C6-B6)/B6*100)</f>
        <v>1.7847766593997867</v>
      </c>
    </row>
    <row r="7" spans="1:8" ht="35.25" customHeight="1">
      <c r="A7" s="1995" t="s">
        <v>3087</v>
      </c>
      <c r="B7" s="1991">
        <v>709522</v>
      </c>
      <c r="C7" s="1992">
        <v>727049</v>
      </c>
      <c r="D7" s="1996">
        <f>B7/$B$6*100</f>
        <v>65.821420288510595</v>
      </c>
      <c r="E7" s="1968">
        <f>C7/$C$6*100</f>
        <v>66.264700065348819</v>
      </c>
      <c r="F7" s="1996">
        <f>((C7-B7)/B7*100)</f>
        <v>2.4702546221258821</v>
      </c>
    </row>
    <row r="8" spans="1:8" ht="35.25" customHeight="1">
      <c r="A8" s="1995" t="s">
        <v>3088</v>
      </c>
      <c r="B8" s="1991">
        <v>69018</v>
      </c>
      <c r="C8" s="1992">
        <v>71532</v>
      </c>
      <c r="D8" s="1996">
        <f>B8/$B$6*100</f>
        <v>6.4027088454937608</v>
      </c>
      <c r="E8" s="1968">
        <f>C8/$C$6*100</f>
        <v>6.5195695545617021</v>
      </c>
      <c r="F8" s="1996">
        <f>((C8-B8)/B8*100)</f>
        <v>3.642528036164479</v>
      </c>
    </row>
    <row r="9" spans="1:8" ht="35.25" customHeight="1">
      <c r="A9" s="1995" t="s">
        <v>3089</v>
      </c>
      <c r="B9" s="1991">
        <v>72466</v>
      </c>
      <c r="C9" s="1992">
        <v>70915</v>
      </c>
      <c r="D9" s="1996">
        <f>B9/$B$6*100</f>
        <v>6.7225752585926983</v>
      </c>
      <c r="E9" s="1968">
        <f>C9/$C$6*100</f>
        <v>6.4633349404706024</v>
      </c>
      <c r="F9" s="1996">
        <f>((C9-B9)/B9*100)</f>
        <v>-2.1403140783263876</v>
      </c>
    </row>
    <row r="10" spans="1:8" ht="35.25" customHeight="1">
      <c r="A10" s="1997" t="s">
        <v>3090</v>
      </c>
      <c r="B10" s="1991">
        <v>222479</v>
      </c>
      <c r="C10" s="1992">
        <v>224212</v>
      </c>
      <c r="D10" s="1996">
        <f>B10/$B$6*100</f>
        <v>20.639083445428824</v>
      </c>
      <c r="E10" s="1968">
        <f>C10/$C$6*100</f>
        <v>20.435130137104913</v>
      </c>
      <c r="F10" s="1996">
        <f>((C10-B10)/B10*100)</f>
        <v>0.7789499233635534</v>
      </c>
    </row>
    <row r="11" spans="1:8" ht="35.25" customHeight="1">
      <c r="A11" s="1984" t="s">
        <v>3091</v>
      </c>
      <c r="B11" s="1993">
        <v>4466</v>
      </c>
      <c r="C11" s="1994">
        <v>3480</v>
      </c>
      <c r="D11" s="1969">
        <f>B11/$B$6*100</f>
        <v>0.41430493065541069</v>
      </c>
      <c r="E11" s="1977">
        <f>C11/$C$6*100</f>
        <v>0.31717416051382213</v>
      </c>
      <c r="F11" s="1969">
        <f>-((C11-B11)/B11*100)</f>
        <v>22.077922077922079</v>
      </c>
    </row>
    <row r="12" spans="1:8" ht="20.100000000000001" customHeight="1">
      <c r="A12" s="1961" t="s">
        <v>5920</v>
      </c>
      <c r="B12" s="1961"/>
      <c r="C12" s="1961"/>
      <c r="D12" s="1961"/>
      <c r="E12" s="1961"/>
      <c r="F12" s="1961"/>
    </row>
    <row r="13" spans="1:8" ht="20.100000000000001" customHeight="1">
      <c r="A13" s="1961" t="s">
        <v>5919</v>
      </c>
      <c r="B13" s="1961"/>
      <c r="C13" s="1961"/>
      <c r="D13" s="1961"/>
      <c r="E13" s="1961"/>
      <c r="F13" s="1961"/>
    </row>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2"/>
    </customSheetView>
  </customSheetViews>
  <mergeCells count="4">
    <mergeCell ref="A4:A5"/>
    <mergeCell ref="B4:C4"/>
    <mergeCell ref="D4:E4"/>
    <mergeCell ref="F4:F5"/>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3"/>
  <drawing r:id="rId4"/>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autoPageBreaks="0"/>
  </sheetPr>
  <dimension ref="A1:H12"/>
  <sheetViews>
    <sheetView zoomScale="85" zoomScaleNormal="85" zoomScaleSheetLayoutView="100" workbookViewId="0">
      <selection activeCell="D8" sqref="D8"/>
    </sheetView>
  </sheetViews>
  <sheetFormatPr defaultColWidth="2.5" defaultRowHeight="15" customHeight="1"/>
  <cols>
    <col min="1" max="1" width="26.375" style="20" customWidth="1"/>
    <col min="2" max="6" width="14" style="20" customWidth="1"/>
    <col min="7" max="7" width="2.5" style="20"/>
    <col min="8" max="8" width="10.625" style="20" bestFit="1" customWidth="1"/>
    <col min="9" max="16384" width="2.5" style="20"/>
  </cols>
  <sheetData>
    <row r="1" spans="1:8" ht="22.5" customHeight="1">
      <c r="F1" s="19" t="s">
        <v>4848</v>
      </c>
      <c r="H1" s="558" t="s">
        <v>747</v>
      </c>
    </row>
    <row r="2" spans="1:8" ht="22.5" customHeight="1">
      <c r="A2" s="1962" t="s">
        <v>4853</v>
      </c>
      <c r="B2" s="1961"/>
      <c r="C2" s="1961"/>
      <c r="D2" s="1961"/>
      <c r="E2" s="1961"/>
      <c r="F2" s="1961"/>
    </row>
    <row r="3" spans="1:8" s="165" customFormat="1" ht="22.5" customHeight="1">
      <c r="A3" s="1973"/>
      <c r="B3" s="1973"/>
      <c r="C3" s="1973"/>
      <c r="D3" s="1973"/>
      <c r="E3" s="1973"/>
      <c r="F3" s="1966" t="s">
        <v>5547</v>
      </c>
    </row>
    <row r="4" spans="1:8" ht="20.100000000000001" customHeight="1">
      <c r="A4" s="1972" t="s">
        <v>670</v>
      </c>
      <c r="B4" s="1985" t="s">
        <v>3092</v>
      </c>
      <c r="C4" s="1971" t="s">
        <v>3093</v>
      </c>
      <c r="D4" s="1971" t="s">
        <v>3094</v>
      </c>
      <c r="E4" s="1971" t="s">
        <v>3095</v>
      </c>
      <c r="F4" s="1970" t="s">
        <v>3096</v>
      </c>
    </row>
    <row r="5" spans="1:8" ht="34.5" customHeight="1">
      <c r="A5" s="1967" t="s">
        <v>3097</v>
      </c>
      <c r="B5" s="1974">
        <v>1406688</v>
      </c>
      <c r="C5" s="1963">
        <v>1158199</v>
      </c>
      <c r="D5" s="1963">
        <v>451213</v>
      </c>
      <c r="E5" s="1963">
        <v>1381553</v>
      </c>
      <c r="F5" s="1963">
        <v>7864963</v>
      </c>
    </row>
    <row r="6" spans="1:8" ht="34.5" customHeight="1">
      <c r="A6" s="1967" t="s">
        <v>3098</v>
      </c>
      <c r="B6" s="1974">
        <v>989132</v>
      </c>
      <c r="C6" s="1963">
        <v>834143</v>
      </c>
      <c r="D6" s="1963">
        <v>323707</v>
      </c>
      <c r="E6" s="1963">
        <v>935233</v>
      </c>
      <c r="F6" s="1963">
        <v>5190449</v>
      </c>
    </row>
    <row r="7" spans="1:8" ht="34.5" customHeight="1">
      <c r="A7" s="1967" t="s">
        <v>3099</v>
      </c>
      <c r="B7" s="1974">
        <v>1097189</v>
      </c>
      <c r="C7" s="1963">
        <v>930700</v>
      </c>
      <c r="D7" s="1963">
        <v>367038</v>
      </c>
      <c r="E7" s="1963">
        <v>1049113</v>
      </c>
      <c r="F7" s="1963">
        <v>5835785</v>
      </c>
    </row>
    <row r="8" spans="1:8" ht="34.5" customHeight="1">
      <c r="A8" s="1967" t="s">
        <v>3100</v>
      </c>
      <c r="B8" s="1974">
        <v>3053</v>
      </c>
      <c r="C8" s="1963">
        <v>2999</v>
      </c>
      <c r="D8" s="1963">
        <v>2823</v>
      </c>
      <c r="E8" s="1963">
        <v>2871</v>
      </c>
      <c r="F8" s="1963">
        <v>2899</v>
      </c>
    </row>
    <row r="9" spans="1:8" ht="34.5" customHeight="1">
      <c r="A9" s="1967" t="s">
        <v>3101</v>
      </c>
      <c r="B9" s="1974">
        <v>3386</v>
      </c>
      <c r="C9" s="1963">
        <v>3346</v>
      </c>
      <c r="D9" s="1963">
        <v>3200</v>
      </c>
      <c r="E9" s="1963">
        <v>3221</v>
      </c>
      <c r="F9" s="1963">
        <v>3260</v>
      </c>
    </row>
    <row r="10" spans="1:8" ht="34.5" customHeight="1">
      <c r="A10" s="1986" t="s">
        <v>3044</v>
      </c>
      <c r="B10" s="1975">
        <v>324003</v>
      </c>
      <c r="C10" s="1964">
        <v>278133</v>
      </c>
      <c r="D10" s="1964">
        <v>114687</v>
      </c>
      <c r="E10" s="1964">
        <v>325737</v>
      </c>
      <c r="F10" s="1964">
        <v>1790362</v>
      </c>
    </row>
    <row r="11" spans="1:8" ht="20.100000000000001" customHeight="1">
      <c r="A11" s="1961" t="s">
        <v>4948</v>
      </c>
      <c r="B11" s="1961"/>
      <c r="C11" s="1961"/>
      <c r="D11" s="1961"/>
      <c r="E11" s="1961"/>
      <c r="F11" s="1961"/>
    </row>
    <row r="12" spans="1:8" ht="20.100000000000001" customHeight="1">
      <c r="A12" s="1961" t="s">
        <v>5919</v>
      </c>
      <c r="B12" s="1961"/>
      <c r="C12" s="1961"/>
      <c r="D12" s="1961"/>
      <c r="E12" s="1961"/>
      <c r="F12" s="1961"/>
    </row>
  </sheetData>
  <customSheetViews>
    <customSheetView guid="{35BD8D3A-C3F6-4E0E-B6B2-2143E8CF03D4}">
      <selection activeCell="D22" sqref="D22"/>
      <pageMargins left="0.59055118110236227" right="0.59055118110236227" top="0.78740157480314965" bottom="0.78740157480314965" header="0.31496062992125984" footer="0.31496062992125984"/>
      <pageSetup paperSize="9" orientation="portrait" r:id="rId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Q40"/>
  <sheetViews>
    <sheetView zoomScaleNormal="100" zoomScaleSheetLayoutView="85" workbookViewId="0">
      <selection activeCell="I40" sqref="I40"/>
    </sheetView>
  </sheetViews>
  <sheetFormatPr defaultColWidth="2.5" defaultRowHeight="15" customHeight="1"/>
  <cols>
    <col min="1" max="2" width="11.375" style="20" customWidth="1"/>
    <col min="3" max="3" width="14.25" style="20" customWidth="1"/>
    <col min="4" max="15" width="11.5" style="20" customWidth="1"/>
    <col min="16" max="16" width="2.5" style="20"/>
    <col min="17" max="17" width="10.625" style="20" bestFit="1" customWidth="1"/>
    <col min="18" max="16384" width="2.5" style="20"/>
  </cols>
  <sheetData>
    <row r="1" spans="1:17" ht="22.5" customHeight="1">
      <c r="O1" s="19" t="s">
        <v>4753</v>
      </c>
      <c r="Q1" s="95" t="s">
        <v>206</v>
      </c>
    </row>
    <row r="2" spans="1:17" ht="22.5" customHeight="1">
      <c r="A2" s="22" t="s">
        <v>4758</v>
      </c>
      <c r="B2" s="22"/>
    </row>
    <row r="3" spans="1:17" ht="22.5" customHeight="1">
      <c r="A3" s="47" t="s">
        <v>127</v>
      </c>
      <c r="B3" s="47"/>
      <c r="O3" s="48" t="s">
        <v>151</v>
      </c>
    </row>
    <row r="4" spans="1:17" ht="20.100000000000001" customHeight="1">
      <c r="A4" s="2017" t="s">
        <v>129</v>
      </c>
      <c r="B4" s="2022" t="s">
        <v>130</v>
      </c>
      <c r="C4" s="2023" t="s">
        <v>152</v>
      </c>
      <c r="D4" s="2016" t="s">
        <v>132</v>
      </c>
      <c r="E4" s="2017"/>
      <c r="F4" s="2017"/>
      <c r="G4" s="2017"/>
      <c r="H4" s="2017"/>
      <c r="I4" s="2027"/>
      <c r="J4" s="2024" t="s">
        <v>133</v>
      </c>
      <c r="K4" s="2024" t="s">
        <v>134</v>
      </c>
      <c r="L4" s="2024" t="s">
        <v>135</v>
      </c>
      <c r="M4" s="2024" t="s">
        <v>136</v>
      </c>
      <c r="N4" s="2024" t="s">
        <v>153</v>
      </c>
      <c r="O4" s="969" t="s">
        <v>137</v>
      </c>
    </row>
    <row r="5" spans="1:17" ht="20.100000000000001" customHeight="1">
      <c r="A5" s="2017"/>
      <c r="B5" s="2017"/>
      <c r="C5" s="2023"/>
      <c r="D5" s="959" t="s">
        <v>131</v>
      </c>
      <c r="E5" s="959" t="s">
        <v>154</v>
      </c>
      <c r="F5" s="959" t="s">
        <v>155</v>
      </c>
      <c r="G5" s="959" t="s">
        <v>156</v>
      </c>
      <c r="H5" s="959" t="s">
        <v>157</v>
      </c>
      <c r="I5" s="961" t="s">
        <v>158</v>
      </c>
      <c r="J5" s="2024"/>
      <c r="K5" s="2024"/>
      <c r="L5" s="2024"/>
      <c r="M5" s="2024"/>
      <c r="N5" s="2024"/>
      <c r="O5" s="992" t="s">
        <v>159</v>
      </c>
    </row>
    <row r="6" spans="1:17" ht="15.75" customHeight="1">
      <c r="A6" s="2025">
        <v>2010</v>
      </c>
      <c r="B6" s="2026" t="s">
        <v>139</v>
      </c>
      <c r="C6" s="70">
        <v>38164</v>
      </c>
      <c r="D6" s="71">
        <v>5225</v>
      </c>
      <c r="E6" s="71">
        <v>225</v>
      </c>
      <c r="F6" s="71">
        <v>688</v>
      </c>
      <c r="G6" s="71">
        <v>2670</v>
      </c>
      <c r="H6" s="71">
        <v>1629</v>
      </c>
      <c r="I6" s="71">
        <v>14</v>
      </c>
      <c r="J6" s="71">
        <v>10262</v>
      </c>
      <c r="K6" s="71">
        <v>5002</v>
      </c>
      <c r="L6" s="71">
        <v>14564</v>
      </c>
      <c r="M6" s="71">
        <v>2016</v>
      </c>
      <c r="N6" s="71">
        <v>27</v>
      </c>
      <c r="O6" s="71">
        <v>1066</v>
      </c>
    </row>
    <row r="7" spans="1:17" ht="15.75" customHeight="1">
      <c r="A7" s="2020"/>
      <c r="B7" s="2021"/>
      <c r="C7" s="72">
        <v>1579</v>
      </c>
      <c r="D7" s="73">
        <v>23</v>
      </c>
      <c r="E7" s="73"/>
      <c r="F7" s="73"/>
      <c r="G7" s="73"/>
      <c r="H7" s="73"/>
      <c r="I7" s="73"/>
      <c r="J7" s="73">
        <v>196</v>
      </c>
      <c r="K7" s="73">
        <v>230</v>
      </c>
      <c r="L7" s="73">
        <v>946</v>
      </c>
      <c r="M7" s="73">
        <v>161</v>
      </c>
      <c r="N7" s="73">
        <v>3</v>
      </c>
      <c r="O7" s="73">
        <v>19</v>
      </c>
    </row>
    <row r="8" spans="1:17" ht="15.75" customHeight="1">
      <c r="A8" s="2020">
        <v>2011</v>
      </c>
      <c r="B8" s="2021" t="s">
        <v>160</v>
      </c>
      <c r="C8" s="70">
        <v>38186</v>
      </c>
      <c r="D8" s="71">
        <v>5238</v>
      </c>
      <c r="E8" s="71">
        <v>225</v>
      </c>
      <c r="F8" s="71">
        <v>689</v>
      </c>
      <c r="G8" s="71">
        <v>2682</v>
      </c>
      <c r="H8" s="71">
        <v>1627</v>
      </c>
      <c r="I8" s="71">
        <v>14</v>
      </c>
      <c r="J8" s="71">
        <v>10236</v>
      </c>
      <c r="K8" s="71">
        <v>4884</v>
      </c>
      <c r="L8" s="71">
        <v>14661</v>
      </c>
      <c r="M8" s="71">
        <v>2065</v>
      </c>
      <c r="N8" s="71">
        <v>27</v>
      </c>
      <c r="O8" s="71">
        <v>1075</v>
      </c>
    </row>
    <row r="9" spans="1:17" ht="15.75" customHeight="1">
      <c r="A9" s="2020"/>
      <c r="B9" s="2021"/>
      <c r="C9" s="72">
        <v>1572</v>
      </c>
      <c r="D9" s="73">
        <v>23</v>
      </c>
      <c r="E9" s="73"/>
      <c r="F9" s="73"/>
      <c r="G9" s="73"/>
      <c r="H9" s="73"/>
      <c r="I9" s="73"/>
      <c r="J9" s="73">
        <v>195</v>
      </c>
      <c r="K9" s="73">
        <v>223</v>
      </c>
      <c r="L9" s="73">
        <v>947</v>
      </c>
      <c r="M9" s="73">
        <v>160</v>
      </c>
      <c r="N9" s="73">
        <v>3</v>
      </c>
      <c r="O9" s="73">
        <v>20</v>
      </c>
    </row>
    <row r="10" spans="1:17" ht="15.75" customHeight="1">
      <c r="A10" s="2020">
        <v>2012</v>
      </c>
      <c r="B10" s="2021" t="s">
        <v>141</v>
      </c>
      <c r="C10" s="70">
        <v>38060</v>
      </c>
      <c r="D10" s="71">
        <v>5242</v>
      </c>
      <c r="E10" s="71">
        <v>224</v>
      </c>
      <c r="F10" s="71">
        <v>689</v>
      </c>
      <c r="G10" s="71">
        <v>2691</v>
      </c>
      <c r="H10" s="71">
        <v>1624</v>
      </c>
      <c r="I10" s="71">
        <v>14</v>
      </c>
      <c r="J10" s="71">
        <v>10204</v>
      </c>
      <c r="K10" s="71">
        <v>4857</v>
      </c>
      <c r="L10" s="71">
        <v>14592</v>
      </c>
      <c r="M10" s="71">
        <v>2058</v>
      </c>
      <c r="N10" s="71">
        <v>27</v>
      </c>
      <c r="O10" s="71">
        <v>1080</v>
      </c>
    </row>
    <row r="11" spans="1:17" ht="15.75" customHeight="1">
      <c r="A11" s="2020"/>
      <c r="B11" s="2021"/>
      <c r="C11" s="72">
        <v>1688</v>
      </c>
      <c r="D11" s="73">
        <v>27</v>
      </c>
      <c r="E11" s="73"/>
      <c r="F11" s="73"/>
      <c r="G11" s="73"/>
      <c r="H11" s="73"/>
      <c r="I11" s="73"/>
      <c r="J11" s="73">
        <v>215</v>
      </c>
      <c r="K11" s="73">
        <v>236</v>
      </c>
      <c r="L11" s="73">
        <v>1019</v>
      </c>
      <c r="M11" s="73">
        <v>166</v>
      </c>
      <c r="N11" s="73">
        <v>3</v>
      </c>
      <c r="O11" s="73">
        <v>22</v>
      </c>
    </row>
    <row r="12" spans="1:17" ht="15.75" customHeight="1">
      <c r="A12" s="2020">
        <v>2013</v>
      </c>
      <c r="B12" s="2021" t="s">
        <v>142</v>
      </c>
      <c r="C12" s="70">
        <v>38044</v>
      </c>
      <c r="D12" s="71">
        <v>5258</v>
      </c>
      <c r="E12" s="71">
        <v>224</v>
      </c>
      <c r="F12" s="71">
        <v>687</v>
      </c>
      <c r="G12" s="71">
        <v>2708</v>
      </c>
      <c r="H12" s="71">
        <v>1628</v>
      </c>
      <c r="I12" s="71">
        <v>11</v>
      </c>
      <c r="J12" s="71">
        <v>10192</v>
      </c>
      <c r="K12" s="71">
        <v>4845</v>
      </c>
      <c r="L12" s="71">
        <v>14574</v>
      </c>
      <c r="M12" s="71">
        <v>2051</v>
      </c>
      <c r="N12" s="71">
        <v>26</v>
      </c>
      <c r="O12" s="71">
        <v>1098</v>
      </c>
    </row>
    <row r="13" spans="1:17" ht="15.75" customHeight="1">
      <c r="A13" s="2020"/>
      <c r="B13" s="2021"/>
      <c r="C13" s="72">
        <v>1677</v>
      </c>
      <c r="D13" s="73">
        <v>27</v>
      </c>
      <c r="E13" s="73"/>
      <c r="F13" s="73"/>
      <c r="G13" s="73"/>
      <c r="H13" s="73"/>
      <c r="I13" s="73"/>
      <c r="J13" s="73">
        <v>213</v>
      </c>
      <c r="K13" s="73">
        <v>233</v>
      </c>
      <c r="L13" s="73">
        <v>1012</v>
      </c>
      <c r="M13" s="73">
        <v>165</v>
      </c>
      <c r="N13" s="73">
        <v>3</v>
      </c>
      <c r="O13" s="73">
        <v>24</v>
      </c>
    </row>
    <row r="14" spans="1:17" ht="15.75" customHeight="1">
      <c r="A14" s="2020">
        <v>2014</v>
      </c>
      <c r="B14" s="2021" t="s">
        <v>143</v>
      </c>
      <c r="C14" s="70">
        <v>38061</v>
      </c>
      <c r="D14" s="71">
        <v>5291</v>
      </c>
      <c r="E14" s="71">
        <v>224</v>
      </c>
      <c r="F14" s="71">
        <v>688</v>
      </c>
      <c r="G14" s="71">
        <v>2731</v>
      </c>
      <c r="H14" s="71">
        <v>1637</v>
      </c>
      <c r="I14" s="71">
        <v>11</v>
      </c>
      <c r="J14" s="71">
        <v>10188</v>
      </c>
      <c r="K14" s="71">
        <v>4829</v>
      </c>
      <c r="L14" s="71">
        <v>14580</v>
      </c>
      <c r="M14" s="71">
        <v>2038</v>
      </c>
      <c r="N14" s="71">
        <v>27</v>
      </c>
      <c r="O14" s="71">
        <v>1108</v>
      </c>
    </row>
    <row r="15" spans="1:17" ht="15.75" customHeight="1">
      <c r="A15" s="2020"/>
      <c r="B15" s="2021"/>
      <c r="C15" s="72">
        <v>1662</v>
      </c>
      <c r="D15" s="73">
        <v>27</v>
      </c>
      <c r="E15" s="73"/>
      <c r="F15" s="73"/>
      <c r="G15" s="73"/>
      <c r="H15" s="73"/>
      <c r="I15" s="73"/>
      <c r="J15" s="73">
        <v>212</v>
      </c>
      <c r="K15" s="73">
        <v>227</v>
      </c>
      <c r="L15" s="73">
        <v>1009</v>
      </c>
      <c r="M15" s="73">
        <v>161</v>
      </c>
      <c r="N15" s="73">
        <v>3</v>
      </c>
      <c r="O15" s="73">
        <v>23</v>
      </c>
    </row>
    <row r="16" spans="1:17" ht="15.75" customHeight="1">
      <c r="A16" s="2020">
        <v>2015</v>
      </c>
      <c r="B16" s="2021" t="s">
        <v>144</v>
      </c>
      <c r="C16" s="70">
        <v>38083</v>
      </c>
      <c r="D16" s="71">
        <v>5317</v>
      </c>
      <c r="E16" s="71">
        <v>224</v>
      </c>
      <c r="F16" s="71">
        <v>692</v>
      </c>
      <c r="G16" s="71">
        <v>2750</v>
      </c>
      <c r="H16" s="71">
        <v>1640</v>
      </c>
      <c r="I16" s="71">
        <v>11</v>
      </c>
      <c r="J16" s="71">
        <v>10180</v>
      </c>
      <c r="K16" s="71">
        <v>4799</v>
      </c>
      <c r="L16" s="71">
        <v>14593</v>
      </c>
      <c r="M16" s="71">
        <v>2040</v>
      </c>
      <c r="N16" s="71">
        <v>27</v>
      </c>
      <c r="O16" s="71">
        <v>1127</v>
      </c>
    </row>
    <row r="17" spans="1:15" ht="15.75" customHeight="1">
      <c r="A17" s="2020"/>
      <c r="B17" s="2021"/>
      <c r="C17" s="72">
        <v>1606</v>
      </c>
      <c r="D17" s="73">
        <v>25</v>
      </c>
      <c r="E17" s="73"/>
      <c r="F17" s="73"/>
      <c r="G17" s="73"/>
      <c r="H17" s="73"/>
      <c r="I17" s="73"/>
      <c r="J17" s="73">
        <v>202</v>
      </c>
      <c r="K17" s="73">
        <v>220</v>
      </c>
      <c r="L17" s="73">
        <v>973</v>
      </c>
      <c r="M17" s="73">
        <v>160</v>
      </c>
      <c r="N17" s="73">
        <v>3</v>
      </c>
      <c r="O17" s="73">
        <v>23</v>
      </c>
    </row>
    <row r="18" spans="1:15" ht="15.75" customHeight="1">
      <c r="A18" s="2020">
        <v>2016</v>
      </c>
      <c r="B18" s="2021" t="s">
        <v>145</v>
      </c>
      <c r="C18" s="70">
        <v>38147</v>
      </c>
      <c r="D18" s="71">
        <v>5346</v>
      </c>
      <c r="E18" s="71">
        <v>225</v>
      </c>
      <c r="F18" s="71">
        <v>693</v>
      </c>
      <c r="G18" s="71">
        <v>2774</v>
      </c>
      <c r="H18" s="968">
        <v>1584</v>
      </c>
      <c r="I18" s="67">
        <v>11</v>
      </c>
      <c r="J18" s="67">
        <v>10171</v>
      </c>
      <c r="K18" s="67">
        <v>4788</v>
      </c>
      <c r="L18" s="67">
        <v>14622</v>
      </c>
      <c r="M18" s="67">
        <v>2045</v>
      </c>
      <c r="N18" s="67">
        <v>27</v>
      </c>
      <c r="O18" s="968">
        <v>1149</v>
      </c>
    </row>
    <row r="19" spans="1:15" ht="15.75" customHeight="1">
      <c r="A19" s="2020"/>
      <c r="B19" s="2021"/>
      <c r="C19" s="72">
        <v>1544</v>
      </c>
      <c r="D19" s="73">
        <v>25</v>
      </c>
      <c r="E19" s="73"/>
      <c r="F19" s="73"/>
      <c r="G19" s="73"/>
      <c r="H19" s="75"/>
      <c r="I19" s="76"/>
      <c r="J19" s="76">
        <v>192</v>
      </c>
      <c r="K19" s="76">
        <v>216</v>
      </c>
      <c r="L19" s="76">
        <v>933</v>
      </c>
      <c r="M19" s="76">
        <v>153</v>
      </c>
      <c r="N19" s="76">
        <v>3</v>
      </c>
      <c r="O19" s="75">
        <v>24</v>
      </c>
    </row>
    <row r="20" spans="1:15" ht="15.75" customHeight="1">
      <c r="A20" s="2020">
        <v>2017</v>
      </c>
      <c r="B20" s="2020" t="s">
        <v>146</v>
      </c>
      <c r="C20" s="70">
        <v>38160</v>
      </c>
      <c r="D20" s="71">
        <v>5381</v>
      </c>
      <c r="E20" s="71">
        <v>225</v>
      </c>
      <c r="F20" s="71">
        <v>700</v>
      </c>
      <c r="G20" s="71">
        <v>2798</v>
      </c>
      <c r="H20" s="968">
        <v>1589</v>
      </c>
      <c r="I20" s="67">
        <v>11</v>
      </c>
      <c r="J20" s="67">
        <v>10156</v>
      </c>
      <c r="K20" s="67">
        <v>4753</v>
      </c>
      <c r="L20" s="67">
        <v>14625</v>
      </c>
      <c r="M20" s="67">
        <v>2035</v>
      </c>
      <c r="N20" s="67">
        <v>27</v>
      </c>
      <c r="O20" s="968">
        <v>1183</v>
      </c>
    </row>
    <row r="21" spans="1:15" ht="15.75" customHeight="1">
      <c r="A21" s="2020"/>
      <c r="B21" s="2020"/>
      <c r="C21" s="72">
        <v>1515</v>
      </c>
      <c r="D21" s="73">
        <v>25</v>
      </c>
      <c r="E21" s="73"/>
      <c r="F21" s="73"/>
      <c r="G21" s="73"/>
      <c r="H21" s="75"/>
      <c r="I21" s="76"/>
      <c r="J21" s="76">
        <v>187</v>
      </c>
      <c r="K21" s="76">
        <v>209</v>
      </c>
      <c r="L21" s="76">
        <v>918</v>
      </c>
      <c r="M21" s="76">
        <v>149</v>
      </c>
      <c r="N21" s="76">
        <v>3</v>
      </c>
      <c r="O21" s="75">
        <v>24</v>
      </c>
    </row>
    <row r="22" spans="1:15" ht="15.75" customHeight="1">
      <c r="A22" s="2020">
        <v>2018</v>
      </c>
      <c r="B22" s="2020" t="s">
        <v>147</v>
      </c>
      <c r="C22" s="70">
        <v>38200</v>
      </c>
      <c r="D22" s="71">
        <v>5420</v>
      </c>
      <c r="E22" s="71">
        <v>245</v>
      </c>
      <c r="F22" s="71">
        <v>717</v>
      </c>
      <c r="G22" s="71">
        <v>2788</v>
      </c>
      <c r="H22" s="968">
        <v>1597</v>
      </c>
      <c r="I22" s="67">
        <v>13</v>
      </c>
      <c r="J22" s="67">
        <v>10151</v>
      </c>
      <c r="K22" s="67">
        <v>4718</v>
      </c>
      <c r="L22" s="67">
        <v>14677</v>
      </c>
      <c r="M22" s="67">
        <v>1992</v>
      </c>
      <c r="N22" s="67">
        <v>27</v>
      </c>
      <c r="O22" s="968">
        <v>1214</v>
      </c>
    </row>
    <row r="23" spans="1:15" ht="15.75" customHeight="1">
      <c r="A23" s="2020"/>
      <c r="B23" s="2020"/>
      <c r="C23" s="72">
        <v>1497</v>
      </c>
      <c r="D23" s="73">
        <v>25</v>
      </c>
      <c r="E23" s="73"/>
      <c r="F23" s="73"/>
      <c r="G23" s="73"/>
      <c r="H23" s="75"/>
      <c r="I23" s="76"/>
      <c r="J23" s="76">
        <v>180</v>
      </c>
      <c r="K23" s="76">
        <v>206</v>
      </c>
      <c r="L23" s="76">
        <v>912</v>
      </c>
      <c r="M23" s="76">
        <v>148</v>
      </c>
      <c r="N23" s="76">
        <v>3</v>
      </c>
      <c r="O23" s="75">
        <v>23</v>
      </c>
    </row>
    <row r="24" spans="1:15" ht="15.75" customHeight="1">
      <c r="A24" s="2020">
        <v>2019</v>
      </c>
      <c r="B24" s="2020" t="s">
        <v>161</v>
      </c>
      <c r="C24" s="70">
        <v>38229</v>
      </c>
      <c r="D24" s="71">
        <v>5455</v>
      </c>
      <c r="E24" s="71">
        <v>246</v>
      </c>
      <c r="F24" s="71">
        <v>725</v>
      </c>
      <c r="G24" s="71">
        <v>2810</v>
      </c>
      <c r="H24" s="968">
        <v>1601</v>
      </c>
      <c r="I24" s="67">
        <v>13</v>
      </c>
      <c r="J24" s="67">
        <v>10132</v>
      </c>
      <c r="K24" s="67">
        <v>4702</v>
      </c>
      <c r="L24" s="67">
        <v>14689</v>
      </c>
      <c r="M24" s="67">
        <v>1992</v>
      </c>
      <c r="N24" s="67">
        <v>27</v>
      </c>
      <c r="O24" s="968">
        <v>1232</v>
      </c>
    </row>
    <row r="25" spans="1:15" ht="15.75" customHeight="1">
      <c r="A25" s="2020"/>
      <c r="B25" s="2020"/>
      <c r="C25" s="72">
        <v>1496</v>
      </c>
      <c r="D25" s="73">
        <v>25</v>
      </c>
      <c r="E25" s="73"/>
      <c r="F25" s="73"/>
      <c r="G25" s="73"/>
      <c r="H25" s="73"/>
      <c r="I25" s="73"/>
      <c r="J25" s="73">
        <v>179</v>
      </c>
      <c r="K25" s="73">
        <v>205</v>
      </c>
      <c r="L25" s="73">
        <v>913</v>
      </c>
      <c r="M25" s="73">
        <v>148</v>
      </c>
      <c r="N25" s="73">
        <v>3</v>
      </c>
      <c r="O25" s="73">
        <v>23</v>
      </c>
    </row>
    <row r="26" spans="1:15" ht="15.75" customHeight="1">
      <c r="A26" s="2020">
        <v>2020</v>
      </c>
      <c r="B26" s="2020" t="s">
        <v>149</v>
      </c>
      <c r="C26" s="80">
        <v>38236</v>
      </c>
      <c r="D26" s="81">
        <v>5476</v>
      </c>
      <c r="E26" s="81">
        <v>246</v>
      </c>
      <c r="F26" s="81">
        <v>732</v>
      </c>
      <c r="G26" s="81">
        <v>2822</v>
      </c>
      <c r="H26" s="81">
        <v>1601</v>
      </c>
      <c r="I26" s="81">
        <v>13</v>
      </c>
      <c r="J26" s="81">
        <v>10133</v>
      </c>
      <c r="K26" s="81">
        <v>4673</v>
      </c>
      <c r="L26" s="81">
        <v>14683</v>
      </c>
      <c r="M26" s="81">
        <v>1994</v>
      </c>
      <c r="N26" s="81">
        <v>27</v>
      </c>
      <c r="O26" s="81">
        <v>1251</v>
      </c>
    </row>
    <row r="27" spans="1:15" ht="15.75" customHeight="1">
      <c r="A27" s="2020"/>
      <c r="B27" s="2020"/>
      <c r="C27" s="96">
        <v>1487</v>
      </c>
      <c r="D27" s="97">
        <v>26</v>
      </c>
      <c r="E27" s="98"/>
      <c r="F27" s="98"/>
      <c r="G27" s="98"/>
      <c r="H27" s="98"/>
      <c r="I27" s="98"/>
      <c r="J27" s="98">
        <v>176</v>
      </c>
      <c r="K27" s="98">
        <v>204</v>
      </c>
      <c r="L27" s="98">
        <v>911</v>
      </c>
      <c r="M27" s="98">
        <v>146</v>
      </c>
      <c r="N27" s="98">
        <v>3</v>
      </c>
      <c r="O27" s="98">
        <v>23</v>
      </c>
    </row>
    <row r="28" spans="1:15" ht="15.75" customHeight="1">
      <c r="A28" s="2020">
        <v>2021</v>
      </c>
      <c r="B28" s="2020" t="s">
        <v>207</v>
      </c>
      <c r="C28" s="80">
        <v>38239</v>
      </c>
      <c r="D28" s="81">
        <v>5506</v>
      </c>
      <c r="E28" s="81">
        <v>245</v>
      </c>
      <c r="F28" s="81">
        <v>744</v>
      </c>
      <c r="G28" s="81">
        <v>2833</v>
      </c>
      <c r="H28" s="81">
        <v>1609</v>
      </c>
      <c r="I28" s="81">
        <v>13</v>
      </c>
      <c r="J28" s="81">
        <v>10137</v>
      </c>
      <c r="K28" s="81">
        <v>4622</v>
      </c>
      <c r="L28" s="81">
        <v>14669</v>
      </c>
      <c r="M28" s="81">
        <v>1993</v>
      </c>
      <c r="N28" s="81">
        <v>27</v>
      </c>
      <c r="O28" s="81">
        <v>1285</v>
      </c>
    </row>
    <row r="29" spans="1:15" ht="15.75" customHeight="1">
      <c r="A29" s="2020"/>
      <c r="B29" s="2020"/>
      <c r="C29" s="96">
        <v>1487</v>
      </c>
      <c r="D29" s="97">
        <v>26</v>
      </c>
      <c r="E29" s="98"/>
      <c r="F29" s="98"/>
      <c r="G29" s="98"/>
      <c r="H29" s="98"/>
      <c r="I29" s="98"/>
      <c r="J29" s="98">
        <v>173</v>
      </c>
      <c r="K29" s="98">
        <v>200</v>
      </c>
      <c r="L29" s="98">
        <v>915</v>
      </c>
      <c r="M29" s="98">
        <v>147</v>
      </c>
      <c r="N29" s="98">
        <v>3</v>
      </c>
      <c r="O29" s="98">
        <v>23</v>
      </c>
    </row>
    <row r="30" spans="1:15" s="37" customFormat="1" ht="15" customHeight="1">
      <c r="A30" s="2020">
        <v>2022</v>
      </c>
      <c r="B30" s="2020" t="s">
        <v>4914</v>
      </c>
      <c r="C30" s="80">
        <v>38283</v>
      </c>
      <c r="D30" s="81">
        <v>5533</v>
      </c>
      <c r="E30" s="81">
        <v>246</v>
      </c>
      <c r="F30" s="81">
        <v>761</v>
      </c>
      <c r="G30" s="81">
        <v>2839</v>
      </c>
      <c r="H30" s="81">
        <v>1613</v>
      </c>
      <c r="I30" s="81">
        <v>13</v>
      </c>
      <c r="J30" s="81">
        <v>10148</v>
      </c>
      <c r="K30" s="81">
        <v>4538</v>
      </c>
      <c r="L30" s="81">
        <v>14727</v>
      </c>
      <c r="M30" s="81">
        <v>2003</v>
      </c>
      <c r="N30" s="81">
        <v>27</v>
      </c>
      <c r="O30" s="81">
        <v>1307</v>
      </c>
    </row>
    <row r="31" spans="1:15" s="37" customFormat="1" ht="15" customHeight="1">
      <c r="A31" s="2020"/>
      <c r="B31" s="2020"/>
      <c r="C31" s="96">
        <v>1481</v>
      </c>
      <c r="D31" s="97">
        <v>27</v>
      </c>
      <c r="E31" s="98"/>
      <c r="F31" s="98"/>
      <c r="G31" s="98"/>
      <c r="H31" s="98"/>
      <c r="I31" s="98"/>
      <c r="J31" s="97">
        <v>170</v>
      </c>
      <c r="K31" s="97">
        <v>194</v>
      </c>
      <c r="L31" s="97">
        <v>913</v>
      </c>
      <c r="M31" s="97">
        <v>151</v>
      </c>
      <c r="N31" s="97">
        <v>3</v>
      </c>
      <c r="O31" s="97">
        <v>23</v>
      </c>
    </row>
    <row r="32" spans="1:15" s="37" customFormat="1" ht="15" customHeight="1">
      <c r="A32" s="2020">
        <v>2023</v>
      </c>
      <c r="B32" s="2020" t="s">
        <v>5117</v>
      </c>
      <c r="C32" s="80">
        <v>38301</v>
      </c>
      <c r="D32" s="81">
        <v>5551</v>
      </c>
      <c r="E32" s="81">
        <v>246</v>
      </c>
      <c r="F32" s="81">
        <v>767</v>
      </c>
      <c r="G32" s="81">
        <v>2847</v>
      </c>
      <c r="H32" s="81">
        <v>1617</v>
      </c>
      <c r="I32" s="81">
        <v>13</v>
      </c>
      <c r="J32" s="81">
        <v>10163</v>
      </c>
      <c r="K32" s="81">
        <v>4519</v>
      </c>
      <c r="L32" s="81">
        <v>14634</v>
      </c>
      <c r="M32" s="81">
        <v>1970</v>
      </c>
      <c r="N32" s="81">
        <v>27</v>
      </c>
      <c r="O32" s="81">
        <v>1437</v>
      </c>
    </row>
    <row r="33" spans="1:15" s="37" customFormat="1" ht="15" customHeight="1">
      <c r="A33" s="2020"/>
      <c r="B33" s="2020"/>
      <c r="C33" s="96">
        <v>1480</v>
      </c>
      <c r="D33" s="97">
        <v>27</v>
      </c>
      <c r="E33" s="98"/>
      <c r="F33" s="98"/>
      <c r="G33" s="98"/>
      <c r="H33" s="98"/>
      <c r="I33" s="98"/>
      <c r="J33" s="97">
        <v>170</v>
      </c>
      <c r="K33" s="97">
        <v>193</v>
      </c>
      <c r="L33" s="97">
        <v>911</v>
      </c>
      <c r="M33" s="97">
        <v>153</v>
      </c>
      <c r="N33" s="97">
        <v>3</v>
      </c>
      <c r="O33" s="97">
        <v>23</v>
      </c>
    </row>
    <row r="34" spans="1:15" s="37" customFormat="1" ht="15" customHeight="1">
      <c r="A34" s="2020">
        <v>2024</v>
      </c>
      <c r="B34" s="2020" t="s">
        <v>5420</v>
      </c>
      <c r="C34" s="80">
        <v>38351</v>
      </c>
      <c r="D34" s="81">
        <v>5570</v>
      </c>
      <c r="E34" s="81">
        <v>246</v>
      </c>
      <c r="F34" s="81">
        <v>768</v>
      </c>
      <c r="G34" s="81">
        <v>2858</v>
      </c>
      <c r="H34" s="81">
        <v>1625</v>
      </c>
      <c r="I34" s="81">
        <v>13</v>
      </c>
      <c r="J34" s="81">
        <v>10193</v>
      </c>
      <c r="K34" s="81">
        <v>4459</v>
      </c>
      <c r="L34" s="81">
        <v>14650</v>
      </c>
      <c r="M34" s="81">
        <v>1986</v>
      </c>
      <c r="N34" s="81">
        <v>21</v>
      </c>
      <c r="O34" s="81">
        <v>1472</v>
      </c>
    </row>
    <row r="35" spans="1:15" s="37" customFormat="1" ht="15" customHeight="1">
      <c r="A35" s="2020"/>
      <c r="B35" s="2020"/>
      <c r="C35" s="96">
        <v>1471</v>
      </c>
      <c r="D35" s="97">
        <v>27</v>
      </c>
      <c r="E35" s="98"/>
      <c r="F35" s="98"/>
      <c r="G35" s="98"/>
      <c r="H35" s="98"/>
      <c r="I35" s="98"/>
      <c r="J35" s="97">
        <v>166</v>
      </c>
      <c r="K35" s="97">
        <v>190</v>
      </c>
      <c r="L35" s="97">
        <v>910</v>
      </c>
      <c r="M35" s="97">
        <v>152</v>
      </c>
      <c r="N35" s="97">
        <v>3</v>
      </c>
      <c r="O35" s="97">
        <v>23</v>
      </c>
    </row>
    <row r="36" spans="1:15" s="37" customFormat="1" ht="15" customHeight="1">
      <c r="A36" s="2018">
        <v>2025</v>
      </c>
      <c r="B36" s="2018" t="s">
        <v>5549</v>
      </c>
      <c r="C36" s="1699">
        <v>38361</v>
      </c>
      <c r="D36" s="1700">
        <v>5584</v>
      </c>
      <c r="E36" s="1700">
        <v>246</v>
      </c>
      <c r="F36" s="1700">
        <v>769</v>
      </c>
      <c r="G36" s="1700">
        <v>2864</v>
      </c>
      <c r="H36" s="1700">
        <v>1631</v>
      </c>
      <c r="I36" s="1700">
        <v>13</v>
      </c>
      <c r="J36" s="1700">
        <v>10182</v>
      </c>
      <c r="K36" s="1700">
        <v>4421</v>
      </c>
      <c r="L36" s="1700">
        <v>14655</v>
      </c>
      <c r="M36" s="1700">
        <v>2003</v>
      </c>
      <c r="N36" s="1700">
        <v>21</v>
      </c>
      <c r="O36" s="1700">
        <v>1494</v>
      </c>
    </row>
    <row r="37" spans="1:15" s="37" customFormat="1" ht="15" customHeight="1">
      <c r="A37" s="2019"/>
      <c r="B37" s="2019"/>
      <c r="C37" s="1701">
        <v>1465</v>
      </c>
      <c r="D37" s="1702">
        <v>27</v>
      </c>
      <c r="E37" s="1703"/>
      <c r="F37" s="1703"/>
      <c r="G37" s="1703"/>
      <c r="H37" s="1703"/>
      <c r="I37" s="1703"/>
      <c r="J37" s="1702">
        <v>162</v>
      </c>
      <c r="K37" s="1702">
        <v>190</v>
      </c>
      <c r="L37" s="1702">
        <v>909</v>
      </c>
      <c r="M37" s="1702">
        <v>152</v>
      </c>
      <c r="N37" s="1702">
        <v>3</v>
      </c>
      <c r="O37" s="1702">
        <v>23</v>
      </c>
    </row>
    <row r="38" spans="1:15" s="78" customFormat="1" ht="15" customHeight="1">
      <c r="A38" s="37" t="s">
        <v>162</v>
      </c>
      <c r="B38" s="37"/>
      <c r="C38" s="37"/>
      <c r="D38" s="37"/>
      <c r="E38" s="37"/>
      <c r="F38" s="37"/>
      <c r="G38" s="37"/>
      <c r="H38" s="37"/>
      <c r="I38" s="37"/>
      <c r="J38" s="37"/>
      <c r="K38" s="37"/>
      <c r="L38" s="37"/>
      <c r="M38" s="37"/>
      <c r="N38" s="37"/>
      <c r="O38" s="37"/>
    </row>
    <row r="39" spans="1:15" ht="15" customHeight="1">
      <c r="A39" s="37" t="s">
        <v>221</v>
      </c>
      <c r="B39" s="37"/>
      <c r="C39" s="37"/>
      <c r="D39" s="37"/>
      <c r="E39" s="37"/>
      <c r="F39" s="37"/>
      <c r="G39" s="37"/>
      <c r="H39" s="37"/>
      <c r="I39" s="37"/>
      <c r="J39" s="37"/>
      <c r="K39" s="37"/>
      <c r="L39" s="37"/>
      <c r="M39" s="37"/>
      <c r="N39" s="37"/>
      <c r="O39" s="37"/>
    </row>
    <row r="40" spans="1:15" ht="15" customHeight="1">
      <c r="A40" s="77" t="s">
        <v>150</v>
      </c>
      <c r="B40" s="77"/>
      <c r="C40" s="78"/>
      <c r="D40" s="77"/>
      <c r="E40" s="79"/>
      <c r="F40" s="78"/>
      <c r="G40" s="78"/>
      <c r="H40" s="78"/>
      <c r="I40" s="78"/>
      <c r="J40" s="78"/>
      <c r="K40" s="78"/>
      <c r="L40" s="78"/>
      <c r="M40" s="78"/>
      <c r="N40" s="78"/>
      <c r="O40" s="78"/>
    </row>
  </sheetData>
  <customSheetViews>
    <customSheetView guid="{35BD8D3A-C3F6-4E0E-B6B2-2143E8CF03D4}" scale="85" topLeftCell="A4">
      <selection activeCell="I43" sqref="I4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L37" sqref="L3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D17" sqref="D17"/>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D17" sqref="D1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L37" sqref="L3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0">
      <selection activeCell="D17" sqref="D1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L37" sqref="L3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L37" sqref="L3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L37" sqref="L3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L37" sqref="L3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L37" sqref="L3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L37" sqref="L3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L37" sqref="L3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L37" sqref="L3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L37" sqref="L3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L37" sqref="L3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L37" sqref="L3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L37" sqref="L3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L37" sqref="L3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L37" sqref="L3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L37" sqref="L3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L37" sqref="L3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L37" sqref="L3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L37" sqref="L3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L37" sqref="L3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L37" sqref="L3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L37" sqref="L3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L37" sqref="L3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L37" sqref="L3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L37" sqref="L3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L37" sqref="L3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L37" sqref="L3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fitToPage="1">
      <selection activeCell="L37" sqref="L37"/>
      <pageMargins left="0.59055118110236227" right="0.59055118110236227" top="0.78740157480314965" bottom="0.78740157480314965" header="0.31496062992125984" footer="0.31496062992125984"/>
      <pageSetup paperSize="9" scale="72" orientation="landscape"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fitToPage="1">
      <selection activeCell="L37" sqref="L37"/>
      <pageMargins left="0.59055118110236227" right="0.59055118110236227" top="0.78740157480314965" bottom="0.78740157480314965" header="0.31496062992125984" footer="0.31496062992125984"/>
      <pageSetup paperSize="9" scale="72" orientation="landscape" r:id="rId40"/>
    </customSheetView>
    <customSheetView guid="{189F6A79-E0AD-48C6-A87A-B88942B73FB0}" scale="85">
      <selection activeCell="L37" sqref="L3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L37" sqref="L3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L37" sqref="L3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L37" sqref="L3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L37" sqref="L3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L37" sqref="L3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L37" sqref="L3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L37" sqref="L3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L37" sqref="L3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L37" sqref="L3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L37" sqref="L3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L37" sqref="L3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L37" sqref="L3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L37" sqref="L3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L37" sqref="L3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L37" sqref="L3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L37" sqref="L3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L37" sqref="L3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L37" sqref="L3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L37" sqref="L3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L37" sqref="L3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L37" sqref="L3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L37" sqref="L3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L37" sqref="L3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L37" sqref="L3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L37" sqref="L3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L37" sqref="L3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L37" sqref="L3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L37" sqref="L3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0">
      <selection activeCell="D17" sqref="D17"/>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0">
      <selection activeCell="D17" sqref="D1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0">
      <selection activeCell="D17" sqref="D1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0">
      <selection activeCell="D17" sqref="D1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0">
      <selection activeCell="D17" sqref="D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D17" sqref="D1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D17" sqref="D17"/>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0">
      <selection activeCell="D17" sqref="D1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0">
      <selection activeCell="D17" sqref="D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D17" sqref="D1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1">
    <mergeCell ref="A34:A35"/>
    <mergeCell ref="B34:B35"/>
    <mergeCell ref="A28:A29"/>
    <mergeCell ref="B28:B29"/>
    <mergeCell ref="A26:A27"/>
    <mergeCell ref="B26:B27"/>
    <mergeCell ref="A32:A33"/>
    <mergeCell ref="B32:B33"/>
    <mergeCell ref="A30:A31"/>
    <mergeCell ref="B30:B31"/>
    <mergeCell ref="C4:C5"/>
    <mergeCell ref="L4:L5"/>
    <mergeCell ref="M4:M5"/>
    <mergeCell ref="N4:N5"/>
    <mergeCell ref="A6:A7"/>
    <mergeCell ref="B6:B7"/>
    <mergeCell ref="D4:I4"/>
    <mergeCell ref="J4:J5"/>
    <mergeCell ref="K4:K5"/>
    <mergeCell ref="A8:A9"/>
    <mergeCell ref="B8:B9"/>
    <mergeCell ref="A4:A5"/>
    <mergeCell ref="B4:B5"/>
    <mergeCell ref="A10:A11"/>
    <mergeCell ref="B10:B11"/>
    <mergeCell ref="A36:A37"/>
    <mergeCell ref="B36:B37"/>
    <mergeCell ref="A18:A19"/>
    <mergeCell ref="B18:B19"/>
    <mergeCell ref="A12:A13"/>
    <mergeCell ref="B12:B13"/>
    <mergeCell ref="A14:A15"/>
    <mergeCell ref="B14:B15"/>
    <mergeCell ref="A16:A17"/>
    <mergeCell ref="B16:B17"/>
    <mergeCell ref="A20:A21"/>
    <mergeCell ref="B20:B21"/>
    <mergeCell ref="A22:A23"/>
    <mergeCell ref="B22:B23"/>
    <mergeCell ref="A24:A25"/>
    <mergeCell ref="B24:B25"/>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autoPageBreaks="0"/>
  </sheetPr>
  <dimension ref="A1:J21"/>
  <sheetViews>
    <sheetView topLeftCell="A2" zoomScale="70" zoomScaleNormal="70" zoomScaleSheetLayoutView="100" workbookViewId="0">
      <selection activeCell="F23" sqref="F23"/>
    </sheetView>
  </sheetViews>
  <sheetFormatPr defaultColWidth="2.5" defaultRowHeight="15" customHeight="1"/>
  <cols>
    <col min="1" max="3" width="12.75" style="20" customWidth="1"/>
    <col min="4" max="8" width="13.125" style="20" customWidth="1"/>
    <col min="9" max="9" width="2.5" style="20" customWidth="1"/>
    <col min="10" max="10" width="11" style="20" bestFit="1" customWidth="1"/>
    <col min="11" max="16384" width="2.5" style="20"/>
  </cols>
  <sheetData>
    <row r="1" spans="1:10" ht="22.5" customHeight="1">
      <c r="H1" s="19" t="s">
        <v>4848</v>
      </c>
      <c r="J1" s="558" t="s">
        <v>747</v>
      </c>
    </row>
    <row r="2" spans="1:10" ht="22.5" customHeight="1">
      <c r="A2" s="22" t="s">
        <v>4852</v>
      </c>
      <c r="B2" s="22"/>
      <c r="C2" s="22"/>
    </row>
    <row r="3" spans="1:10" s="165" customFormat="1" ht="22.5" customHeight="1">
      <c r="A3" s="47" t="s">
        <v>3102</v>
      </c>
      <c r="B3" s="47"/>
      <c r="C3" s="47"/>
    </row>
    <row r="4" spans="1:10" ht="20.100000000000001" customHeight="1">
      <c r="A4" s="1211" t="s">
        <v>2111</v>
      </c>
      <c r="B4" s="1211" t="s">
        <v>3103</v>
      </c>
      <c r="C4" s="1214" t="s">
        <v>875</v>
      </c>
      <c r="D4" s="1213" t="s">
        <v>3104</v>
      </c>
      <c r="E4" s="1213" t="s">
        <v>3105</v>
      </c>
      <c r="F4" s="1213" t="s">
        <v>887</v>
      </c>
      <c r="G4" s="1213" t="s">
        <v>3106</v>
      </c>
      <c r="H4" s="1214" t="s">
        <v>3107</v>
      </c>
    </row>
    <row r="5" spans="1:10" s="37" customFormat="1" ht="30" customHeight="1">
      <c r="A5" s="1218">
        <v>2009</v>
      </c>
      <c r="B5" s="1218" t="s">
        <v>1947</v>
      </c>
      <c r="C5" s="1062">
        <f t="shared" ref="C5:C14" si="0">SUM(D5:H5)</f>
        <v>231282</v>
      </c>
      <c r="D5" s="1217">
        <v>4588</v>
      </c>
      <c r="E5" s="1217">
        <v>595</v>
      </c>
      <c r="F5" s="1217">
        <v>226000</v>
      </c>
      <c r="G5" s="1217">
        <v>22</v>
      </c>
      <c r="H5" s="1217">
        <v>77</v>
      </c>
    </row>
    <row r="6" spans="1:10" s="37" customFormat="1" ht="30" customHeight="1">
      <c r="A6" s="1218">
        <v>2010</v>
      </c>
      <c r="B6" s="1218" t="s">
        <v>2033</v>
      </c>
      <c r="C6" s="1062">
        <f t="shared" si="0"/>
        <v>221726</v>
      </c>
      <c r="D6" s="1217">
        <v>4553</v>
      </c>
      <c r="E6" s="1217">
        <v>559</v>
      </c>
      <c r="F6" s="1217">
        <v>216516</v>
      </c>
      <c r="G6" s="1217">
        <v>17</v>
      </c>
      <c r="H6" s="1217">
        <v>81</v>
      </c>
    </row>
    <row r="7" spans="1:10" s="37" customFormat="1" ht="30" customHeight="1">
      <c r="A7" s="1218">
        <v>2011</v>
      </c>
      <c r="B7" s="1218" t="s">
        <v>2034</v>
      </c>
      <c r="C7" s="1062">
        <f t="shared" si="0"/>
        <v>212274</v>
      </c>
      <c r="D7" s="1217">
        <v>5688</v>
      </c>
      <c r="E7" s="1217">
        <v>439</v>
      </c>
      <c r="F7" s="1217">
        <v>206093</v>
      </c>
      <c r="G7" s="1217">
        <v>4</v>
      </c>
      <c r="H7" s="1217">
        <v>50</v>
      </c>
    </row>
    <row r="8" spans="1:10" s="37" customFormat="1" ht="30" customHeight="1">
      <c r="A8" s="1218">
        <v>2012</v>
      </c>
      <c r="B8" s="1218" t="s">
        <v>2035</v>
      </c>
      <c r="C8" s="1062">
        <f t="shared" si="0"/>
        <v>217073</v>
      </c>
      <c r="D8" s="1217">
        <v>5958</v>
      </c>
      <c r="E8" s="1217">
        <v>584</v>
      </c>
      <c r="F8" s="1217">
        <v>210428</v>
      </c>
      <c r="G8" s="1217">
        <v>11</v>
      </c>
      <c r="H8" s="1217">
        <v>92</v>
      </c>
    </row>
    <row r="9" spans="1:10" s="37" customFormat="1" ht="30" customHeight="1">
      <c r="A9" s="1218">
        <v>2013</v>
      </c>
      <c r="B9" s="1218" t="s">
        <v>2036</v>
      </c>
      <c r="C9" s="1062">
        <f t="shared" si="0"/>
        <v>193416</v>
      </c>
      <c r="D9" s="1217">
        <v>4641</v>
      </c>
      <c r="E9" s="1217">
        <v>654</v>
      </c>
      <c r="F9" s="1217">
        <v>187995</v>
      </c>
      <c r="G9" s="1217">
        <v>11</v>
      </c>
      <c r="H9" s="1217">
        <v>115</v>
      </c>
    </row>
    <row r="10" spans="1:10" s="37" customFormat="1" ht="30" customHeight="1">
      <c r="A10" s="1218">
        <v>2014</v>
      </c>
      <c r="B10" s="1218" t="s">
        <v>2037</v>
      </c>
      <c r="C10" s="1062">
        <f t="shared" si="0"/>
        <v>181880</v>
      </c>
      <c r="D10" s="1217">
        <v>4117</v>
      </c>
      <c r="E10" s="1217">
        <v>648</v>
      </c>
      <c r="F10" s="1217">
        <v>177069</v>
      </c>
      <c r="G10" s="1217">
        <v>11</v>
      </c>
      <c r="H10" s="1217">
        <v>35</v>
      </c>
    </row>
    <row r="11" spans="1:10" ht="30" customHeight="1">
      <c r="A11" s="1218">
        <v>2015</v>
      </c>
      <c r="B11" s="1218" t="s">
        <v>2038</v>
      </c>
      <c r="C11" s="1062">
        <f t="shared" si="0"/>
        <v>184414</v>
      </c>
      <c r="D11" s="1212">
        <v>3769</v>
      </c>
      <c r="E11" s="1212">
        <v>555</v>
      </c>
      <c r="F11" s="1212">
        <v>180039</v>
      </c>
      <c r="G11" s="1212">
        <v>7</v>
      </c>
      <c r="H11" s="1212">
        <v>44</v>
      </c>
    </row>
    <row r="12" spans="1:10" ht="30" customHeight="1">
      <c r="A12" s="1218">
        <v>2016</v>
      </c>
      <c r="B12" s="1218" t="s">
        <v>2039</v>
      </c>
      <c r="C12" s="1062">
        <f t="shared" si="0"/>
        <v>194385</v>
      </c>
      <c r="D12" s="1212">
        <v>3616</v>
      </c>
      <c r="E12" s="1212">
        <v>398</v>
      </c>
      <c r="F12" s="1212">
        <v>190297</v>
      </c>
      <c r="G12" s="1212">
        <v>10</v>
      </c>
      <c r="H12" s="1212">
        <v>64</v>
      </c>
    </row>
    <row r="13" spans="1:10" ht="30" customHeight="1">
      <c r="A13" s="1218">
        <v>2017</v>
      </c>
      <c r="B13" s="1218" t="s">
        <v>2040</v>
      </c>
      <c r="C13" s="1062">
        <f t="shared" si="0"/>
        <v>202659</v>
      </c>
      <c r="D13" s="1212">
        <v>3411</v>
      </c>
      <c r="E13" s="1212">
        <v>377</v>
      </c>
      <c r="F13" s="1212">
        <v>198823</v>
      </c>
      <c r="G13" s="1212">
        <v>8</v>
      </c>
      <c r="H13" s="1212">
        <v>40</v>
      </c>
    </row>
    <row r="14" spans="1:10" ht="30" customHeight="1">
      <c r="A14" s="1218">
        <v>2018</v>
      </c>
      <c r="B14" s="1218" t="s">
        <v>2041</v>
      </c>
      <c r="C14" s="1062">
        <f t="shared" si="0"/>
        <v>204896</v>
      </c>
      <c r="D14" s="1212">
        <v>3686</v>
      </c>
      <c r="E14" s="1212">
        <v>374</v>
      </c>
      <c r="F14" s="1212">
        <v>200767</v>
      </c>
      <c r="G14" s="1212">
        <v>12</v>
      </c>
      <c r="H14" s="1212">
        <v>57</v>
      </c>
    </row>
    <row r="15" spans="1:10" ht="30" customHeight="1">
      <c r="A15" s="1215">
        <v>2019</v>
      </c>
      <c r="B15" s="1215" t="s">
        <v>2042</v>
      </c>
      <c r="C15" s="1062">
        <f>SUM(D15:H15)</f>
        <v>206457</v>
      </c>
      <c r="D15" s="1212">
        <v>3516</v>
      </c>
      <c r="E15" s="1212">
        <v>366</v>
      </c>
      <c r="F15" s="1212">
        <v>202498</v>
      </c>
      <c r="G15" s="1212">
        <v>9</v>
      </c>
      <c r="H15" s="1212">
        <v>68</v>
      </c>
    </row>
    <row r="16" spans="1:10" ht="30" customHeight="1">
      <c r="A16" s="1215">
        <v>2020</v>
      </c>
      <c r="B16" s="1215" t="s">
        <v>2043</v>
      </c>
      <c r="C16" s="1062">
        <f>SUM(D16:H16)</f>
        <v>208628</v>
      </c>
      <c r="D16" s="1212">
        <v>3946</v>
      </c>
      <c r="E16" s="1212">
        <v>347</v>
      </c>
      <c r="F16" s="1212">
        <v>204246</v>
      </c>
      <c r="G16" s="1212">
        <v>6</v>
      </c>
      <c r="H16" s="1212">
        <v>83</v>
      </c>
    </row>
    <row r="17" spans="1:8" ht="30" customHeight="1">
      <c r="A17" s="1544">
        <v>2021</v>
      </c>
      <c r="B17" s="1544" t="s">
        <v>4916</v>
      </c>
      <c r="C17" s="1062">
        <f>SUM(D17:H17)</f>
        <v>210444</v>
      </c>
      <c r="D17" s="1417">
        <v>3629</v>
      </c>
      <c r="E17" s="1417">
        <v>368</v>
      </c>
      <c r="F17" s="1417">
        <v>206323</v>
      </c>
      <c r="G17" s="1417">
        <v>11</v>
      </c>
      <c r="H17" s="1417">
        <v>113</v>
      </c>
    </row>
    <row r="18" spans="1:8" ht="30" customHeight="1">
      <c r="A18" s="1392">
        <v>2022</v>
      </c>
      <c r="B18" s="1392" t="s">
        <v>5125</v>
      </c>
      <c r="C18" s="1062">
        <f>SUM(D18:H18)</f>
        <v>196887</v>
      </c>
      <c r="D18" s="1390">
        <v>3656</v>
      </c>
      <c r="E18" s="1390">
        <v>363</v>
      </c>
      <c r="F18" s="1390">
        <v>192664</v>
      </c>
      <c r="G18" s="1390">
        <v>10</v>
      </c>
      <c r="H18" s="1390">
        <v>194</v>
      </c>
    </row>
    <row r="19" spans="1:8" ht="30" customHeight="1">
      <c r="A19" s="1652">
        <v>2023</v>
      </c>
      <c r="B19" s="1652" t="s">
        <v>5426</v>
      </c>
      <c r="C19" s="1062">
        <f t="shared" ref="C19:C20" si="1">SUM(D19:H19)</f>
        <v>207424</v>
      </c>
      <c r="D19" s="1417">
        <v>3282</v>
      </c>
      <c r="E19" s="1417">
        <v>325</v>
      </c>
      <c r="F19" s="1417">
        <v>203608</v>
      </c>
      <c r="G19" s="1417">
        <v>8</v>
      </c>
      <c r="H19" s="1417">
        <v>201</v>
      </c>
    </row>
    <row r="20" spans="1:8" ht="30" customHeight="1">
      <c r="A20" s="1658">
        <v>2024</v>
      </c>
      <c r="B20" s="1846" t="s">
        <v>5563</v>
      </c>
      <c r="C20" s="1788">
        <f t="shared" si="1"/>
        <v>201987</v>
      </c>
      <c r="D20" s="1789">
        <v>3553</v>
      </c>
      <c r="E20" s="1789">
        <v>334</v>
      </c>
      <c r="F20" s="1789">
        <v>197936</v>
      </c>
      <c r="G20" s="1789">
        <v>9</v>
      </c>
      <c r="H20" s="1789">
        <v>155</v>
      </c>
    </row>
    <row r="21" spans="1:8" ht="20.100000000000001" customHeight="1">
      <c r="A21" s="1216" t="s">
        <v>3108</v>
      </c>
      <c r="B21" s="1216"/>
      <c r="C21" s="1216"/>
    </row>
  </sheetData>
  <customSheetViews>
    <customSheetView guid="{35BD8D3A-C3F6-4E0E-B6B2-2143E8CF03D4}" scale="85" topLeftCell="A7">
      <selection activeCell="K25" sqref="K25"/>
      <colBreaks count="1" manualBreakCount="1">
        <brk id="9"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A26" sqref="A26"/>
      <colBreaks count="1" manualBreakCount="1">
        <brk id="9"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7">
      <selection activeCell="G20" sqref="G20"/>
      <colBreaks count="1" manualBreakCount="1">
        <brk id="9" max="1048575" man="1"/>
      </colBreaks>
      <pageMargins left="0.59055118110236227" right="0.59055118110236227" top="0.78740157480314965" bottom="0.78740157480314965" header="0.31496062992125984" footer="0.31496062992125984"/>
      <pageSetup paperSize="9" orientation="portrait" r:id="rId45"/>
    </customSheetView>
  </customSheetView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9" max="1048575" man="1"/>
  </col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autoPageBreaks="0"/>
  </sheetPr>
  <dimension ref="A1:AC22"/>
  <sheetViews>
    <sheetView zoomScale="70" zoomScaleNormal="70" zoomScaleSheetLayoutView="70" workbookViewId="0">
      <selection activeCell="H12" sqref="H12"/>
    </sheetView>
  </sheetViews>
  <sheetFormatPr defaultColWidth="2.5" defaultRowHeight="15" customHeight="1"/>
  <cols>
    <col min="1" max="2" width="12.875" style="20" customWidth="1"/>
    <col min="3" max="27" width="6.375" style="20" customWidth="1"/>
    <col min="28" max="28" width="2.5" style="20" customWidth="1"/>
    <col min="29" max="29" width="11" style="20" bestFit="1" customWidth="1"/>
    <col min="30" max="16384" width="2.5" style="20"/>
  </cols>
  <sheetData>
    <row r="1" spans="1:29" ht="22.5" customHeight="1">
      <c r="AA1" s="19" t="s">
        <v>4848</v>
      </c>
      <c r="AC1" s="558" t="s">
        <v>747</v>
      </c>
    </row>
    <row r="2" spans="1:29" s="22" customFormat="1" ht="22.5" customHeight="1">
      <c r="A2" s="22" t="s">
        <v>4851</v>
      </c>
    </row>
    <row r="3" spans="1:29" s="165" customFormat="1" ht="22.5" customHeight="1">
      <c r="A3" s="47" t="s">
        <v>2355</v>
      </c>
      <c r="D3" s="539"/>
    </row>
    <row r="4" spans="1:29" ht="20.100000000000001" customHeight="1">
      <c r="A4" s="2017" t="s">
        <v>2026</v>
      </c>
      <c r="B4" s="2022" t="s">
        <v>2027</v>
      </c>
      <c r="C4" s="2292" t="s">
        <v>3109</v>
      </c>
      <c r="D4" s="2292" t="s">
        <v>3110</v>
      </c>
      <c r="E4" s="2294" t="s">
        <v>5544</v>
      </c>
      <c r="F4" s="2016" t="s">
        <v>3111</v>
      </c>
      <c r="G4" s="2017"/>
      <c r="H4" s="2017"/>
      <c r="I4" s="2017"/>
      <c r="J4" s="2017"/>
      <c r="K4" s="2017"/>
      <c r="L4" s="2017"/>
      <c r="M4" s="2017"/>
      <c r="N4" s="2017"/>
      <c r="O4" s="2017"/>
      <c r="P4" s="2017"/>
      <c r="Q4" s="2017"/>
      <c r="R4" s="2017"/>
      <c r="S4" s="2017"/>
      <c r="T4" s="2027"/>
      <c r="U4" s="2016" t="s">
        <v>3112</v>
      </c>
      <c r="V4" s="2017"/>
      <c r="W4" s="2017"/>
      <c r="X4" s="2017"/>
      <c r="Y4" s="2017"/>
      <c r="Z4" s="2027"/>
      <c r="AA4" s="2292" t="s">
        <v>3113</v>
      </c>
    </row>
    <row r="5" spans="1:29" ht="105" customHeight="1">
      <c r="A5" s="2017"/>
      <c r="B5" s="2017"/>
      <c r="C5" s="2293"/>
      <c r="D5" s="2293"/>
      <c r="E5" s="2294"/>
      <c r="F5" s="998" t="s">
        <v>3114</v>
      </c>
      <c r="G5" s="998" t="s">
        <v>3115</v>
      </c>
      <c r="H5" s="998" t="s">
        <v>3116</v>
      </c>
      <c r="I5" s="998" t="s">
        <v>3117</v>
      </c>
      <c r="J5" s="998" t="s">
        <v>3118</v>
      </c>
      <c r="K5" s="998" t="s">
        <v>3119</v>
      </c>
      <c r="L5" s="998" t="s">
        <v>3120</v>
      </c>
      <c r="M5" s="998" t="s">
        <v>3121</v>
      </c>
      <c r="N5" s="998" t="s">
        <v>3122</v>
      </c>
      <c r="O5" s="998" t="s">
        <v>3123</v>
      </c>
      <c r="P5" s="998" t="s">
        <v>3124</v>
      </c>
      <c r="Q5" s="998" t="s">
        <v>3125</v>
      </c>
      <c r="R5" s="998" t="s">
        <v>3126</v>
      </c>
      <c r="S5" s="998" t="s">
        <v>3127</v>
      </c>
      <c r="T5" s="998" t="s">
        <v>419</v>
      </c>
      <c r="U5" s="998" t="s">
        <v>3128</v>
      </c>
      <c r="V5" s="998" t="s">
        <v>3129</v>
      </c>
      <c r="W5" s="998" t="s">
        <v>3130</v>
      </c>
      <c r="X5" s="998" t="s">
        <v>3131</v>
      </c>
      <c r="Y5" s="998" t="s">
        <v>3132</v>
      </c>
      <c r="Z5" s="812" t="s">
        <v>3133</v>
      </c>
      <c r="AA5" s="2293"/>
    </row>
    <row r="6" spans="1:29" s="37" customFormat="1" ht="30" customHeight="1">
      <c r="A6" s="1009">
        <v>2009</v>
      </c>
      <c r="B6" s="1009" t="s">
        <v>1947</v>
      </c>
      <c r="C6" s="601">
        <f t="shared" ref="C6:C17" si="0">SUM(D6:AA6)</f>
        <v>6822</v>
      </c>
      <c r="D6" s="1006">
        <v>1604</v>
      </c>
      <c r="E6" s="1006">
        <v>466</v>
      </c>
      <c r="F6" s="1006">
        <v>113</v>
      </c>
      <c r="G6" s="1006">
        <v>54</v>
      </c>
      <c r="H6" s="1006">
        <v>52</v>
      </c>
      <c r="I6" s="1006">
        <v>375</v>
      </c>
      <c r="J6" s="1006">
        <v>583</v>
      </c>
      <c r="K6" s="1006">
        <v>418</v>
      </c>
      <c r="L6" s="1006" t="s">
        <v>399</v>
      </c>
      <c r="M6" s="1006">
        <v>101</v>
      </c>
      <c r="N6" s="1006" t="s">
        <v>399</v>
      </c>
      <c r="O6" s="1006">
        <v>69</v>
      </c>
      <c r="P6" s="1006">
        <v>116</v>
      </c>
      <c r="Q6" s="1006">
        <v>163</v>
      </c>
      <c r="R6" s="1006">
        <v>20</v>
      </c>
      <c r="S6" s="1006" t="s">
        <v>400</v>
      </c>
      <c r="T6" s="1006">
        <v>308</v>
      </c>
      <c r="U6" s="1006">
        <v>491</v>
      </c>
      <c r="V6" s="1006">
        <v>131</v>
      </c>
      <c r="W6" s="1006" t="s">
        <v>399</v>
      </c>
      <c r="X6" s="1006">
        <v>5</v>
      </c>
      <c r="Y6" s="1006" t="s">
        <v>399</v>
      </c>
      <c r="Z6" s="1006" t="s">
        <v>400</v>
      </c>
      <c r="AA6" s="1006">
        <v>1753</v>
      </c>
    </row>
    <row r="7" spans="1:29" s="37" customFormat="1" ht="30" customHeight="1">
      <c r="A7" s="1009">
        <v>2010</v>
      </c>
      <c r="B7" s="1009" t="s">
        <v>2033</v>
      </c>
      <c r="C7" s="1066">
        <f t="shared" si="0"/>
        <v>7528</v>
      </c>
      <c r="D7" s="1006">
        <v>1639</v>
      </c>
      <c r="E7" s="1006">
        <v>619</v>
      </c>
      <c r="F7" s="1006">
        <v>203</v>
      </c>
      <c r="G7" s="1006">
        <v>58</v>
      </c>
      <c r="H7" s="1006">
        <v>55</v>
      </c>
      <c r="I7" s="1006">
        <v>294</v>
      </c>
      <c r="J7" s="1006">
        <v>375</v>
      </c>
      <c r="K7" s="1006">
        <v>323</v>
      </c>
      <c r="L7" s="1006">
        <v>8</v>
      </c>
      <c r="M7" s="1006">
        <v>81</v>
      </c>
      <c r="N7" s="1006" t="s">
        <v>399</v>
      </c>
      <c r="O7" s="1006">
        <v>38</v>
      </c>
      <c r="P7" s="1006">
        <v>62</v>
      </c>
      <c r="Q7" s="1006">
        <v>106</v>
      </c>
      <c r="R7" s="1006">
        <v>9</v>
      </c>
      <c r="S7" s="1006" t="s">
        <v>400</v>
      </c>
      <c r="T7" s="1064">
        <v>410</v>
      </c>
      <c r="U7" s="1006">
        <v>457</v>
      </c>
      <c r="V7" s="1006">
        <v>127</v>
      </c>
      <c r="W7" s="1006" t="s">
        <v>399</v>
      </c>
      <c r="X7" s="1006">
        <v>9</v>
      </c>
      <c r="Y7" s="1006">
        <v>2</v>
      </c>
      <c r="Z7" s="1006" t="s">
        <v>400</v>
      </c>
      <c r="AA7" s="1006">
        <v>2653</v>
      </c>
    </row>
    <row r="8" spans="1:29" s="37" customFormat="1" ht="30" customHeight="1">
      <c r="A8" s="1009">
        <v>2011</v>
      </c>
      <c r="B8" s="1009" t="s">
        <v>2034</v>
      </c>
      <c r="C8" s="601">
        <f t="shared" si="0"/>
        <v>8358</v>
      </c>
      <c r="D8" s="1006">
        <v>1512</v>
      </c>
      <c r="E8" s="1006">
        <v>608</v>
      </c>
      <c r="F8" s="1006">
        <v>164</v>
      </c>
      <c r="G8" s="1006">
        <v>60</v>
      </c>
      <c r="H8" s="1006">
        <v>38</v>
      </c>
      <c r="I8" s="1006">
        <v>235</v>
      </c>
      <c r="J8" s="1006">
        <v>233</v>
      </c>
      <c r="K8" s="1006">
        <v>291</v>
      </c>
      <c r="L8" s="1006">
        <v>11</v>
      </c>
      <c r="M8" s="1006">
        <v>43</v>
      </c>
      <c r="N8" s="1006">
        <v>292</v>
      </c>
      <c r="O8" s="1006">
        <v>26</v>
      </c>
      <c r="P8" s="1006">
        <v>41</v>
      </c>
      <c r="Q8" s="1006">
        <v>59</v>
      </c>
      <c r="R8" s="1006">
        <v>10</v>
      </c>
      <c r="S8" s="1006" t="s">
        <v>400</v>
      </c>
      <c r="T8" s="1006">
        <v>169</v>
      </c>
      <c r="U8" s="1006">
        <v>482</v>
      </c>
      <c r="V8" s="1006">
        <v>108</v>
      </c>
      <c r="W8" s="1006" t="s">
        <v>399</v>
      </c>
      <c r="X8" s="1006">
        <v>6</v>
      </c>
      <c r="Y8" s="1006">
        <v>5</v>
      </c>
      <c r="Z8" s="1006" t="s">
        <v>400</v>
      </c>
      <c r="AA8" s="1006">
        <v>3965</v>
      </c>
    </row>
    <row r="9" spans="1:29" s="37" customFormat="1" ht="30" customHeight="1">
      <c r="A9" s="1009">
        <v>2012</v>
      </c>
      <c r="B9" s="1009" t="s">
        <v>2035</v>
      </c>
      <c r="C9" s="601">
        <f t="shared" si="0"/>
        <v>6512</v>
      </c>
      <c r="D9" s="1006">
        <v>1781</v>
      </c>
      <c r="E9" s="1006">
        <v>613</v>
      </c>
      <c r="F9" s="1006">
        <v>109</v>
      </c>
      <c r="G9" s="1006">
        <v>41</v>
      </c>
      <c r="H9" s="1006">
        <v>57</v>
      </c>
      <c r="I9" s="1006">
        <v>233</v>
      </c>
      <c r="J9" s="1006">
        <v>219</v>
      </c>
      <c r="K9" s="1006">
        <v>331</v>
      </c>
      <c r="L9" s="1006">
        <v>20</v>
      </c>
      <c r="M9" s="1006">
        <v>31</v>
      </c>
      <c r="N9" s="1006">
        <v>106</v>
      </c>
      <c r="O9" s="1006">
        <v>24</v>
      </c>
      <c r="P9" s="1006">
        <v>24</v>
      </c>
      <c r="Q9" s="1006">
        <v>85</v>
      </c>
      <c r="R9" s="1006">
        <v>12</v>
      </c>
      <c r="S9" s="1006" t="s">
        <v>400</v>
      </c>
      <c r="T9" s="1006">
        <v>253</v>
      </c>
      <c r="U9" s="1006">
        <v>479</v>
      </c>
      <c r="V9" s="1006">
        <v>113</v>
      </c>
      <c r="W9" s="1006">
        <v>40</v>
      </c>
      <c r="X9" s="1006">
        <v>6</v>
      </c>
      <c r="Y9" s="1006">
        <v>4</v>
      </c>
      <c r="Z9" s="1006" t="s">
        <v>400</v>
      </c>
      <c r="AA9" s="1006">
        <v>1931</v>
      </c>
    </row>
    <row r="10" spans="1:29" s="37" customFormat="1" ht="30" customHeight="1">
      <c r="A10" s="1009">
        <v>2013</v>
      </c>
      <c r="B10" s="1009" t="s">
        <v>2036</v>
      </c>
      <c r="C10" s="601">
        <f t="shared" si="0"/>
        <v>6277</v>
      </c>
      <c r="D10" s="1006">
        <v>1727</v>
      </c>
      <c r="E10" s="1006">
        <v>529</v>
      </c>
      <c r="F10" s="1006">
        <v>158</v>
      </c>
      <c r="G10" s="1006">
        <v>51</v>
      </c>
      <c r="H10" s="1006">
        <v>69</v>
      </c>
      <c r="I10" s="1006">
        <v>330</v>
      </c>
      <c r="J10" s="1006">
        <v>214</v>
      </c>
      <c r="K10" s="1006">
        <v>383</v>
      </c>
      <c r="L10" s="1006">
        <v>8</v>
      </c>
      <c r="M10" s="1006">
        <v>50</v>
      </c>
      <c r="N10" s="1006">
        <v>61</v>
      </c>
      <c r="O10" s="1006">
        <v>35</v>
      </c>
      <c r="P10" s="1006">
        <v>36</v>
      </c>
      <c r="Q10" s="1006">
        <v>92</v>
      </c>
      <c r="R10" s="1006">
        <v>19</v>
      </c>
      <c r="S10" s="1006" t="s">
        <v>400</v>
      </c>
      <c r="T10" s="1006">
        <v>338</v>
      </c>
      <c r="U10" s="1006">
        <v>482</v>
      </c>
      <c r="V10" s="1006">
        <v>110</v>
      </c>
      <c r="W10" s="1006">
        <v>29</v>
      </c>
      <c r="X10" s="1006">
        <v>10</v>
      </c>
      <c r="Y10" s="1006">
        <v>7</v>
      </c>
      <c r="Z10" s="1006" t="s">
        <v>400</v>
      </c>
      <c r="AA10" s="1006">
        <v>1539</v>
      </c>
    </row>
    <row r="11" spans="1:29" s="37" customFormat="1" ht="30" customHeight="1">
      <c r="A11" s="1009">
        <v>2014</v>
      </c>
      <c r="B11" s="1009" t="s">
        <v>2037</v>
      </c>
      <c r="C11" s="601">
        <f t="shared" si="0"/>
        <v>5927</v>
      </c>
      <c r="D11" s="1006">
        <v>1720</v>
      </c>
      <c r="E11" s="1006">
        <v>573</v>
      </c>
      <c r="F11" s="1006">
        <v>151</v>
      </c>
      <c r="G11" s="1006">
        <v>66</v>
      </c>
      <c r="H11" s="1006">
        <v>107</v>
      </c>
      <c r="I11" s="1006">
        <v>315</v>
      </c>
      <c r="J11" s="1006">
        <v>146</v>
      </c>
      <c r="K11" s="1006">
        <v>323</v>
      </c>
      <c r="L11" s="1006">
        <v>7</v>
      </c>
      <c r="M11" s="1006">
        <v>41</v>
      </c>
      <c r="N11" s="1006">
        <v>15</v>
      </c>
      <c r="O11" s="1006">
        <v>31</v>
      </c>
      <c r="P11" s="1006">
        <v>30</v>
      </c>
      <c r="Q11" s="1006">
        <v>47</v>
      </c>
      <c r="R11" s="1006">
        <v>23</v>
      </c>
      <c r="S11" s="1006" t="s">
        <v>400</v>
      </c>
      <c r="T11" s="1006">
        <v>360</v>
      </c>
      <c r="U11" s="1006">
        <v>487</v>
      </c>
      <c r="V11" s="1006">
        <v>99</v>
      </c>
      <c r="W11" s="1006">
        <v>36</v>
      </c>
      <c r="X11" s="1006">
        <v>3</v>
      </c>
      <c r="Y11" s="1006">
        <v>7</v>
      </c>
      <c r="Z11" s="1006" t="s">
        <v>400</v>
      </c>
      <c r="AA11" s="1006">
        <v>1340</v>
      </c>
    </row>
    <row r="12" spans="1:29" ht="30" customHeight="1">
      <c r="A12" s="1009">
        <v>2015</v>
      </c>
      <c r="B12" s="1009" t="s">
        <v>2038</v>
      </c>
      <c r="C12" s="601">
        <f t="shared" si="0"/>
        <v>5995</v>
      </c>
      <c r="D12" s="972">
        <v>1486</v>
      </c>
      <c r="E12" s="972">
        <v>435</v>
      </c>
      <c r="F12" s="972">
        <v>151</v>
      </c>
      <c r="G12" s="972">
        <v>72</v>
      </c>
      <c r="H12" s="972">
        <v>60</v>
      </c>
      <c r="I12" s="972">
        <v>274</v>
      </c>
      <c r="J12" s="972">
        <v>168</v>
      </c>
      <c r="K12" s="972">
        <v>398</v>
      </c>
      <c r="L12" s="972">
        <v>11</v>
      </c>
      <c r="M12" s="972">
        <v>52</v>
      </c>
      <c r="N12" s="972">
        <v>1</v>
      </c>
      <c r="O12" s="972">
        <v>32</v>
      </c>
      <c r="P12" s="972">
        <v>34</v>
      </c>
      <c r="Q12" s="972">
        <v>39</v>
      </c>
      <c r="R12" s="972">
        <v>34</v>
      </c>
      <c r="S12" s="972" t="s">
        <v>399</v>
      </c>
      <c r="T12" s="972">
        <v>277</v>
      </c>
      <c r="U12" s="972">
        <v>473</v>
      </c>
      <c r="V12" s="972">
        <v>119</v>
      </c>
      <c r="W12" s="972">
        <v>36</v>
      </c>
      <c r="X12" s="972">
        <v>5</v>
      </c>
      <c r="Y12" s="972">
        <v>5</v>
      </c>
      <c r="Z12" s="972" t="s">
        <v>399</v>
      </c>
      <c r="AA12" s="972">
        <v>1833</v>
      </c>
    </row>
    <row r="13" spans="1:29" ht="30" customHeight="1">
      <c r="A13" s="1009">
        <v>2016</v>
      </c>
      <c r="B13" s="1009" t="s">
        <v>2039</v>
      </c>
      <c r="C13" s="601">
        <f t="shared" si="0"/>
        <v>5878</v>
      </c>
      <c r="D13" s="972">
        <v>1402</v>
      </c>
      <c r="E13" s="972">
        <v>309</v>
      </c>
      <c r="F13" s="972">
        <v>172</v>
      </c>
      <c r="G13" s="972">
        <v>68</v>
      </c>
      <c r="H13" s="972">
        <v>45</v>
      </c>
      <c r="I13" s="972">
        <v>324</v>
      </c>
      <c r="J13" s="972">
        <v>141</v>
      </c>
      <c r="K13" s="972">
        <v>267</v>
      </c>
      <c r="L13" s="972">
        <v>6</v>
      </c>
      <c r="M13" s="972">
        <v>79</v>
      </c>
      <c r="N13" s="972">
        <v>1</v>
      </c>
      <c r="O13" s="972">
        <v>45</v>
      </c>
      <c r="P13" s="972">
        <v>22</v>
      </c>
      <c r="Q13" s="972">
        <v>29</v>
      </c>
      <c r="R13" s="972">
        <v>33</v>
      </c>
      <c r="S13" s="972" t="s">
        <v>399</v>
      </c>
      <c r="T13" s="972">
        <v>387</v>
      </c>
      <c r="U13" s="972">
        <v>457</v>
      </c>
      <c r="V13" s="972">
        <v>97</v>
      </c>
      <c r="W13" s="972">
        <v>35</v>
      </c>
      <c r="X13" s="972">
        <v>2</v>
      </c>
      <c r="Y13" s="972">
        <v>12</v>
      </c>
      <c r="Z13" s="972" t="s">
        <v>399</v>
      </c>
      <c r="AA13" s="972">
        <v>1945</v>
      </c>
    </row>
    <row r="14" spans="1:29" ht="30" customHeight="1">
      <c r="A14" s="1009">
        <v>2017</v>
      </c>
      <c r="B14" s="1009" t="s">
        <v>2040</v>
      </c>
      <c r="C14" s="601">
        <f t="shared" si="0"/>
        <v>5824</v>
      </c>
      <c r="D14" s="972">
        <v>1451</v>
      </c>
      <c r="E14" s="972">
        <v>106</v>
      </c>
      <c r="F14" s="972">
        <v>193</v>
      </c>
      <c r="G14" s="972">
        <v>72</v>
      </c>
      <c r="H14" s="972">
        <v>70</v>
      </c>
      <c r="I14" s="972">
        <v>342</v>
      </c>
      <c r="J14" s="972">
        <v>136</v>
      </c>
      <c r="K14" s="972">
        <v>256</v>
      </c>
      <c r="L14" s="972">
        <v>19</v>
      </c>
      <c r="M14" s="972">
        <v>79</v>
      </c>
      <c r="N14" s="972">
        <v>2</v>
      </c>
      <c r="O14" s="972">
        <v>51</v>
      </c>
      <c r="P14" s="972">
        <v>25</v>
      </c>
      <c r="Q14" s="972">
        <v>66</v>
      </c>
      <c r="R14" s="972">
        <v>29</v>
      </c>
      <c r="S14" s="972">
        <v>213</v>
      </c>
      <c r="T14" s="972">
        <v>298</v>
      </c>
      <c r="U14" s="972">
        <v>481</v>
      </c>
      <c r="V14" s="972">
        <v>99</v>
      </c>
      <c r="W14" s="972">
        <v>36</v>
      </c>
      <c r="X14" s="972">
        <v>5</v>
      </c>
      <c r="Y14" s="972">
        <v>7</v>
      </c>
      <c r="Z14" s="972">
        <v>10</v>
      </c>
      <c r="AA14" s="972">
        <v>1778</v>
      </c>
    </row>
    <row r="15" spans="1:29" ht="30" customHeight="1">
      <c r="A15" s="1009">
        <v>2018</v>
      </c>
      <c r="B15" s="1009" t="s">
        <v>2041</v>
      </c>
      <c r="C15" s="601">
        <f t="shared" si="0"/>
        <v>5626</v>
      </c>
      <c r="D15" s="972">
        <v>1306</v>
      </c>
      <c r="E15" s="972">
        <v>136</v>
      </c>
      <c r="F15" s="972">
        <v>135</v>
      </c>
      <c r="G15" s="972">
        <v>75</v>
      </c>
      <c r="H15" s="972">
        <v>61</v>
      </c>
      <c r="I15" s="972">
        <v>322</v>
      </c>
      <c r="J15" s="972">
        <v>88</v>
      </c>
      <c r="K15" s="972">
        <v>245</v>
      </c>
      <c r="L15" s="972">
        <v>8</v>
      </c>
      <c r="M15" s="972">
        <v>46</v>
      </c>
      <c r="N15" s="972">
        <v>0</v>
      </c>
      <c r="O15" s="972">
        <v>36</v>
      </c>
      <c r="P15" s="972">
        <v>22</v>
      </c>
      <c r="Q15" s="972">
        <v>21</v>
      </c>
      <c r="R15" s="972">
        <v>13</v>
      </c>
      <c r="S15" s="972">
        <v>301</v>
      </c>
      <c r="T15" s="972">
        <v>447</v>
      </c>
      <c r="U15" s="972">
        <v>449</v>
      </c>
      <c r="V15" s="972">
        <v>92</v>
      </c>
      <c r="W15" s="972">
        <v>25</v>
      </c>
      <c r="X15" s="972">
        <v>11</v>
      </c>
      <c r="Y15" s="972">
        <v>4</v>
      </c>
      <c r="Z15" s="972">
        <v>22</v>
      </c>
      <c r="AA15" s="972">
        <v>1761</v>
      </c>
    </row>
    <row r="16" spans="1:29" s="23" customFormat="1" ht="30" customHeight="1">
      <c r="A16" s="986">
        <v>2019</v>
      </c>
      <c r="B16" s="986" t="s">
        <v>2042</v>
      </c>
      <c r="C16" s="601">
        <f t="shared" si="0"/>
        <v>4917</v>
      </c>
      <c r="D16" s="972">
        <v>1075</v>
      </c>
      <c r="E16" s="972">
        <v>132</v>
      </c>
      <c r="F16" s="972">
        <v>103</v>
      </c>
      <c r="G16" s="972">
        <v>45</v>
      </c>
      <c r="H16" s="972">
        <v>35</v>
      </c>
      <c r="I16" s="972">
        <v>274</v>
      </c>
      <c r="J16" s="972">
        <v>50</v>
      </c>
      <c r="K16" s="972">
        <v>110</v>
      </c>
      <c r="L16" s="972">
        <v>8</v>
      </c>
      <c r="M16" s="972">
        <v>28</v>
      </c>
      <c r="N16" s="972">
        <v>9</v>
      </c>
      <c r="O16" s="972">
        <v>18</v>
      </c>
      <c r="P16" s="972">
        <v>11</v>
      </c>
      <c r="Q16" s="972">
        <v>22</v>
      </c>
      <c r="R16" s="972">
        <v>36</v>
      </c>
      <c r="S16" s="972">
        <v>314</v>
      </c>
      <c r="T16" s="972">
        <v>303</v>
      </c>
      <c r="U16" s="972">
        <v>407</v>
      </c>
      <c r="V16" s="972">
        <v>110</v>
      </c>
      <c r="W16" s="972">
        <v>24</v>
      </c>
      <c r="X16" s="972">
        <v>1</v>
      </c>
      <c r="Y16" s="972">
        <v>3</v>
      </c>
      <c r="Z16" s="972">
        <v>32</v>
      </c>
      <c r="AA16" s="972">
        <v>1767</v>
      </c>
    </row>
    <row r="17" spans="1:27" ht="30" customHeight="1">
      <c r="A17" s="986">
        <v>2020</v>
      </c>
      <c r="B17" s="986" t="s">
        <v>2043</v>
      </c>
      <c r="C17" s="601">
        <f t="shared" si="0"/>
        <v>5171</v>
      </c>
      <c r="D17" s="972">
        <v>1361</v>
      </c>
      <c r="E17" s="972">
        <v>304</v>
      </c>
      <c r="F17" s="972">
        <v>113</v>
      </c>
      <c r="G17" s="972">
        <v>26</v>
      </c>
      <c r="H17" s="972">
        <v>35</v>
      </c>
      <c r="I17" s="972">
        <v>203</v>
      </c>
      <c r="J17" s="972">
        <v>49</v>
      </c>
      <c r="K17" s="972">
        <v>152</v>
      </c>
      <c r="L17" s="972">
        <v>6</v>
      </c>
      <c r="M17" s="972">
        <v>12</v>
      </c>
      <c r="N17" s="972">
        <v>9</v>
      </c>
      <c r="O17" s="972">
        <v>9</v>
      </c>
      <c r="P17" s="972">
        <v>18</v>
      </c>
      <c r="Q17" s="972">
        <v>54</v>
      </c>
      <c r="R17" s="972">
        <v>26</v>
      </c>
      <c r="S17" s="972">
        <v>365</v>
      </c>
      <c r="T17" s="972">
        <v>162</v>
      </c>
      <c r="U17" s="972">
        <v>430</v>
      </c>
      <c r="V17" s="972">
        <v>99</v>
      </c>
      <c r="W17" s="972">
        <v>28</v>
      </c>
      <c r="X17" s="972">
        <v>2</v>
      </c>
      <c r="Y17" s="972">
        <v>3</v>
      </c>
      <c r="Z17" s="972">
        <v>28</v>
      </c>
      <c r="AA17" s="972">
        <v>1677</v>
      </c>
    </row>
    <row r="18" spans="1:27" ht="30" customHeight="1">
      <c r="A18" s="1544">
        <v>2021</v>
      </c>
      <c r="B18" s="1544" t="s">
        <v>4916</v>
      </c>
      <c r="C18" s="1062">
        <v>4612</v>
      </c>
      <c r="D18" s="1417">
        <v>1622</v>
      </c>
      <c r="E18" s="1417">
        <v>165</v>
      </c>
      <c r="F18" s="1417">
        <v>108</v>
      </c>
      <c r="G18" s="1417">
        <v>31</v>
      </c>
      <c r="H18" s="1417">
        <v>15</v>
      </c>
      <c r="I18" s="1417">
        <v>143</v>
      </c>
      <c r="J18" s="1417">
        <v>55</v>
      </c>
      <c r="K18" s="1417">
        <v>126</v>
      </c>
      <c r="L18" s="1417">
        <v>3</v>
      </c>
      <c r="M18" s="1417">
        <v>19</v>
      </c>
      <c r="N18" s="1417">
        <v>5</v>
      </c>
      <c r="O18" s="1417">
        <v>25</v>
      </c>
      <c r="P18" s="1417">
        <v>10</v>
      </c>
      <c r="Q18" s="1417">
        <v>46</v>
      </c>
      <c r="R18" s="1417">
        <v>8</v>
      </c>
      <c r="S18" s="1417">
        <v>562</v>
      </c>
      <c r="T18" s="1417">
        <v>142</v>
      </c>
      <c r="U18" s="1417">
        <v>444</v>
      </c>
      <c r="V18" s="1417">
        <v>121</v>
      </c>
      <c r="W18" s="1417">
        <v>14</v>
      </c>
      <c r="X18" s="1417">
        <v>7</v>
      </c>
      <c r="Y18" s="1417">
        <v>2</v>
      </c>
      <c r="Z18" s="1417">
        <v>31</v>
      </c>
      <c r="AA18" s="1417">
        <v>908</v>
      </c>
    </row>
    <row r="19" spans="1:27" ht="30" customHeight="1">
      <c r="A19" s="1392">
        <v>2022</v>
      </c>
      <c r="B19" s="1392" t="s">
        <v>5298</v>
      </c>
      <c r="C19" s="1062">
        <v>4688</v>
      </c>
      <c r="D19" s="1390">
        <v>1865</v>
      </c>
      <c r="E19" s="1390">
        <v>220</v>
      </c>
      <c r="F19" s="1390">
        <v>59</v>
      </c>
      <c r="G19" s="1390">
        <v>10</v>
      </c>
      <c r="H19" s="1390">
        <v>20</v>
      </c>
      <c r="I19" s="1390">
        <v>107</v>
      </c>
      <c r="J19" s="1390">
        <v>29</v>
      </c>
      <c r="K19" s="1390">
        <v>117</v>
      </c>
      <c r="L19" s="1390">
        <v>3</v>
      </c>
      <c r="M19" s="1390">
        <v>12</v>
      </c>
      <c r="N19" s="1390">
        <v>4</v>
      </c>
      <c r="O19" s="1390">
        <v>11</v>
      </c>
      <c r="P19" s="1390">
        <v>6</v>
      </c>
      <c r="Q19" s="1390">
        <v>22</v>
      </c>
      <c r="R19" s="1390">
        <v>14</v>
      </c>
      <c r="S19" s="1390">
        <v>734</v>
      </c>
      <c r="T19" s="1390">
        <v>208</v>
      </c>
      <c r="U19" s="1390">
        <v>471</v>
      </c>
      <c r="V19" s="1390">
        <v>119</v>
      </c>
      <c r="W19" s="1390" t="s">
        <v>399</v>
      </c>
      <c r="X19" s="1390">
        <v>1</v>
      </c>
      <c r="Y19" s="1390">
        <v>6</v>
      </c>
      <c r="Z19" s="1390">
        <v>22</v>
      </c>
      <c r="AA19" s="1390">
        <v>628</v>
      </c>
    </row>
    <row r="20" spans="1:27" ht="30" customHeight="1">
      <c r="A20" s="1652">
        <v>2023</v>
      </c>
      <c r="B20" s="1652" t="s">
        <v>5435</v>
      </c>
      <c r="C20" s="1062">
        <f>SUM(D20:AA20)</f>
        <v>5625</v>
      </c>
      <c r="D20" s="1417">
        <v>2182</v>
      </c>
      <c r="E20" s="1417">
        <v>336</v>
      </c>
      <c r="F20" s="1417">
        <v>99</v>
      </c>
      <c r="G20" s="1417">
        <v>31</v>
      </c>
      <c r="H20" s="1417">
        <v>16</v>
      </c>
      <c r="I20" s="1417">
        <v>95</v>
      </c>
      <c r="J20" s="1417">
        <v>39</v>
      </c>
      <c r="K20" s="1417">
        <v>156</v>
      </c>
      <c r="L20" s="1417">
        <v>1</v>
      </c>
      <c r="M20" s="1417">
        <v>11</v>
      </c>
      <c r="N20" s="1417">
        <v>1</v>
      </c>
      <c r="O20" s="1417">
        <v>6</v>
      </c>
      <c r="P20" s="1417">
        <v>17</v>
      </c>
      <c r="Q20" s="1417">
        <v>72</v>
      </c>
      <c r="R20" s="1417">
        <v>2</v>
      </c>
      <c r="S20" s="1417">
        <v>971</v>
      </c>
      <c r="T20" s="1417">
        <v>145</v>
      </c>
      <c r="U20" s="1417">
        <v>491</v>
      </c>
      <c r="V20" s="1417">
        <v>130</v>
      </c>
      <c r="W20" s="1417" t="s">
        <v>399</v>
      </c>
      <c r="X20" s="1417">
        <v>3</v>
      </c>
      <c r="Y20" s="1417">
        <v>8</v>
      </c>
      <c r="Z20" s="1417">
        <v>31</v>
      </c>
      <c r="AA20" s="1417">
        <v>782</v>
      </c>
    </row>
    <row r="21" spans="1:27" ht="30" customHeight="1">
      <c r="A21" s="1658">
        <v>2024</v>
      </c>
      <c r="B21" s="1846" t="s">
        <v>5574</v>
      </c>
      <c r="C21" s="1850">
        <f>SUM(D21:AA21)</f>
        <v>4958</v>
      </c>
      <c r="D21" s="1801">
        <v>1973</v>
      </c>
      <c r="E21" s="1801">
        <v>379</v>
      </c>
      <c r="F21" s="1801">
        <v>69</v>
      </c>
      <c r="G21" s="1801">
        <v>14</v>
      </c>
      <c r="H21" s="1801">
        <v>17</v>
      </c>
      <c r="I21" s="1801">
        <v>44</v>
      </c>
      <c r="J21" s="1801">
        <v>13</v>
      </c>
      <c r="K21" s="1801">
        <v>111</v>
      </c>
      <c r="L21" s="1801">
        <v>3</v>
      </c>
      <c r="M21" s="1801">
        <v>7</v>
      </c>
      <c r="N21" s="1801">
        <v>2</v>
      </c>
      <c r="O21" s="1801">
        <v>5</v>
      </c>
      <c r="P21" s="1801">
        <v>4</v>
      </c>
      <c r="Q21" s="1801">
        <v>23</v>
      </c>
      <c r="R21" s="1801">
        <v>5</v>
      </c>
      <c r="S21" s="1801">
        <v>921</v>
      </c>
      <c r="T21" s="1801">
        <v>156</v>
      </c>
      <c r="U21" s="1801">
        <v>474</v>
      </c>
      <c r="V21" s="1801">
        <v>128</v>
      </c>
      <c r="W21" s="1801" t="s">
        <v>553</v>
      </c>
      <c r="X21" s="1801">
        <v>1</v>
      </c>
      <c r="Y21" s="1801">
        <v>6</v>
      </c>
      <c r="Z21" s="1801">
        <v>24</v>
      </c>
      <c r="AA21" s="1801">
        <v>579</v>
      </c>
    </row>
    <row r="22" spans="1:27" ht="20.100000000000001" customHeight="1">
      <c r="A22" s="20" t="s">
        <v>3134</v>
      </c>
      <c r="D22" s="974"/>
    </row>
  </sheetData>
  <customSheetViews>
    <customSheetView guid="{35BD8D3A-C3F6-4E0E-B6B2-2143E8CF03D4}" scale="85" topLeftCell="A7">
      <selection activeCell="N25" sqref="N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4">
      <selection activeCell="C18" sqref="C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K1">
      <selection activeCell="AC1" sqref="AC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Z27" sqref="Z2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Z27" sqref="Z2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Z27" sqref="Z2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4">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4">
      <selection activeCell="C18" sqref="C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Z27" sqref="Z2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Z27" sqref="Z2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Z27" sqref="Z2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4">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4">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4">
      <selection activeCell="C18" sqref="C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4">
      <selection activeCell="C18" sqref="C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4">
      <selection activeCell="C18" sqref="C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Z27" sqref="Z2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Z27" sqref="Z2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Z27" sqref="Z2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4">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Z27" sqref="Z2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Z27" sqref="Z2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Z27" sqref="Z2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Z27" sqref="Z2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Z27" sqref="Z2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Z27" sqref="Z2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4">
      <selection activeCell="C18" sqref="C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4">
      <selection activeCell="C18" sqref="C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4">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4">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4">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4">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4">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4">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4">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4">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fitToPage="1" topLeftCell="A4">
      <pageMargins left="0.59055118110236227" right="0.59055118110236227" top="0.78740157480314965" bottom="0.78740157480314965" header="0.31496062992125984" footer="0.31496062992125984"/>
      <pageSetup paperSize="9" scale="69" orientation="landscape" r:id="rId38"/>
    </customSheetView>
    <customSheetView guid="{9E53071F-6DC1-48B1-9C5A-9EEB537B3297}" scale="85" topLeftCell="A4">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4">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4">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4">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4">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4">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4">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4">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4">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4">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4">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4">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4">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4">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4">
      <selection activeCell="C18" sqref="C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4">
      <selection activeCell="AA19" sqref="AA19"/>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Z27" sqref="Z2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Z27" sqref="Z2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Z27" sqref="Z2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Z27" sqref="Z2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Z27" sqref="Z2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4">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4">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4">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Z27" sqref="Z2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4">
      <selection activeCell="C18" sqref="C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Z27" sqref="Z2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G23" sqref="AG2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4">
      <selection activeCell="C18" sqref="C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4">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4">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4">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4">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Z27" sqref="Z27"/>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Z27" sqref="Z2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Z27" sqref="Z2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Z27" sqref="Z2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Z27" sqref="Z2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Z27" sqref="Z2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Z27" sqref="Z27"/>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Z27" sqref="Z2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Z27" sqref="Z2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Z27" sqref="Z2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
    <mergeCell ref="U4:Z4"/>
    <mergeCell ref="AA4:AA5"/>
    <mergeCell ref="A4:A5"/>
    <mergeCell ref="B4:B5"/>
    <mergeCell ref="C4:C5"/>
    <mergeCell ref="D4:D5"/>
    <mergeCell ref="E4:E5"/>
    <mergeCell ref="F4:T4"/>
  </mergeCells>
  <phoneticPr fontId="2"/>
  <hyperlinks>
    <hyperlink ref="AC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autoPageBreaks="0"/>
  </sheetPr>
  <dimension ref="A1:N21"/>
  <sheetViews>
    <sheetView zoomScale="70" zoomScaleNormal="70" zoomScaleSheetLayoutView="70" workbookViewId="0">
      <selection activeCell="G29" sqref="G29"/>
    </sheetView>
  </sheetViews>
  <sheetFormatPr defaultColWidth="2.5" defaultRowHeight="15" customHeight="1"/>
  <cols>
    <col min="1" max="2" width="13.375" style="20" customWidth="1"/>
    <col min="3" max="12" width="12.375" style="20" customWidth="1"/>
    <col min="13" max="13" width="2.5" style="20" customWidth="1"/>
    <col min="14" max="14" width="11" style="20" bestFit="1" customWidth="1"/>
    <col min="15" max="16384" width="2.5" style="20"/>
  </cols>
  <sheetData>
    <row r="1" spans="1:14" ht="22.5" customHeight="1">
      <c r="L1" s="19" t="s">
        <v>4848</v>
      </c>
      <c r="N1" s="558" t="s">
        <v>747</v>
      </c>
    </row>
    <row r="2" spans="1:14" ht="22.5" customHeight="1">
      <c r="A2" s="22" t="s">
        <v>4850</v>
      </c>
      <c r="B2" s="22"/>
      <c r="C2" s="22"/>
    </row>
    <row r="3" spans="1:14" s="165" customFormat="1" ht="22.5" customHeight="1">
      <c r="A3" s="47" t="s">
        <v>2355</v>
      </c>
    </row>
    <row r="4" spans="1:14" ht="27">
      <c r="A4" s="954" t="s">
        <v>2111</v>
      </c>
      <c r="B4" s="957" t="s">
        <v>2112</v>
      </c>
      <c r="C4" s="953" t="s">
        <v>875</v>
      </c>
      <c r="D4" s="958" t="s">
        <v>3135</v>
      </c>
      <c r="E4" s="958" t="s">
        <v>3136</v>
      </c>
      <c r="F4" s="958" t="s">
        <v>3137</v>
      </c>
      <c r="G4" s="958" t="s">
        <v>3138</v>
      </c>
      <c r="H4" s="958" t="s">
        <v>3139</v>
      </c>
      <c r="I4" s="959" t="s">
        <v>3140</v>
      </c>
      <c r="J4" s="958" t="s">
        <v>3141</v>
      </c>
      <c r="K4" s="958" t="s">
        <v>3142</v>
      </c>
      <c r="L4" s="964" t="s">
        <v>3143</v>
      </c>
    </row>
    <row r="5" spans="1:14" s="37" customFormat="1" ht="30" customHeight="1">
      <c r="A5" s="1009">
        <v>2009</v>
      </c>
      <c r="B5" s="1009" t="s">
        <v>1947</v>
      </c>
      <c r="C5" s="601">
        <f t="shared" ref="C5:C16" si="0">SUM(D5:L5)</f>
        <v>2414</v>
      </c>
      <c r="D5" s="1006">
        <v>132</v>
      </c>
      <c r="E5" s="1006">
        <v>385</v>
      </c>
      <c r="F5" s="1006">
        <v>89</v>
      </c>
      <c r="G5" s="1006">
        <v>31</v>
      </c>
      <c r="H5" s="1006">
        <v>16</v>
      </c>
      <c r="I5" s="1006">
        <v>1414</v>
      </c>
      <c r="J5" s="1006">
        <v>2</v>
      </c>
      <c r="K5" s="1006" t="s">
        <v>399</v>
      </c>
      <c r="L5" s="1006">
        <v>345</v>
      </c>
    </row>
    <row r="6" spans="1:14" s="37" customFormat="1" ht="30" customHeight="1">
      <c r="A6" s="1009">
        <v>2010</v>
      </c>
      <c r="B6" s="1009" t="s">
        <v>2033</v>
      </c>
      <c r="C6" s="813">
        <f t="shared" si="0"/>
        <v>2010</v>
      </c>
      <c r="D6" s="643">
        <v>115</v>
      </c>
      <c r="E6" s="643">
        <v>401</v>
      </c>
      <c r="F6" s="643">
        <v>98</v>
      </c>
      <c r="G6" s="643">
        <v>34</v>
      </c>
      <c r="H6" s="643">
        <v>15</v>
      </c>
      <c r="I6" s="643">
        <v>1151</v>
      </c>
      <c r="J6" s="643">
        <v>1</v>
      </c>
      <c r="K6" s="643" t="s">
        <v>399</v>
      </c>
      <c r="L6" s="643">
        <v>195</v>
      </c>
    </row>
    <row r="7" spans="1:14" s="37" customFormat="1" ht="30" customHeight="1">
      <c r="A7" s="1009">
        <v>2011</v>
      </c>
      <c r="B7" s="1009" t="s">
        <v>2034</v>
      </c>
      <c r="C7" s="601">
        <f t="shared" si="0"/>
        <v>1583</v>
      </c>
      <c r="D7" s="1006">
        <v>94</v>
      </c>
      <c r="E7" s="1006">
        <v>336</v>
      </c>
      <c r="F7" s="1006">
        <v>55</v>
      </c>
      <c r="G7" s="1006">
        <v>10</v>
      </c>
      <c r="H7" s="1006">
        <v>7</v>
      </c>
      <c r="I7" s="1006">
        <v>877</v>
      </c>
      <c r="J7" s="1006">
        <v>1</v>
      </c>
      <c r="K7" s="1006" t="s">
        <v>399</v>
      </c>
      <c r="L7" s="1006">
        <v>203</v>
      </c>
    </row>
    <row r="8" spans="1:14" s="37" customFormat="1" ht="30" customHeight="1">
      <c r="A8" s="1009">
        <v>2012</v>
      </c>
      <c r="B8" s="1009" t="s">
        <v>2035</v>
      </c>
      <c r="C8" s="601">
        <f t="shared" si="0"/>
        <v>1477</v>
      </c>
      <c r="D8" s="1006">
        <v>86</v>
      </c>
      <c r="E8" s="1006">
        <v>366</v>
      </c>
      <c r="F8" s="1006">
        <v>144</v>
      </c>
      <c r="G8" s="1006">
        <v>16</v>
      </c>
      <c r="H8" s="1006">
        <v>7</v>
      </c>
      <c r="I8" s="1006">
        <v>686</v>
      </c>
      <c r="J8" s="1006">
        <v>3</v>
      </c>
      <c r="K8" s="1006">
        <v>1</v>
      </c>
      <c r="L8" s="1006">
        <v>168</v>
      </c>
    </row>
    <row r="9" spans="1:14" s="37" customFormat="1" ht="30" customHeight="1">
      <c r="A9" s="1009">
        <v>2013</v>
      </c>
      <c r="B9" s="1009" t="s">
        <v>2036</v>
      </c>
      <c r="C9" s="601">
        <f t="shared" si="0"/>
        <v>1692</v>
      </c>
      <c r="D9" s="1006">
        <v>110</v>
      </c>
      <c r="E9" s="1006">
        <v>434</v>
      </c>
      <c r="F9" s="814">
        <v>177</v>
      </c>
      <c r="G9" s="1006">
        <v>18</v>
      </c>
      <c r="H9" s="1006">
        <v>7</v>
      </c>
      <c r="I9" s="1006">
        <v>721</v>
      </c>
      <c r="J9" s="1006">
        <v>5</v>
      </c>
      <c r="K9" s="1006">
        <v>20</v>
      </c>
      <c r="L9" s="1006">
        <v>200</v>
      </c>
    </row>
    <row r="10" spans="1:14" s="37" customFormat="1" ht="30" customHeight="1">
      <c r="A10" s="1009">
        <v>2014</v>
      </c>
      <c r="B10" s="1009" t="s">
        <v>2037</v>
      </c>
      <c r="C10" s="601">
        <f t="shared" si="0"/>
        <v>1623</v>
      </c>
      <c r="D10" s="1006">
        <v>120</v>
      </c>
      <c r="E10" s="1006">
        <v>506</v>
      </c>
      <c r="F10" s="1006">
        <v>104</v>
      </c>
      <c r="G10" s="1006">
        <v>9</v>
      </c>
      <c r="H10" s="1006">
        <v>4</v>
      </c>
      <c r="I10" s="1006">
        <v>675</v>
      </c>
      <c r="J10" s="1006">
        <v>5</v>
      </c>
      <c r="K10" s="1006">
        <v>12</v>
      </c>
      <c r="L10" s="1006">
        <v>188</v>
      </c>
    </row>
    <row r="11" spans="1:14" ht="30" customHeight="1">
      <c r="A11" s="1009">
        <v>2015</v>
      </c>
      <c r="B11" s="1009" t="s">
        <v>2038</v>
      </c>
      <c r="C11" s="601">
        <f t="shared" si="0"/>
        <v>1807</v>
      </c>
      <c r="D11" s="972">
        <v>121</v>
      </c>
      <c r="E11" s="972">
        <v>608</v>
      </c>
      <c r="F11" s="972">
        <v>131</v>
      </c>
      <c r="G11" s="972">
        <v>16</v>
      </c>
      <c r="H11" s="972">
        <v>4</v>
      </c>
      <c r="I11" s="972">
        <v>707</v>
      </c>
      <c r="J11" s="972">
        <v>1</v>
      </c>
      <c r="K11" s="972">
        <v>10</v>
      </c>
      <c r="L11" s="972">
        <v>209</v>
      </c>
    </row>
    <row r="12" spans="1:14" ht="30" customHeight="1">
      <c r="A12" s="1009">
        <v>2016</v>
      </c>
      <c r="B12" s="1009" t="s">
        <v>2039</v>
      </c>
      <c r="C12" s="601">
        <f t="shared" si="0"/>
        <v>1701</v>
      </c>
      <c r="D12" s="972">
        <v>123</v>
      </c>
      <c r="E12" s="972">
        <v>497</v>
      </c>
      <c r="F12" s="972">
        <v>134</v>
      </c>
      <c r="G12" s="972">
        <v>23</v>
      </c>
      <c r="H12" s="972">
        <v>7</v>
      </c>
      <c r="I12" s="972">
        <v>667</v>
      </c>
      <c r="J12" s="972">
        <v>1</v>
      </c>
      <c r="K12" s="972">
        <v>16</v>
      </c>
      <c r="L12" s="972">
        <v>233</v>
      </c>
    </row>
    <row r="13" spans="1:14" ht="30" customHeight="1">
      <c r="A13" s="1009">
        <v>2017</v>
      </c>
      <c r="B13" s="1009" t="s">
        <v>2040</v>
      </c>
      <c r="C13" s="601">
        <f t="shared" si="0"/>
        <v>1969</v>
      </c>
      <c r="D13" s="972">
        <v>104</v>
      </c>
      <c r="E13" s="972">
        <v>586</v>
      </c>
      <c r="F13" s="972">
        <v>155</v>
      </c>
      <c r="G13" s="972">
        <v>38</v>
      </c>
      <c r="H13" s="972">
        <v>4</v>
      </c>
      <c r="I13" s="972">
        <v>729</v>
      </c>
      <c r="J13" s="972">
        <v>8</v>
      </c>
      <c r="K13" s="972">
        <v>22</v>
      </c>
      <c r="L13" s="972">
        <v>323</v>
      </c>
    </row>
    <row r="14" spans="1:14" ht="30" customHeight="1">
      <c r="A14" s="1009">
        <v>2018</v>
      </c>
      <c r="B14" s="1009" t="s">
        <v>2041</v>
      </c>
      <c r="C14" s="601">
        <f t="shared" si="0"/>
        <v>1955</v>
      </c>
      <c r="D14" s="972">
        <v>120</v>
      </c>
      <c r="E14" s="972">
        <v>514</v>
      </c>
      <c r="F14" s="972">
        <v>137</v>
      </c>
      <c r="G14" s="972">
        <v>21</v>
      </c>
      <c r="H14" s="972">
        <v>4</v>
      </c>
      <c r="I14" s="972">
        <v>710</v>
      </c>
      <c r="J14" s="972">
        <v>2</v>
      </c>
      <c r="K14" s="972">
        <v>12</v>
      </c>
      <c r="L14" s="972">
        <v>435</v>
      </c>
    </row>
    <row r="15" spans="1:14" s="23" customFormat="1" ht="30" customHeight="1">
      <c r="A15" s="986">
        <v>2019</v>
      </c>
      <c r="B15" s="986" t="s">
        <v>2042</v>
      </c>
      <c r="C15" s="813">
        <f t="shared" si="0"/>
        <v>2156</v>
      </c>
      <c r="D15" s="972">
        <v>118</v>
      </c>
      <c r="E15" s="972">
        <v>645</v>
      </c>
      <c r="F15" s="972">
        <v>149</v>
      </c>
      <c r="G15" s="972">
        <v>34</v>
      </c>
      <c r="H15" s="972">
        <v>0</v>
      </c>
      <c r="I15" s="972">
        <v>758</v>
      </c>
      <c r="J15" s="972">
        <v>1</v>
      </c>
      <c r="K15" s="972">
        <v>7</v>
      </c>
      <c r="L15" s="972">
        <v>444</v>
      </c>
    </row>
    <row r="16" spans="1:14" ht="30" customHeight="1">
      <c r="A16" s="986">
        <v>2020</v>
      </c>
      <c r="B16" s="986" t="s">
        <v>2043</v>
      </c>
      <c r="C16" s="813">
        <f t="shared" si="0"/>
        <v>2127</v>
      </c>
      <c r="D16" s="972">
        <v>130</v>
      </c>
      <c r="E16" s="972">
        <v>730</v>
      </c>
      <c r="F16" s="972">
        <v>118</v>
      </c>
      <c r="G16" s="972">
        <v>34</v>
      </c>
      <c r="H16" s="972">
        <v>11</v>
      </c>
      <c r="I16" s="972">
        <v>652</v>
      </c>
      <c r="J16" s="972" t="s">
        <v>553</v>
      </c>
      <c r="K16" s="972">
        <v>11</v>
      </c>
      <c r="L16" s="972">
        <v>441</v>
      </c>
    </row>
    <row r="17" spans="1:12" ht="30" customHeight="1">
      <c r="A17" s="1544">
        <v>2021</v>
      </c>
      <c r="B17" s="1544" t="s">
        <v>4916</v>
      </c>
      <c r="C17" s="1066">
        <f>SUM(D17:L17)</f>
        <v>2002</v>
      </c>
      <c r="D17" s="1417">
        <v>171</v>
      </c>
      <c r="E17" s="1417">
        <v>661</v>
      </c>
      <c r="F17" s="1417">
        <v>110</v>
      </c>
      <c r="G17" s="1417">
        <v>27</v>
      </c>
      <c r="H17" s="1417">
        <v>4</v>
      </c>
      <c r="I17" s="1417">
        <v>598</v>
      </c>
      <c r="J17" s="1417">
        <v>1</v>
      </c>
      <c r="K17" s="1417">
        <v>10</v>
      </c>
      <c r="L17" s="1417">
        <v>420</v>
      </c>
    </row>
    <row r="18" spans="1:12" ht="30" customHeight="1">
      <c r="A18" s="1392">
        <v>2022</v>
      </c>
      <c r="B18" s="1392" t="s">
        <v>5125</v>
      </c>
      <c r="C18" s="1066">
        <f>SUM(D18:L18)</f>
        <v>2186</v>
      </c>
      <c r="D18" s="1390">
        <v>141</v>
      </c>
      <c r="E18" s="1390">
        <v>773</v>
      </c>
      <c r="F18" s="1390">
        <v>111</v>
      </c>
      <c r="G18" s="1390">
        <v>17</v>
      </c>
      <c r="H18" s="1390">
        <v>4</v>
      </c>
      <c r="I18" s="1390">
        <v>696</v>
      </c>
      <c r="J18" s="1390">
        <v>2</v>
      </c>
      <c r="K18" s="1390">
        <v>13</v>
      </c>
      <c r="L18" s="1390">
        <v>429</v>
      </c>
    </row>
    <row r="19" spans="1:12" ht="30" customHeight="1">
      <c r="A19" s="1652">
        <v>2023</v>
      </c>
      <c r="B19" s="1652" t="s">
        <v>5426</v>
      </c>
      <c r="C19" s="1066">
        <f t="shared" ref="C19" si="1">SUM(D19:L19)</f>
        <v>2215</v>
      </c>
      <c r="D19" s="1417">
        <v>122</v>
      </c>
      <c r="E19" s="1417">
        <v>775</v>
      </c>
      <c r="F19" s="1417">
        <v>101</v>
      </c>
      <c r="G19" s="1417">
        <v>8</v>
      </c>
      <c r="H19" s="1417">
        <v>0</v>
      </c>
      <c r="I19" s="1417">
        <v>694</v>
      </c>
      <c r="J19" s="1417">
        <v>4</v>
      </c>
      <c r="K19" s="1417">
        <v>24</v>
      </c>
      <c r="L19" s="1417">
        <v>487</v>
      </c>
    </row>
    <row r="20" spans="1:12" ht="30" customHeight="1">
      <c r="A20" s="1658">
        <v>2024</v>
      </c>
      <c r="B20" s="1846" t="s">
        <v>5563</v>
      </c>
      <c r="C20" s="1875">
        <f>SUM(D20:L20)</f>
        <v>2271</v>
      </c>
      <c r="D20" s="1801">
        <v>140</v>
      </c>
      <c r="E20" s="1801">
        <v>767</v>
      </c>
      <c r="F20" s="1801">
        <v>121</v>
      </c>
      <c r="G20" s="1801">
        <v>8</v>
      </c>
      <c r="H20" s="1801">
        <v>0</v>
      </c>
      <c r="I20" s="1801">
        <v>724</v>
      </c>
      <c r="J20" s="1801">
        <v>0</v>
      </c>
      <c r="K20" s="1801">
        <v>12</v>
      </c>
      <c r="L20" s="1801">
        <v>499</v>
      </c>
    </row>
    <row r="21" spans="1:12" ht="20.100000000000001" customHeight="1">
      <c r="A21" s="993" t="s">
        <v>3144</v>
      </c>
      <c r="B21" s="993"/>
      <c r="C21" s="993"/>
    </row>
  </sheetData>
  <customSheetViews>
    <customSheetView guid="{35BD8D3A-C3F6-4E0E-B6B2-2143E8CF03D4}" scale="85" topLeftCell="A10">
      <selection activeCell="E30" sqref="E30"/>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U16" sqref="U16"/>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D1">
      <selection activeCell="N1" sqref="N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3" sqref="A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U16" sqref="U16"/>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U16" sqref="U16"/>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U16" sqref="U16"/>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U16" sqref="U16"/>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U16" sqref="U16"/>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U16" sqref="U16"/>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U16" sqref="U16"/>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U16" sqref="U16"/>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U16" sqref="U16"/>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U16" sqref="U16"/>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U16" sqref="U16"/>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U16" sqref="U16"/>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U16" sqref="U16"/>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U16" sqref="U16"/>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U16" sqref="U16"/>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U16" sqref="U16"/>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U16" sqref="U16"/>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U16" sqref="U16"/>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U16" sqref="U16"/>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U16" sqref="U16"/>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U16" sqref="U16"/>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U16" sqref="U16"/>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U16" sqref="U16"/>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U16" sqref="U16"/>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U16" sqref="U16"/>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4">
      <selection activeCell="L19" sqref="L1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U16" sqref="U16"/>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U16" sqref="U16"/>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U16" sqref="U16"/>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U16" sqref="U16"/>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U16" sqref="U16"/>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U16" sqref="U16"/>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U16" sqref="U16"/>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U16" sqref="U16"/>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U16" sqref="U16"/>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3" sqref="A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3" sqref="A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U16" sqref="U16"/>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U16" sqref="U16"/>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3" sqref="A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autoPageBreaks="0"/>
  </sheetPr>
  <dimension ref="A1:N36"/>
  <sheetViews>
    <sheetView zoomScale="70" zoomScaleNormal="70" zoomScaleSheetLayoutView="85" workbookViewId="0">
      <pane ySplit="5" topLeftCell="A12" activePane="bottomLeft" state="frozen"/>
      <selection activeCell="I28" sqref="I28"/>
      <selection pane="bottomLeft" activeCell="N1" sqref="N1"/>
    </sheetView>
  </sheetViews>
  <sheetFormatPr defaultColWidth="2.5" defaultRowHeight="15" customHeight="1"/>
  <cols>
    <col min="1" max="2" width="13.625" style="20" customWidth="1"/>
    <col min="3" max="12" width="11.25" style="20" customWidth="1"/>
    <col min="13" max="13" width="2.5" style="20" customWidth="1"/>
    <col min="14" max="14" width="10.625" style="20" bestFit="1" customWidth="1"/>
    <col min="15" max="16384" width="2.5" style="20"/>
  </cols>
  <sheetData>
    <row r="1" spans="1:14" ht="22.5" customHeight="1">
      <c r="L1" s="19" t="s">
        <v>4859</v>
      </c>
      <c r="N1" s="558" t="s">
        <v>747</v>
      </c>
    </row>
    <row r="2" spans="1:14" ht="22.5" customHeight="1">
      <c r="A2" s="22" t="s">
        <v>4860</v>
      </c>
      <c r="B2" s="22"/>
      <c r="C2" s="22"/>
    </row>
    <row r="3" spans="1:14" s="165" customFormat="1" ht="22.5" customHeight="1">
      <c r="L3" s="48" t="s">
        <v>5264</v>
      </c>
    </row>
    <row r="4" spans="1:14" ht="20.100000000000001" customHeight="1">
      <c r="A4" s="2022" t="s">
        <v>3146</v>
      </c>
      <c r="B4" s="2022" t="s">
        <v>3147</v>
      </c>
      <c r="C4" s="2024" t="s">
        <v>3148</v>
      </c>
      <c r="D4" s="2024"/>
      <c r="E4" s="2024"/>
      <c r="F4" s="2024"/>
      <c r="G4" s="2024" t="s">
        <v>3149</v>
      </c>
      <c r="H4" s="2024"/>
      <c r="I4" s="2024"/>
      <c r="J4" s="2024" t="s">
        <v>3150</v>
      </c>
      <c r="K4" s="2024"/>
      <c r="L4" s="2016"/>
    </row>
    <row r="5" spans="1:14" ht="20.100000000000001" customHeight="1">
      <c r="A5" s="2017"/>
      <c r="B5" s="2017"/>
      <c r="C5" s="959" t="s">
        <v>131</v>
      </c>
      <c r="D5" s="959" t="s">
        <v>3151</v>
      </c>
      <c r="E5" s="959" t="s">
        <v>3152</v>
      </c>
      <c r="F5" s="959" t="s">
        <v>3153</v>
      </c>
      <c r="G5" s="959" t="s">
        <v>131</v>
      </c>
      <c r="H5" s="959" t="s">
        <v>245</v>
      </c>
      <c r="I5" s="959" t="s">
        <v>246</v>
      </c>
      <c r="J5" s="959" t="s">
        <v>131</v>
      </c>
      <c r="K5" s="959" t="s">
        <v>245</v>
      </c>
      <c r="L5" s="953" t="s">
        <v>246</v>
      </c>
    </row>
    <row r="6" spans="1:14" s="37" customFormat="1" ht="30" customHeight="1">
      <c r="A6" s="1009">
        <v>2009</v>
      </c>
      <c r="B6" s="1009" t="s">
        <v>2191</v>
      </c>
      <c r="C6" s="601">
        <f>SUM(D6:F6)</f>
        <v>173</v>
      </c>
      <c r="D6" s="1006">
        <v>15</v>
      </c>
      <c r="E6" s="1006">
        <v>90</v>
      </c>
      <c r="F6" s="1006">
        <v>68</v>
      </c>
      <c r="G6" s="1006">
        <f t="shared" ref="G6:G14" si="0">SUM(H6:I6)</f>
        <v>4140</v>
      </c>
      <c r="H6" s="1006">
        <v>1996</v>
      </c>
      <c r="I6" s="1006">
        <v>2144</v>
      </c>
      <c r="J6" s="1006">
        <f t="shared" ref="J6:J31" si="1">SUM(K6:L6)</f>
        <v>60584</v>
      </c>
      <c r="K6" s="1006">
        <v>32250</v>
      </c>
      <c r="L6" s="1006">
        <v>28334</v>
      </c>
    </row>
    <row r="7" spans="1:14" s="37" customFormat="1" ht="30" customHeight="1">
      <c r="A7" s="1009">
        <v>2010</v>
      </c>
      <c r="B7" s="1009" t="s">
        <v>139</v>
      </c>
      <c r="C7" s="601">
        <f t="shared" ref="C7:C17" si="2">SUM(D7:F7)</f>
        <v>173</v>
      </c>
      <c r="D7" s="1006">
        <v>15</v>
      </c>
      <c r="E7" s="1006">
        <v>90</v>
      </c>
      <c r="F7" s="1006">
        <v>68</v>
      </c>
      <c r="G7" s="1006">
        <f t="shared" si="0"/>
        <v>4097</v>
      </c>
      <c r="H7" s="1006">
        <v>1989</v>
      </c>
      <c r="I7" s="1006">
        <v>2108</v>
      </c>
      <c r="J7" s="1006">
        <f t="shared" si="1"/>
        <v>60184</v>
      </c>
      <c r="K7" s="1006">
        <v>32254</v>
      </c>
      <c r="L7" s="1006">
        <v>27930</v>
      </c>
    </row>
    <row r="8" spans="1:14" s="37" customFormat="1" ht="30" customHeight="1">
      <c r="A8" s="1009">
        <v>2011</v>
      </c>
      <c r="B8" s="1009" t="s">
        <v>140</v>
      </c>
      <c r="C8" s="601">
        <f t="shared" si="2"/>
        <v>171</v>
      </c>
      <c r="D8" s="1006">
        <v>15</v>
      </c>
      <c r="E8" s="1006">
        <v>89</v>
      </c>
      <c r="F8" s="1006">
        <v>67</v>
      </c>
      <c r="G8" s="1006">
        <f t="shared" si="0"/>
        <v>4476</v>
      </c>
      <c r="H8" s="1006">
        <v>2366</v>
      </c>
      <c r="I8" s="1006">
        <v>2110</v>
      </c>
      <c r="J8" s="1006">
        <f t="shared" si="1"/>
        <v>59276</v>
      </c>
      <c r="K8" s="1006">
        <v>31866</v>
      </c>
      <c r="L8" s="1006">
        <v>27410</v>
      </c>
    </row>
    <row r="9" spans="1:14" s="37" customFormat="1" ht="30" customHeight="1">
      <c r="A9" s="1009">
        <v>2012</v>
      </c>
      <c r="B9" s="1009" t="s">
        <v>2177</v>
      </c>
      <c r="C9" s="601">
        <f t="shared" si="2"/>
        <v>172</v>
      </c>
      <c r="D9" s="1006">
        <v>15</v>
      </c>
      <c r="E9" s="1006">
        <v>89</v>
      </c>
      <c r="F9" s="1006">
        <v>68</v>
      </c>
      <c r="G9" s="1006">
        <f t="shared" si="0"/>
        <v>3988</v>
      </c>
      <c r="H9" s="1006">
        <v>1915</v>
      </c>
      <c r="I9" s="1006">
        <v>2073</v>
      </c>
      <c r="J9" s="1006">
        <f t="shared" si="1"/>
        <v>55689</v>
      </c>
      <c r="K9" s="1006">
        <v>29938</v>
      </c>
      <c r="L9" s="1006">
        <v>25751</v>
      </c>
    </row>
    <row r="10" spans="1:14" s="37" customFormat="1" ht="30" customHeight="1">
      <c r="A10" s="1009">
        <v>2013</v>
      </c>
      <c r="B10" s="1009" t="s">
        <v>1034</v>
      </c>
      <c r="C10" s="601">
        <f t="shared" si="2"/>
        <v>172</v>
      </c>
      <c r="D10" s="1006">
        <v>15</v>
      </c>
      <c r="E10" s="1006">
        <v>89</v>
      </c>
      <c r="F10" s="1006">
        <v>68</v>
      </c>
      <c r="G10" s="1006">
        <f t="shared" si="0"/>
        <v>4716</v>
      </c>
      <c r="H10" s="1006">
        <v>2301</v>
      </c>
      <c r="I10" s="1006">
        <v>2415</v>
      </c>
      <c r="J10" s="1006">
        <f t="shared" si="1"/>
        <v>54790</v>
      </c>
      <c r="K10" s="1006">
        <v>29416</v>
      </c>
      <c r="L10" s="1006">
        <v>25374</v>
      </c>
    </row>
    <row r="11" spans="1:14" s="37" customFormat="1" ht="30" customHeight="1">
      <c r="A11" s="1009">
        <v>2014</v>
      </c>
      <c r="B11" s="1009" t="s">
        <v>969</v>
      </c>
      <c r="C11" s="601">
        <f t="shared" si="2"/>
        <v>172</v>
      </c>
      <c r="D11" s="1006">
        <v>15</v>
      </c>
      <c r="E11" s="1006">
        <v>89</v>
      </c>
      <c r="F11" s="1006">
        <v>68</v>
      </c>
      <c r="G11" s="1006">
        <f t="shared" si="0"/>
        <v>4811</v>
      </c>
      <c r="H11" s="1006">
        <v>2353</v>
      </c>
      <c r="I11" s="1006">
        <v>2458</v>
      </c>
      <c r="J11" s="1006">
        <f t="shared" si="1"/>
        <v>54361</v>
      </c>
      <c r="K11" s="1006">
        <v>29080</v>
      </c>
      <c r="L11" s="1006">
        <v>25281</v>
      </c>
    </row>
    <row r="12" spans="1:14" ht="30" customHeight="1">
      <c r="A12" s="986">
        <v>2015</v>
      </c>
      <c r="B12" s="1009" t="s">
        <v>880</v>
      </c>
      <c r="C12" s="601">
        <f t="shared" si="2"/>
        <v>172</v>
      </c>
      <c r="D12" s="972">
        <v>15</v>
      </c>
      <c r="E12" s="972">
        <v>89</v>
      </c>
      <c r="F12" s="972">
        <v>68</v>
      </c>
      <c r="G12" s="1006">
        <f t="shared" si="0"/>
        <v>5228</v>
      </c>
      <c r="H12" s="972">
        <v>2690</v>
      </c>
      <c r="I12" s="972">
        <v>2538</v>
      </c>
      <c r="J12" s="1006">
        <f t="shared" si="1"/>
        <v>54361</v>
      </c>
      <c r="K12" s="972">
        <v>29080</v>
      </c>
      <c r="L12" s="972">
        <v>25281</v>
      </c>
    </row>
    <row r="13" spans="1:14" ht="30" customHeight="1">
      <c r="A13" s="986">
        <v>2016</v>
      </c>
      <c r="B13" s="1009" t="s">
        <v>180</v>
      </c>
      <c r="C13" s="601">
        <f t="shared" si="2"/>
        <v>172</v>
      </c>
      <c r="D13" s="972">
        <v>15</v>
      </c>
      <c r="E13" s="972">
        <v>89</v>
      </c>
      <c r="F13" s="972">
        <v>68</v>
      </c>
      <c r="G13" s="1006">
        <f t="shared" si="0"/>
        <v>5321</v>
      </c>
      <c r="H13" s="972">
        <v>2681</v>
      </c>
      <c r="I13" s="972">
        <v>2640</v>
      </c>
      <c r="J13" s="1006">
        <f t="shared" si="1"/>
        <v>53766</v>
      </c>
      <c r="K13" s="972">
        <v>28717</v>
      </c>
      <c r="L13" s="972">
        <v>25049</v>
      </c>
    </row>
    <row r="14" spans="1:14" ht="30" customHeight="1">
      <c r="A14" s="986">
        <v>2017</v>
      </c>
      <c r="B14" s="1009" t="s">
        <v>186</v>
      </c>
      <c r="C14" s="601">
        <f t="shared" si="2"/>
        <v>172</v>
      </c>
      <c r="D14" s="972">
        <v>15</v>
      </c>
      <c r="E14" s="972">
        <v>89</v>
      </c>
      <c r="F14" s="972">
        <v>68</v>
      </c>
      <c r="G14" s="1006">
        <f t="shared" si="0"/>
        <v>5308</v>
      </c>
      <c r="H14" s="972">
        <v>2638</v>
      </c>
      <c r="I14" s="972">
        <v>2670</v>
      </c>
      <c r="J14" s="1006">
        <f t="shared" si="1"/>
        <v>53861</v>
      </c>
      <c r="K14" s="972">
        <v>28819</v>
      </c>
      <c r="L14" s="972">
        <v>25042</v>
      </c>
    </row>
    <row r="15" spans="1:14" ht="30" customHeight="1">
      <c r="A15" s="986">
        <v>2018</v>
      </c>
      <c r="B15" s="1009" t="s">
        <v>2178</v>
      </c>
      <c r="C15" s="601">
        <f t="shared" si="2"/>
        <v>163</v>
      </c>
      <c r="D15" s="972">
        <v>14</v>
      </c>
      <c r="E15" s="972">
        <v>84</v>
      </c>
      <c r="F15" s="972">
        <v>65</v>
      </c>
      <c r="G15" s="1006">
        <f t="shared" ref="G15:G19" si="3">SUM(H15:I15)</f>
        <v>5232</v>
      </c>
      <c r="H15" s="972">
        <v>2561</v>
      </c>
      <c r="I15" s="972">
        <v>2671</v>
      </c>
      <c r="J15" s="1006">
        <f t="shared" si="1"/>
        <v>52637</v>
      </c>
      <c r="K15" s="972">
        <v>28509</v>
      </c>
      <c r="L15" s="972">
        <v>24128</v>
      </c>
    </row>
    <row r="16" spans="1:14" ht="30" customHeight="1">
      <c r="A16" s="986">
        <v>2019</v>
      </c>
      <c r="B16" s="986" t="s">
        <v>3154</v>
      </c>
      <c r="C16" s="601">
        <f t="shared" si="2"/>
        <v>160</v>
      </c>
      <c r="D16" s="972">
        <v>14</v>
      </c>
      <c r="E16" s="972">
        <v>82</v>
      </c>
      <c r="F16" s="972">
        <v>64</v>
      </c>
      <c r="G16" s="1006">
        <f t="shared" si="3"/>
        <v>5170</v>
      </c>
      <c r="H16" s="972">
        <v>2518</v>
      </c>
      <c r="I16" s="972">
        <v>2652</v>
      </c>
      <c r="J16" s="1006">
        <f t="shared" si="1"/>
        <v>51798</v>
      </c>
      <c r="K16" s="972">
        <v>27633</v>
      </c>
      <c r="L16" s="972">
        <v>24165</v>
      </c>
    </row>
    <row r="17" spans="1:12" ht="30" customHeight="1">
      <c r="A17" s="1403">
        <v>2020</v>
      </c>
      <c r="B17" s="1403" t="s">
        <v>3155</v>
      </c>
      <c r="C17" s="1062">
        <f t="shared" si="2"/>
        <v>156</v>
      </c>
      <c r="D17" s="1398">
        <v>14</v>
      </c>
      <c r="E17" s="1398">
        <v>78</v>
      </c>
      <c r="F17" s="1398">
        <v>64</v>
      </c>
      <c r="G17" s="1407">
        <f t="shared" si="3"/>
        <v>5231</v>
      </c>
      <c r="H17" s="1398">
        <v>2493</v>
      </c>
      <c r="I17" s="1398">
        <v>2738</v>
      </c>
      <c r="J17" s="1407">
        <f t="shared" si="1"/>
        <v>51302</v>
      </c>
      <c r="K17" s="1398">
        <v>27321</v>
      </c>
      <c r="L17" s="1398">
        <v>23981</v>
      </c>
    </row>
    <row r="18" spans="1:12" ht="30" customHeight="1">
      <c r="A18" s="1544">
        <v>2021</v>
      </c>
      <c r="B18" s="1544" t="s">
        <v>4923</v>
      </c>
      <c r="C18" s="1062">
        <f>SUM(D18:F18)</f>
        <v>156</v>
      </c>
      <c r="D18" s="1417">
        <v>14</v>
      </c>
      <c r="E18" s="1417">
        <v>78</v>
      </c>
      <c r="F18" s="1417">
        <v>64</v>
      </c>
      <c r="G18" s="1550">
        <f t="shared" si="3"/>
        <v>5221</v>
      </c>
      <c r="H18" s="1417">
        <v>2479</v>
      </c>
      <c r="I18" s="1417">
        <v>2742</v>
      </c>
      <c r="J18" s="1550">
        <f t="shared" ref="J18" si="4">SUM(K18:L18)</f>
        <v>50962</v>
      </c>
      <c r="K18" s="1417">
        <v>27005</v>
      </c>
      <c r="L18" s="1417">
        <v>23957</v>
      </c>
    </row>
    <row r="19" spans="1:12" ht="30" customHeight="1">
      <c r="A19" s="1403">
        <v>2022</v>
      </c>
      <c r="B19" s="1403" t="s">
        <v>5263</v>
      </c>
      <c r="C19" s="1062">
        <f>SUM(D19:F19)</f>
        <v>155</v>
      </c>
      <c r="D19" s="1398">
        <v>13</v>
      </c>
      <c r="E19" s="1398">
        <v>78</v>
      </c>
      <c r="F19" s="1398">
        <v>64</v>
      </c>
      <c r="G19" s="1407">
        <f t="shared" si="3"/>
        <v>5381</v>
      </c>
      <c r="H19" s="1398">
        <v>2536</v>
      </c>
      <c r="I19" s="1398">
        <v>2845</v>
      </c>
      <c r="J19" s="1407">
        <f t="shared" si="1"/>
        <v>50418</v>
      </c>
      <c r="K19" s="1398">
        <v>26820</v>
      </c>
      <c r="L19" s="1398">
        <v>23598</v>
      </c>
    </row>
    <row r="20" spans="1:12" ht="30" customHeight="1">
      <c r="A20" s="1652">
        <v>2023</v>
      </c>
      <c r="B20" s="1652" t="s">
        <v>5436</v>
      </c>
      <c r="C20" s="1062">
        <f>SUM(D20:F20)</f>
        <v>150</v>
      </c>
      <c r="D20" s="1417">
        <v>13</v>
      </c>
      <c r="E20" s="1417">
        <v>78</v>
      </c>
      <c r="F20" s="1417">
        <v>59</v>
      </c>
      <c r="G20" s="1661">
        <f>SUM(H20:I20)</f>
        <v>4638</v>
      </c>
      <c r="H20" s="1417">
        <v>1947</v>
      </c>
      <c r="I20" s="1417">
        <v>2691</v>
      </c>
      <c r="J20" s="1661">
        <f>SUM(K20:L20)</f>
        <v>43305</v>
      </c>
      <c r="K20" s="1417">
        <v>21830</v>
      </c>
      <c r="L20" s="1417">
        <v>21475</v>
      </c>
    </row>
    <row r="21" spans="1:12" ht="30" customHeight="1">
      <c r="A21" s="1653">
        <v>2024</v>
      </c>
      <c r="B21" s="1653" t="s">
        <v>5575</v>
      </c>
      <c r="C21" s="637">
        <f>SUM(D21:F21)</f>
        <v>148</v>
      </c>
      <c r="D21" s="170">
        <f>SUM(D22:D31)</f>
        <v>13</v>
      </c>
      <c r="E21" s="170">
        <f t="shared" ref="E21:F21" si="5">SUM(E22:E31)</f>
        <v>78</v>
      </c>
      <c r="F21" s="170">
        <f t="shared" si="5"/>
        <v>57</v>
      </c>
      <c r="G21" s="1063">
        <f>SUM(H21:I21)</f>
        <v>4550</v>
      </c>
      <c r="H21" s="170">
        <f>SUM(H22:H31)</f>
        <v>1857</v>
      </c>
      <c r="I21" s="170">
        <f>SUM(I22:I31)</f>
        <v>2693</v>
      </c>
      <c r="J21" s="1063">
        <f>SUM(K21:L21)</f>
        <v>41458</v>
      </c>
      <c r="K21" s="170">
        <f>SUM(K22:K31)</f>
        <v>20837</v>
      </c>
      <c r="L21" s="170">
        <f>SUM(L22:L31)</f>
        <v>20621</v>
      </c>
    </row>
    <row r="22" spans="1:12" ht="30" customHeight="1">
      <c r="A22" s="1309" t="s">
        <v>3156</v>
      </c>
      <c r="B22" s="1309" t="s">
        <v>3156</v>
      </c>
      <c r="C22" s="1586">
        <f>SUM(D22:F22)</f>
        <v>0</v>
      </c>
      <c r="D22" s="1417" t="s">
        <v>5870</v>
      </c>
      <c r="E22" s="1417" t="s">
        <v>5870</v>
      </c>
      <c r="F22" s="1417" t="s">
        <v>5870</v>
      </c>
      <c r="G22" s="1417">
        <f t="shared" ref="G22:G31" si="6">SUM(H22:I22)</f>
        <v>0</v>
      </c>
      <c r="H22" s="1417" t="s">
        <v>5870</v>
      </c>
      <c r="I22" s="1417" t="s">
        <v>5870</v>
      </c>
      <c r="J22" s="1417">
        <f>SUM(K22:L22)</f>
        <v>0</v>
      </c>
      <c r="K22" s="1417" t="s">
        <v>5870</v>
      </c>
      <c r="L22" s="1417" t="s">
        <v>5870</v>
      </c>
    </row>
    <row r="23" spans="1:12" ht="30" customHeight="1">
      <c r="A23" s="1309" t="s">
        <v>3157</v>
      </c>
      <c r="B23" s="1309" t="s">
        <v>3157</v>
      </c>
      <c r="C23" s="1586">
        <f t="shared" ref="C23:C30" si="7">SUM(D23:F23)</f>
        <v>0</v>
      </c>
      <c r="D23" s="1417" t="s">
        <v>5870</v>
      </c>
      <c r="E23" s="1417" t="s">
        <v>5870</v>
      </c>
      <c r="F23" s="1417" t="s">
        <v>5870</v>
      </c>
      <c r="G23" s="1417">
        <f t="shared" si="6"/>
        <v>0</v>
      </c>
      <c r="H23" s="1417" t="s">
        <v>5870</v>
      </c>
      <c r="I23" s="1417" t="s">
        <v>5870</v>
      </c>
      <c r="J23" s="1417">
        <f t="shared" ref="J23:J30" si="8">SUM(K23:L23)</f>
        <v>0</v>
      </c>
      <c r="K23" s="1417" t="s">
        <v>5870</v>
      </c>
      <c r="L23" s="1417" t="s">
        <v>5870</v>
      </c>
    </row>
    <row r="24" spans="1:12" ht="30" customHeight="1">
      <c r="A24" s="1309" t="s">
        <v>3158</v>
      </c>
      <c r="B24" s="1309" t="s">
        <v>3158</v>
      </c>
      <c r="C24" s="1540">
        <f t="shared" si="7"/>
        <v>13</v>
      </c>
      <c r="D24" s="1417">
        <v>9</v>
      </c>
      <c r="E24" s="1417" t="s">
        <v>5870</v>
      </c>
      <c r="F24" s="1417">
        <v>4</v>
      </c>
      <c r="G24" s="1417">
        <f t="shared" si="6"/>
        <v>815</v>
      </c>
      <c r="H24" s="1417">
        <v>503</v>
      </c>
      <c r="I24" s="1417">
        <v>312</v>
      </c>
      <c r="J24" s="1417">
        <f t="shared" si="8"/>
        <v>9364</v>
      </c>
      <c r="K24" s="1417">
        <v>4582</v>
      </c>
      <c r="L24" s="1417">
        <v>4782</v>
      </c>
    </row>
    <row r="25" spans="1:12" ht="30" customHeight="1">
      <c r="A25" s="1309" t="s">
        <v>3159</v>
      </c>
      <c r="B25" s="1309" t="s">
        <v>3159</v>
      </c>
      <c r="C25" s="1876">
        <f t="shared" ref="C25:C26" si="9">SUM(D25:F25)</f>
        <v>26</v>
      </c>
      <c r="D25" s="1831">
        <v>0</v>
      </c>
      <c r="E25" s="1831">
        <v>25</v>
      </c>
      <c r="F25" s="1831">
        <v>1</v>
      </c>
      <c r="G25" s="1417">
        <f t="shared" ref="G25:G26" si="10">SUM(H25:I25)</f>
        <v>664</v>
      </c>
      <c r="H25" s="1831">
        <v>337</v>
      </c>
      <c r="I25" s="1831">
        <v>327</v>
      </c>
      <c r="J25" s="1417">
        <f t="shared" ref="J25:J26" si="11">SUM(K25:L25)</f>
        <v>7970</v>
      </c>
      <c r="K25" s="1831">
        <v>4121</v>
      </c>
      <c r="L25" s="1831">
        <v>3849</v>
      </c>
    </row>
    <row r="26" spans="1:12" ht="30" customHeight="1">
      <c r="A26" s="1309" t="s">
        <v>3160</v>
      </c>
      <c r="B26" s="1309" t="s">
        <v>3160</v>
      </c>
      <c r="C26" s="1876">
        <f t="shared" si="9"/>
        <v>52</v>
      </c>
      <c r="D26" s="1831">
        <v>0</v>
      </c>
      <c r="E26" s="1831">
        <v>51</v>
      </c>
      <c r="F26" s="1831">
        <v>1</v>
      </c>
      <c r="G26" s="1417">
        <f t="shared" si="10"/>
        <v>1072</v>
      </c>
      <c r="H26" s="1831">
        <v>314</v>
      </c>
      <c r="I26" s="1831">
        <v>758</v>
      </c>
      <c r="J26" s="1417">
        <f t="shared" si="11"/>
        <v>15541</v>
      </c>
      <c r="K26" s="1831">
        <v>7924</v>
      </c>
      <c r="L26" s="1831">
        <v>7617</v>
      </c>
    </row>
    <row r="27" spans="1:12" ht="30" customHeight="1">
      <c r="A27" s="1309" t="s">
        <v>3161</v>
      </c>
      <c r="B27" s="1309" t="s">
        <v>3161</v>
      </c>
      <c r="C27" s="1568">
        <f t="shared" ref="C27" si="12">SUM(D27:F27)</f>
        <v>2</v>
      </c>
      <c r="D27" s="1065">
        <v>0</v>
      </c>
      <c r="E27" s="1065">
        <v>2</v>
      </c>
      <c r="F27" s="1065">
        <v>0</v>
      </c>
      <c r="G27" s="1417">
        <f t="shared" ref="G27" si="13">SUM(H27:I27)</f>
        <v>55</v>
      </c>
      <c r="H27" s="1065">
        <v>27</v>
      </c>
      <c r="I27" s="1065">
        <v>28</v>
      </c>
      <c r="J27" s="1417">
        <f t="shared" ref="J27" si="14">SUM(K27:L27)</f>
        <v>403</v>
      </c>
      <c r="K27" s="1065">
        <v>212</v>
      </c>
      <c r="L27" s="1065">
        <v>191</v>
      </c>
    </row>
    <row r="28" spans="1:12" ht="30" customHeight="1">
      <c r="A28" s="1309" t="s">
        <v>3162</v>
      </c>
      <c r="B28" s="1309" t="s">
        <v>3162</v>
      </c>
      <c r="C28" s="1540">
        <f t="shared" si="7"/>
        <v>4</v>
      </c>
      <c r="D28" s="1417">
        <v>4</v>
      </c>
      <c r="E28" s="1417" t="s">
        <v>5870</v>
      </c>
      <c r="F28" s="1417" t="s">
        <v>5870</v>
      </c>
      <c r="G28" s="1417">
        <f t="shared" si="6"/>
        <v>383</v>
      </c>
      <c r="H28" s="1417">
        <v>104</v>
      </c>
      <c r="I28" s="1417">
        <v>279</v>
      </c>
      <c r="J28" s="1417">
        <f t="shared" si="8"/>
        <v>528</v>
      </c>
      <c r="K28" s="1417">
        <v>365</v>
      </c>
      <c r="L28" s="1417">
        <v>163</v>
      </c>
    </row>
    <row r="29" spans="1:12" ht="30" customHeight="1">
      <c r="A29" s="1309" t="s">
        <v>3163</v>
      </c>
      <c r="B29" s="1309" t="s">
        <v>3163</v>
      </c>
      <c r="C29" s="1540">
        <f t="shared" si="7"/>
        <v>19</v>
      </c>
      <c r="D29" s="1417" t="s">
        <v>399</v>
      </c>
      <c r="E29" s="1417" t="s">
        <v>399</v>
      </c>
      <c r="F29" s="1417">
        <v>19</v>
      </c>
      <c r="G29" s="1417">
        <f t="shared" si="6"/>
        <v>1071</v>
      </c>
      <c r="H29" s="1417">
        <v>529</v>
      </c>
      <c r="I29" s="1417">
        <v>542</v>
      </c>
      <c r="J29" s="1417">
        <f t="shared" si="8"/>
        <v>4313</v>
      </c>
      <c r="K29" s="1417">
        <v>1967</v>
      </c>
      <c r="L29" s="1417">
        <v>2346</v>
      </c>
    </row>
    <row r="30" spans="1:12" ht="30" customHeight="1">
      <c r="A30" s="1309" t="s">
        <v>3164</v>
      </c>
      <c r="B30" s="1309" t="s">
        <v>3164</v>
      </c>
      <c r="C30" s="1540">
        <f t="shared" si="7"/>
        <v>3</v>
      </c>
      <c r="D30" s="1417" t="s">
        <v>399</v>
      </c>
      <c r="E30" s="1417" t="s">
        <v>399</v>
      </c>
      <c r="F30" s="1417">
        <v>3</v>
      </c>
      <c r="G30" s="1417">
        <f t="shared" si="6"/>
        <v>8</v>
      </c>
      <c r="H30" s="1417">
        <v>5</v>
      </c>
      <c r="I30" s="1417">
        <v>3</v>
      </c>
      <c r="J30" s="1417">
        <f t="shared" si="8"/>
        <v>0</v>
      </c>
      <c r="K30" s="1417" t="s">
        <v>5869</v>
      </c>
      <c r="L30" s="1417" t="s">
        <v>5869</v>
      </c>
    </row>
    <row r="31" spans="1:12" ht="30" customHeight="1">
      <c r="A31" s="1051" t="s">
        <v>3165</v>
      </c>
      <c r="B31" s="1051" t="s">
        <v>3165</v>
      </c>
      <c r="C31" s="815">
        <f>SUM(D31:F31)</f>
        <v>29</v>
      </c>
      <c r="D31" s="36" t="s">
        <v>399</v>
      </c>
      <c r="E31" s="36" t="s">
        <v>399</v>
      </c>
      <c r="F31" s="36">
        <v>29</v>
      </c>
      <c r="G31" s="36">
        <f t="shared" si="6"/>
        <v>482</v>
      </c>
      <c r="H31" s="36">
        <v>38</v>
      </c>
      <c r="I31" s="36">
        <v>444</v>
      </c>
      <c r="J31" s="36">
        <f t="shared" si="1"/>
        <v>3339</v>
      </c>
      <c r="K31" s="36">
        <v>1666</v>
      </c>
      <c r="L31" s="36">
        <v>1673</v>
      </c>
    </row>
    <row r="32" spans="1:12" ht="20.100000000000001" customHeight="1">
      <c r="A32" s="20" t="s">
        <v>3166</v>
      </c>
    </row>
    <row r="33" spans="1:3" ht="20.100000000000001" customHeight="1">
      <c r="A33" s="20" t="s">
        <v>5473</v>
      </c>
    </row>
    <row r="34" spans="1:3" ht="20.100000000000001" customHeight="1">
      <c r="A34" s="20" t="s">
        <v>3167</v>
      </c>
    </row>
    <row r="35" spans="1:3" s="23" customFormat="1" ht="20.100000000000001" customHeight="1">
      <c r="A35" s="993" t="s">
        <v>3168</v>
      </c>
      <c r="B35" s="993"/>
      <c r="C35" s="993"/>
    </row>
    <row r="36" spans="1:3" ht="20.100000000000001" customHeight="1">
      <c r="A36" s="20" t="s">
        <v>5472</v>
      </c>
    </row>
  </sheetData>
  <customSheetViews>
    <customSheetView guid="{35BD8D3A-C3F6-4E0E-B6B2-2143E8CF03D4}" scale="70">
      <pane ySplit="5" topLeftCell="A15" activePane="bottomLeft" state="frozen"/>
      <selection pane="bottomLeft" activeCell="J33" sqref="J3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ne ySplit="5" topLeftCell="A15"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ne ySplit="5" topLeftCell="A6" activePane="bottomLeft" state="frozen"/>
      <selection pane="bottomLeft" activeCell="A19" sqref="A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C1">
      <pane ySplit="4" topLeftCell="A12" activePane="bottomLeft" state="frozen"/>
      <selection pane="bottomLeft" activeCell="H21" sqref="H2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5" topLeftCell="A12" activePane="bottomLeft" state="frozen"/>
      <selection pane="bottomLeft" activeCell="E20" sqref="E20"/>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4"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5" topLeftCell="A12" activePane="bottomLeft" state="frozen"/>
      <selection pane="bottomLeft" activeCell="N23" sqref="N2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5" topLeftCell="A12"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5" topLeftCell="A6" activePane="bottomLeft" state="frozen"/>
      <selection pane="bottomLeft" activeCell="C22" sqref="C2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C1">
      <pane ySplit="4" topLeftCell="A12" activePane="bottomLeft" state="frozen"/>
      <selection pane="bottomLeft" activeCell="H21" sqref="H2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C1">
      <pane ySplit="4" topLeftCell="A12" activePane="bottomLeft" state="frozen"/>
      <selection pane="bottomLeft" activeCell="H21" sqref="H2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C1">
      <pane ySplit="4" topLeftCell="A12" activePane="bottomLeft" state="frozen"/>
      <selection pane="bottomLeft" activeCell="H21" sqref="H2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C1">
      <pane ySplit="4" topLeftCell="A12" activePane="bottomLeft" state="frozen"/>
      <selection pane="bottomLeft" activeCell="H21" sqref="H2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C1">
      <pane ySplit="4" topLeftCell="A12" activePane="bottomLeft"/>
      <selection pane="bottomLeft" activeCell="H21" sqref="H2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ne ySplit="5" topLeftCell="A6" activePane="bottomLeft" state="frozen"/>
      <selection pane="bottomLeft" activeCell="A19" sqref="A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ne ySplit="5" topLeftCell="A6" activePane="bottomLeft" state="frozen"/>
      <selection pane="bottomLeft" activeCell="A19" sqref="A1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C1">
      <pane ySplit="4" topLeftCell="A12" activePane="bottomLeft"/>
      <selection pane="bottomLeft" activeCell="H21" sqref="H2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C1">
      <pane ySplit="4" topLeftCell="A12" activePane="bottomLeft"/>
      <selection pane="bottomLeft" activeCell="H21" sqref="H2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ne ySplit="5" topLeftCell="A6" activePane="bottomLeft" state="frozen"/>
      <selection pane="bottomLeft" activeCell="A19" sqref="A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pane ySplit="5" topLeftCell="A15"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F4"/>
    <mergeCell ref="G4:I4"/>
    <mergeCell ref="J4:L4"/>
  </mergeCell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autoPageBreaks="0"/>
  </sheetPr>
  <dimension ref="A1:P44"/>
  <sheetViews>
    <sheetView topLeftCell="A22" zoomScale="85" zoomScaleNormal="85" zoomScaleSheetLayoutView="85" workbookViewId="0">
      <selection activeCell="L38" sqref="L38"/>
    </sheetView>
  </sheetViews>
  <sheetFormatPr defaultColWidth="2.5" defaultRowHeight="15" customHeight="1"/>
  <cols>
    <col min="1" max="3" width="11.375" style="20" customWidth="1"/>
    <col min="4" max="14" width="8" style="20" customWidth="1"/>
    <col min="15" max="15" width="3.5" style="20" customWidth="1"/>
    <col min="16" max="16" width="10.625" style="20" bestFit="1" customWidth="1"/>
    <col min="17" max="16384" width="2.5" style="20"/>
  </cols>
  <sheetData>
    <row r="1" spans="1:16" ht="22.5" customHeight="1">
      <c r="N1" s="19" t="s">
        <v>4859</v>
      </c>
      <c r="P1" s="558" t="s">
        <v>747</v>
      </c>
    </row>
    <row r="2" spans="1:16" ht="22.5" customHeight="1">
      <c r="A2" s="22" t="s">
        <v>4872</v>
      </c>
      <c r="B2" s="22"/>
      <c r="C2" s="22"/>
    </row>
    <row r="3" spans="1:16" s="165" customFormat="1" ht="22.5" customHeight="1">
      <c r="N3" s="48" t="s">
        <v>5264</v>
      </c>
    </row>
    <row r="4" spans="1:16" ht="20.100000000000001" customHeight="1">
      <c r="A4" s="2022" t="s">
        <v>3146</v>
      </c>
      <c r="B4" s="2022" t="s">
        <v>3147</v>
      </c>
      <c r="C4" s="2024" t="s">
        <v>3148</v>
      </c>
      <c r="D4" s="2024" t="s">
        <v>3149</v>
      </c>
      <c r="E4" s="2024"/>
      <c r="F4" s="2024"/>
      <c r="G4" s="2024"/>
      <c r="H4" s="2024" t="s">
        <v>3169</v>
      </c>
      <c r="I4" s="2024" t="s">
        <v>3170</v>
      </c>
      <c r="J4" s="2024"/>
      <c r="K4" s="2024"/>
      <c r="L4" s="2024"/>
      <c r="M4" s="2024"/>
      <c r="N4" s="2016"/>
    </row>
    <row r="5" spans="1:16" ht="20.100000000000001" customHeight="1">
      <c r="A5" s="2017"/>
      <c r="B5" s="2017"/>
      <c r="C5" s="2024"/>
      <c r="D5" s="2024" t="s">
        <v>3171</v>
      </c>
      <c r="E5" s="2024"/>
      <c r="F5" s="2024"/>
      <c r="G5" s="2024" t="s">
        <v>3172</v>
      </c>
      <c r="H5" s="2024"/>
      <c r="I5" s="2024" t="s">
        <v>244</v>
      </c>
      <c r="J5" s="2024" t="s">
        <v>3173</v>
      </c>
      <c r="K5" s="2024" t="s">
        <v>3174</v>
      </c>
      <c r="L5" s="2024" t="s">
        <v>3175</v>
      </c>
      <c r="M5" s="2024" t="s">
        <v>3176</v>
      </c>
      <c r="N5" s="2030" t="s">
        <v>3177</v>
      </c>
    </row>
    <row r="6" spans="1:16" ht="20.100000000000001" customHeight="1">
      <c r="A6" s="2017"/>
      <c r="B6" s="2017"/>
      <c r="C6" s="2024"/>
      <c r="D6" s="118" t="s">
        <v>131</v>
      </c>
      <c r="E6" s="118" t="s">
        <v>245</v>
      </c>
      <c r="F6" s="118" t="s">
        <v>246</v>
      </c>
      <c r="G6" s="2024"/>
      <c r="H6" s="2024"/>
      <c r="I6" s="2024"/>
      <c r="J6" s="2024"/>
      <c r="K6" s="2024"/>
      <c r="L6" s="2024"/>
      <c r="M6" s="2024"/>
      <c r="N6" s="2016"/>
    </row>
    <row r="7" spans="1:16" ht="24.75" customHeight="1">
      <c r="A7" s="23"/>
      <c r="B7" s="23"/>
      <c r="C7" s="2295" t="s">
        <v>3178</v>
      </c>
      <c r="D7" s="2296"/>
      <c r="E7" s="2296"/>
      <c r="F7" s="2296"/>
      <c r="G7" s="2296"/>
      <c r="H7" s="2296"/>
      <c r="I7" s="2296"/>
      <c r="J7" s="2296"/>
      <c r="K7" s="2296"/>
      <c r="L7" s="2296"/>
      <c r="M7" s="2296"/>
      <c r="N7" s="2296"/>
    </row>
    <row r="8" spans="1:16" ht="24.75" customHeight="1">
      <c r="A8" s="65">
        <v>2009</v>
      </c>
      <c r="B8" s="65" t="s">
        <v>2191</v>
      </c>
      <c r="C8" s="601">
        <v>13</v>
      </c>
      <c r="D8" s="146">
        <f t="shared" ref="D8:D19" si="0">SUM(E8:F8)</f>
        <v>704</v>
      </c>
      <c r="E8" s="146">
        <v>491</v>
      </c>
      <c r="F8" s="146">
        <v>213</v>
      </c>
      <c r="G8" s="146">
        <v>151</v>
      </c>
      <c r="H8" s="146">
        <v>124</v>
      </c>
      <c r="I8" s="146">
        <f t="shared" ref="I8:I14" si="1">SUM(J8:N8)</f>
        <v>11134</v>
      </c>
      <c r="J8" s="146">
        <v>7619</v>
      </c>
      <c r="K8" s="146">
        <v>1428</v>
      </c>
      <c r="L8" s="146">
        <v>990</v>
      </c>
      <c r="M8" s="146" t="s">
        <v>399</v>
      </c>
      <c r="N8" s="146">
        <v>1097</v>
      </c>
    </row>
    <row r="9" spans="1:16" ht="24.75" customHeight="1">
      <c r="A9" s="65">
        <v>2010</v>
      </c>
      <c r="B9" s="65" t="s">
        <v>139</v>
      </c>
      <c r="C9" s="601">
        <v>13</v>
      </c>
      <c r="D9" s="146">
        <f t="shared" si="0"/>
        <v>683</v>
      </c>
      <c r="E9" s="146">
        <v>472</v>
      </c>
      <c r="F9" s="146">
        <v>211</v>
      </c>
      <c r="G9" s="146">
        <v>150</v>
      </c>
      <c r="H9" s="146">
        <v>117</v>
      </c>
      <c r="I9" s="146">
        <f t="shared" si="1"/>
        <v>10779</v>
      </c>
      <c r="J9" s="146">
        <v>7351</v>
      </c>
      <c r="K9" s="146">
        <v>1417</v>
      </c>
      <c r="L9" s="146">
        <v>950</v>
      </c>
      <c r="M9" s="146" t="s">
        <v>399</v>
      </c>
      <c r="N9" s="146">
        <v>1061</v>
      </c>
    </row>
    <row r="10" spans="1:16" ht="24.75" customHeight="1">
      <c r="A10" s="65">
        <v>2011</v>
      </c>
      <c r="B10" s="65" t="s">
        <v>140</v>
      </c>
      <c r="C10" s="601">
        <v>13</v>
      </c>
      <c r="D10" s="146">
        <f t="shared" si="0"/>
        <v>666</v>
      </c>
      <c r="E10" s="146">
        <v>463</v>
      </c>
      <c r="F10" s="146">
        <v>203</v>
      </c>
      <c r="G10" s="146">
        <v>151</v>
      </c>
      <c r="H10" s="146">
        <v>116</v>
      </c>
      <c r="I10" s="146">
        <f t="shared" si="1"/>
        <v>10549</v>
      </c>
      <c r="J10" s="146">
        <v>7198</v>
      </c>
      <c r="K10" s="146">
        <v>1388</v>
      </c>
      <c r="L10" s="146">
        <v>942</v>
      </c>
      <c r="M10" s="146" t="s">
        <v>399</v>
      </c>
      <c r="N10" s="146">
        <v>1021</v>
      </c>
    </row>
    <row r="11" spans="1:16" ht="24.75" customHeight="1">
      <c r="A11" s="65">
        <v>2012</v>
      </c>
      <c r="B11" s="65" t="s">
        <v>2177</v>
      </c>
      <c r="C11" s="601">
        <v>13</v>
      </c>
      <c r="D11" s="146">
        <f t="shared" si="0"/>
        <v>669</v>
      </c>
      <c r="E11" s="146">
        <v>459</v>
      </c>
      <c r="F11" s="146">
        <v>210</v>
      </c>
      <c r="G11" s="146">
        <v>163</v>
      </c>
      <c r="H11" s="146">
        <v>112</v>
      </c>
      <c r="I11" s="146">
        <f t="shared" si="1"/>
        <v>10411</v>
      </c>
      <c r="J11" s="146">
        <v>7126</v>
      </c>
      <c r="K11" s="146">
        <v>1348</v>
      </c>
      <c r="L11" s="146">
        <v>955</v>
      </c>
      <c r="M11" s="146" t="s">
        <v>399</v>
      </c>
      <c r="N11" s="146">
        <v>982</v>
      </c>
    </row>
    <row r="12" spans="1:16" ht="24.75" customHeight="1">
      <c r="A12" s="65">
        <v>2013</v>
      </c>
      <c r="B12" s="65" t="s">
        <v>1034</v>
      </c>
      <c r="C12" s="601">
        <v>13</v>
      </c>
      <c r="D12" s="146">
        <f t="shared" si="0"/>
        <v>664</v>
      </c>
      <c r="E12" s="146">
        <v>449</v>
      </c>
      <c r="F12" s="146">
        <v>215</v>
      </c>
      <c r="G12" s="146">
        <v>151</v>
      </c>
      <c r="H12" s="146">
        <v>113</v>
      </c>
      <c r="I12" s="146">
        <f t="shared" si="1"/>
        <v>10236</v>
      </c>
      <c r="J12" s="146">
        <v>7010</v>
      </c>
      <c r="K12" s="146">
        <v>1334</v>
      </c>
      <c r="L12" s="146">
        <v>952</v>
      </c>
      <c r="M12" s="146" t="s">
        <v>399</v>
      </c>
      <c r="N12" s="146">
        <v>940</v>
      </c>
    </row>
    <row r="13" spans="1:16" ht="24.75" customHeight="1">
      <c r="A13" s="65">
        <v>2014</v>
      </c>
      <c r="B13" s="65" t="s">
        <v>969</v>
      </c>
      <c r="C13" s="601">
        <v>13</v>
      </c>
      <c r="D13" s="146">
        <f t="shared" si="0"/>
        <v>660</v>
      </c>
      <c r="E13" s="146">
        <v>454</v>
      </c>
      <c r="F13" s="146">
        <v>206</v>
      </c>
      <c r="G13" s="146">
        <v>153</v>
      </c>
      <c r="H13" s="146">
        <v>115</v>
      </c>
      <c r="I13" s="146">
        <f t="shared" si="1"/>
        <v>10368</v>
      </c>
      <c r="J13" s="146">
        <v>7153</v>
      </c>
      <c r="K13" s="146">
        <v>1343</v>
      </c>
      <c r="L13" s="146">
        <v>978</v>
      </c>
      <c r="M13" s="146" t="s">
        <v>400</v>
      </c>
      <c r="N13" s="146">
        <v>894</v>
      </c>
    </row>
    <row r="14" spans="1:16" ht="24.75" customHeight="1">
      <c r="A14" s="586">
        <v>2015</v>
      </c>
      <c r="B14" s="65" t="s">
        <v>880</v>
      </c>
      <c r="C14" s="584">
        <v>13</v>
      </c>
      <c r="D14" s="146">
        <f t="shared" si="0"/>
        <v>658</v>
      </c>
      <c r="E14" s="31">
        <v>449</v>
      </c>
      <c r="F14" s="31">
        <v>209</v>
      </c>
      <c r="G14" s="31">
        <v>157</v>
      </c>
      <c r="H14" s="31">
        <v>113</v>
      </c>
      <c r="I14" s="146">
        <f t="shared" si="1"/>
        <v>10345</v>
      </c>
      <c r="J14" s="31">
        <v>7144</v>
      </c>
      <c r="K14" s="31">
        <v>1340</v>
      </c>
      <c r="L14" s="31">
        <v>990</v>
      </c>
      <c r="M14" s="31" t="s">
        <v>399</v>
      </c>
      <c r="N14" s="31">
        <v>871</v>
      </c>
    </row>
    <row r="15" spans="1:16" ht="24.75" customHeight="1">
      <c r="A15" s="586">
        <v>2016</v>
      </c>
      <c r="B15" s="65" t="s">
        <v>180</v>
      </c>
      <c r="C15" s="584">
        <v>13</v>
      </c>
      <c r="D15" s="146">
        <f t="shared" si="0"/>
        <v>666</v>
      </c>
      <c r="E15" s="31">
        <v>447</v>
      </c>
      <c r="F15" s="31">
        <v>219</v>
      </c>
      <c r="G15" s="31">
        <v>138</v>
      </c>
      <c r="H15" s="31">
        <v>112</v>
      </c>
      <c r="I15" s="31">
        <v>10308</v>
      </c>
      <c r="J15" s="31">
        <v>7119</v>
      </c>
      <c r="K15" s="31">
        <v>1356</v>
      </c>
      <c r="L15" s="31">
        <v>979</v>
      </c>
      <c r="M15" s="31" t="s">
        <v>399</v>
      </c>
      <c r="N15" s="31">
        <v>857</v>
      </c>
    </row>
    <row r="16" spans="1:16" ht="24.75" customHeight="1">
      <c r="A16" s="586">
        <v>2017</v>
      </c>
      <c r="B16" s="65" t="s">
        <v>186</v>
      </c>
      <c r="C16" s="584">
        <v>13</v>
      </c>
      <c r="D16" s="146">
        <f t="shared" si="0"/>
        <v>661</v>
      </c>
      <c r="E16" s="31">
        <v>446</v>
      </c>
      <c r="F16" s="31">
        <v>215</v>
      </c>
      <c r="G16" s="31">
        <v>138</v>
      </c>
      <c r="H16" s="31">
        <v>115</v>
      </c>
      <c r="I16" s="146">
        <f>SUM(J16:N16)</f>
        <v>10128</v>
      </c>
      <c r="J16" s="31">
        <v>6970</v>
      </c>
      <c r="K16" s="31">
        <v>1346</v>
      </c>
      <c r="L16" s="31">
        <v>955</v>
      </c>
      <c r="M16" s="31" t="s">
        <v>399</v>
      </c>
      <c r="N16" s="31">
        <v>857</v>
      </c>
    </row>
    <row r="17" spans="1:14" ht="24.75" customHeight="1">
      <c r="A17" s="586">
        <v>2018</v>
      </c>
      <c r="B17" s="65" t="s">
        <v>2178</v>
      </c>
      <c r="C17" s="584">
        <v>13</v>
      </c>
      <c r="D17" s="146">
        <f t="shared" si="0"/>
        <v>659</v>
      </c>
      <c r="E17" s="31">
        <v>447</v>
      </c>
      <c r="F17" s="31">
        <v>212</v>
      </c>
      <c r="G17" s="31">
        <v>139</v>
      </c>
      <c r="H17" s="31">
        <v>114</v>
      </c>
      <c r="I17" s="31">
        <v>10003</v>
      </c>
      <c r="J17" s="31" t="s">
        <v>3179</v>
      </c>
      <c r="K17" s="31" t="s">
        <v>3179</v>
      </c>
      <c r="L17" s="31" t="s">
        <v>3179</v>
      </c>
      <c r="M17" s="31" t="s">
        <v>3179</v>
      </c>
      <c r="N17" s="31" t="s">
        <v>3179</v>
      </c>
    </row>
    <row r="18" spans="1:14" ht="24.75" customHeight="1">
      <c r="A18" s="586">
        <v>2019</v>
      </c>
      <c r="B18" s="586" t="s">
        <v>3154</v>
      </c>
      <c r="C18" s="584">
        <v>13</v>
      </c>
      <c r="D18" s="146">
        <f t="shared" si="0"/>
        <v>645</v>
      </c>
      <c r="E18" s="31">
        <v>433</v>
      </c>
      <c r="F18" s="31">
        <v>212</v>
      </c>
      <c r="G18" s="31">
        <v>146</v>
      </c>
      <c r="H18" s="31">
        <v>114</v>
      </c>
      <c r="I18" s="31">
        <v>10031</v>
      </c>
      <c r="J18" s="31" t="s">
        <v>3180</v>
      </c>
      <c r="K18" s="31" t="s">
        <v>3180</v>
      </c>
      <c r="L18" s="31" t="s">
        <v>3180</v>
      </c>
      <c r="M18" s="31" t="s">
        <v>3179</v>
      </c>
      <c r="N18" s="31" t="s">
        <v>3179</v>
      </c>
    </row>
    <row r="19" spans="1:14" s="22" customFormat="1" ht="24.75" customHeight="1">
      <c r="A19" s="1091">
        <v>2020</v>
      </c>
      <c r="B19" s="1091" t="s">
        <v>3155</v>
      </c>
      <c r="C19" s="584">
        <v>13</v>
      </c>
      <c r="D19" s="1092">
        <f t="shared" si="0"/>
        <v>644</v>
      </c>
      <c r="E19" s="1089">
        <v>425</v>
      </c>
      <c r="F19" s="1089">
        <v>219</v>
      </c>
      <c r="G19" s="1089">
        <v>147</v>
      </c>
      <c r="H19" s="1089">
        <v>109</v>
      </c>
      <c r="I19" s="1089">
        <v>9876</v>
      </c>
      <c r="J19" s="1089" t="s">
        <v>3180</v>
      </c>
      <c r="K19" s="1089" t="s">
        <v>3180</v>
      </c>
      <c r="L19" s="1089" t="s">
        <v>3180</v>
      </c>
      <c r="M19" s="1089" t="s">
        <v>3179</v>
      </c>
      <c r="N19" s="1089" t="s">
        <v>3179</v>
      </c>
    </row>
    <row r="20" spans="1:14" s="22" customFormat="1" ht="24.75" customHeight="1">
      <c r="A20" s="1544">
        <v>2021</v>
      </c>
      <c r="B20" s="1544" t="s">
        <v>4923</v>
      </c>
      <c r="C20" s="1540">
        <v>13</v>
      </c>
      <c r="D20" s="1550">
        <f t="shared" ref="D20" si="2">SUM(E20:F20)</f>
        <v>640</v>
      </c>
      <c r="E20" s="1417">
        <v>424</v>
      </c>
      <c r="F20" s="1417">
        <v>216</v>
      </c>
      <c r="G20" s="1417">
        <v>142</v>
      </c>
      <c r="H20" s="1417">
        <v>112</v>
      </c>
      <c r="I20" s="1417">
        <v>9811</v>
      </c>
      <c r="J20" s="1417" t="s">
        <v>3180</v>
      </c>
      <c r="K20" s="1417" t="s">
        <v>3180</v>
      </c>
      <c r="L20" s="1417" t="s">
        <v>3180</v>
      </c>
      <c r="M20" s="1417" t="s">
        <v>3179</v>
      </c>
      <c r="N20" s="1417" t="s">
        <v>3179</v>
      </c>
    </row>
    <row r="21" spans="1:14" s="22" customFormat="1" ht="24.75" customHeight="1">
      <c r="A21" s="1403">
        <v>2022</v>
      </c>
      <c r="B21" s="1403" t="s">
        <v>4970</v>
      </c>
      <c r="C21" s="584">
        <v>12</v>
      </c>
      <c r="D21" s="1407">
        <f>SUM(E21:F21)</f>
        <v>626</v>
      </c>
      <c r="E21" s="1398">
        <v>410</v>
      </c>
      <c r="F21" s="1398">
        <v>216</v>
      </c>
      <c r="G21" s="1398">
        <v>142</v>
      </c>
      <c r="H21" s="1398">
        <v>118</v>
      </c>
      <c r="I21" s="1398">
        <v>9645</v>
      </c>
      <c r="J21" s="1398" t="s">
        <v>3179</v>
      </c>
      <c r="K21" s="1398" t="s">
        <v>3179</v>
      </c>
      <c r="L21" s="1398" t="s">
        <v>3179</v>
      </c>
      <c r="M21" s="1398" t="s">
        <v>3179</v>
      </c>
      <c r="N21" s="1398" t="s">
        <v>3179</v>
      </c>
    </row>
    <row r="22" spans="1:14" s="22" customFormat="1" ht="24.75" customHeight="1">
      <c r="A22" s="1947">
        <v>2023</v>
      </c>
      <c r="B22" s="1947" t="s">
        <v>5120</v>
      </c>
      <c r="C22" s="1946">
        <v>12</v>
      </c>
      <c r="D22" s="1948">
        <f>SUM(E22:F22)</f>
        <v>625</v>
      </c>
      <c r="E22" s="1417">
        <v>409</v>
      </c>
      <c r="F22" s="1417">
        <v>216</v>
      </c>
      <c r="G22" s="1417">
        <v>142</v>
      </c>
      <c r="H22" s="1417">
        <v>115</v>
      </c>
      <c r="I22" s="1417">
        <v>9519</v>
      </c>
      <c r="J22" s="1417" t="s">
        <v>3180</v>
      </c>
      <c r="K22" s="1417" t="s">
        <v>3180</v>
      </c>
      <c r="L22" s="1417" t="s">
        <v>3180</v>
      </c>
      <c r="M22" s="1417" t="s">
        <v>3179</v>
      </c>
      <c r="N22" s="1417" t="s">
        <v>3179</v>
      </c>
    </row>
    <row r="23" spans="1:14" s="22" customFormat="1" ht="24.75" customHeight="1">
      <c r="A23" s="1653">
        <v>2024</v>
      </c>
      <c r="B23" s="1653" t="s">
        <v>5422</v>
      </c>
      <c r="C23" s="479">
        <f>SUM(C24:C25)</f>
        <v>12</v>
      </c>
      <c r="D23" s="1063">
        <f>SUM(E23:F23)</f>
        <v>629</v>
      </c>
      <c r="E23" s="170">
        <f>SUM(E24:E25)</f>
        <v>412</v>
      </c>
      <c r="F23" s="170">
        <f>SUM(F24:F25)</f>
        <v>217</v>
      </c>
      <c r="G23" s="170">
        <f>SUM(G24:G25)</f>
        <v>141</v>
      </c>
      <c r="H23" s="170">
        <f>SUM(H24:H25)</f>
        <v>113</v>
      </c>
      <c r="I23" s="170">
        <f>SUM(I24:I25)</f>
        <v>9364</v>
      </c>
      <c r="J23" s="170" t="s">
        <v>3180</v>
      </c>
      <c r="K23" s="170" t="s">
        <v>3180</v>
      </c>
      <c r="L23" s="170" t="s">
        <v>3180</v>
      </c>
      <c r="M23" s="170" t="s">
        <v>3179</v>
      </c>
      <c r="N23" s="170" t="s">
        <v>3179</v>
      </c>
    </row>
    <row r="24" spans="1:14" ht="24.75" customHeight="1">
      <c r="A24" s="586" t="s">
        <v>3151</v>
      </c>
      <c r="B24" s="586" t="s">
        <v>3151</v>
      </c>
      <c r="C24" s="1540">
        <v>8</v>
      </c>
      <c r="D24" s="1550">
        <v>380</v>
      </c>
      <c r="E24" s="1417">
        <v>243</v>
      </c>
      <c r="F24" s="1417">
        <v>137</v>
      </c>
      <c r="G24" s="1417">
        <v>43</v>
      </c>
      <c r="H24" s="1417">
        <v>58</v>
      </c>
      <c r="I24" s="1417">
        <v>5507</v>
      </c>
      <c r="J24" s="1417" t="s">
        <v>3180</v>
      </c>
      <c r="K24" s="1417" t="s">
        <v>3180</v>
      </c>
      <c r="L24" s="1417" t="s">
        <v>3180</v>
      </c>
      <c r="M24" s="1417" t="s">
        <v>3179</v>
      </c>
      <c r="N24" s="1417" t="s">
        <v>3179</v>
      </c>
    </row>
    <row r="25" spans="1:14" ht="24.75" customHeight="1">
      <c r="A25" s="586" t="s">
        <v>3153</v>
      </c>
      <c r="B25" s="586" t="s">
        <v>3153</v>
      </c>
      <c r="C25" s="1540">
        <v>4</v>
      </c>
      <c r="D25" s="1550">
        <v>249</v>
      </c>
      <c r="E25" s="1417">
        <v>169</v>
      </c>
      <c r="F25" s="1417">
        <v>80</v>
      </c>
      <c r="G25" s="1417">
        <v>98</v>
      </c>
      <c r="H25" s="1417">
        <v>55</v>
      </c>
      <c r="I25" s="1417">
        <v>3857</v>
      </c>
      <c r="J25" s="1417" t="s">
        <v>3180</v>
      </c>
      <c r="K25" s="1417" t="s">
        <v>3180</v>
      </c>
      <c r="L25" s="1417" t="s">
        <v>3180</v>
      </c>
      <c r="M25" s="1417" t="s">
        <v>3179</v>
      </c>
      <c r="N25" s="1417" t="s">
        <v>3179</v>
      </c>
    </row>
    <row r="26" spans="1:14" ht="24.75" customHeight="1">
      <c r="A26" s="23"/>
      <c r="B26" s="23"/>
      <c r="C26" s="2295" t="s">
        <v>3181</v>
      </c>
      <c r="D26" s="2296"/>
      <c r="E26" s="2296"/>
      <c r="F26" s="2296"/>
      <c r="G26" s="2296"/>
      <c r="H26" s="2296"/>
      <c r="I26" s="2296"/>
      <c r="J26" s="2296"/>
      <c r="K26" s="2296"/>
      <c r="L26" s="2296"/>
      <c r="M26" s="2296"/>
      <c r="N26" s="2296"/>
    </row>
    <row r="27" spans="1:14" s="23" customFormat="1" ht="24.75" customHeight="1">
      <c r="A27" s="65">
        <v>2009</v>
      </c>
      <c r="B27" s="65" t="s">
        <v>2191</v>
      </c>
      <c r="C27" s="1062">
        <v>1</v>
      </c>
      <c r="D27" s="1310">
        <f t="shared" ref="D27:D40" si="3">SUM(E27:F27)</f>
        <v>34</v>
      </c>
      <c r="E27" s="1310">
        <v>22</v>
      </c>
      <c r="F27" s="1310">
        <v>12</v>
      </c>
      <c r="G27" s="1310">
        <v>10</v>
      </c>
      <c r="H27" s="1310">
        <v>4</v>
      </c>
      <c r="I27" s="1310">
        <v>515</v>
      </c>
      <c r="J27" s="1310">
        <v>515</v>
      </c>
      <c r="K27" s="1310" t="s">
        <v>399</v>
      </c>
      <c r="L27" s="1310" t="s">
        <v>399</v>
      </c>
      <c r="M27" s="1310" t="s">
        <v>399</v>
      </c>
      <c r="N27" s="1310" t="s">
        <v>399</v>
      </c>
    </row>
    <row r="28" spans="1:14" ht="24.75" customHeight="1">
      <c r="A28" s="65">
        <v>2010</v>
      </c>
      <c r="B28" s="65" t="s">
        <v>139</v>
      </c>
      <c r="C28" s="1062">
        <v>1</v>
      </c>
      <c r="D28" s="1310">
        <f t="shared" si="3"/>
        <v>33</v>
      </c>
      <c r="E28" s="1310">
        <v>22</v>
      </c>
      <c r="F28" s="1310">
        <v>11</v>
      </c>
      <c r="G28" s="1310">
        <v>9</v>
      </c>
      <c r="H28" s="1310">
        <v>4</v>
      </c>
      <c r="I28" s="1310">
        <v>519</v>
      </c>
      <c r="J28" s="1310">
        <v>519</v>
      </c>
      <c r="K28" s="1310" t="s">
        <v>399</v>
      </c>
      <c r="L28" s="1310" t="s">
        <v>399</v>
      </c>
      <c r="M28" s="1310" t="s">
        <v>399</v>
      </c>
      <c r="N28" s="1310" t="s">
        <v>399</v>
      </c>
    </row>
    <row r="29" spans="1:14" ht="24.75" customHeight="1">
      <c r="A29" s="65">
        <v>2011</v>
      </c>
      <c r="B29" s="65" t="s">
        <v>140</v>
      </c>
      <c r="C29" s="1062">
        <v>1</v>
      </c>
      <c r="D29" s="1310">
        <f t="shared" si="3"/>
        <v>33</v>
      </c>
      <c r="E29" s="1310">
        <v>20</v>
      </c>
      <c r="F29" s="1310">
        <v>13</v>
      </c>
      <c r="G29" s="1310">
        <v>10</v>
      </c>
      <c r="H29" s="1310">
        <v>4</v>
      </c>
      <c r="I29" s="1310">
        <v>520</v>
      </c>
      <c r="J29" s="1310">
        <v>520</v>
      </c>
      <c r="K29" s="1310" t="s">
        <v>399</v>
      </c>
      <c r="L29" s="1310" t="s">
        <v>399</v>
      </c>
      <c r="M29" s="1310" t="s">
        <v>399</v>
      </c>
      <c r="N29" s="1310" t="s">
        <v>399</v>
      </c>
    </row>
    <row r="30" spans="1:14" ht="24.75" customHeight="1">
      <c r="A30" s="65">
        <v>2012</v>
      </c>
      <c r="B30" s="65" t="s">
        <v>2177</v>
      </c>
      <c r="C30" s="1062">
        <v>1</v>
      </c>
      <c r="D30" s="1310">
        <f t="shared" si="3"/>
        <v>32</v>
      </c>
      <c r="E30" s="1310">
        <v>21</v>
      </c>
      <c r="F30" s="1310">
        <v>11</v>
      </c>
      <c r="G30" s="1310">
        <v>10</v>
      </c>
      <c r="H30" s="1310">
        <v>4</v>
      </c>
      <c r="I30" s="1310">
        <v>495</v>
      </c>
      <c r="J30" s="1310">
        <v>495</v>
      </c>
      <c r="K30" s="1310" t="s">
        <v>399</v>
      </c>
      <c r="L30" s="1310" t="s">
        <v>399</v>
      </c>
      <c r="M30" s="1310" t="s">
        <v>399</v>
      </c>
      <c r="N30" s="1310" t="s">
        <v>399</v>
      </c>
    </row>
    <row r="31" spans="1:14" ht="24.75" customHeight="1">
      <c r="A31" s="65">
        <v>2013</v>
      </c>
      <c r="B31" s="65" t="s">
        <v>1034</v>
      </c>
      <c r="C31" s="1062">
        <v>1</v>
      </c>
      <c r="D31" s="1310">
        <f t="shared" si="3"/>
        <v>30</v>
      </c>
      <c r="E31" s="1310">
        <v>20</v>
      </c>
      <c r="F31" s="1310">
        <v>10</v>
      </c>
      <c r="G31" s="1310">
        <v>11</v>
      </c>
      <c r="H31" s="1310">
        <v>4</v>
      </c>
      <c r="I31" s="1310">
        <v>459</v>
      </c>
      <c r="J31" s="1310">
        <v>459</v>
      </c>
      <c r="K31" s="1310" t="s">
        <v>399</v>
      </c>
      <c r="L31" s="1310" t="s">
        <v>399</v>
      </c>
      <c r="M31" s="1310" t="s">
        <v>399</v>
      </c>
      <c r="N31" s="1310" t="s">
        <v>399</v>
      </c>
    </row>
    <row r="32" spans="1:14" ht="24.75" customHeight="1">
      <c r="A32" s="65">
        <v>2014</v>
      </c>
      <c r="B32" s="65" t="s">
        <v>969</v>
      </c>
      <c r="C32" s="1062">
        <v>1</v>
      </c>
      <c r="D32" s="1310">
        <f t="shared" si="3"/>
        <v>30</v>
      </c>
      <c r="E32" s="1310">
        <v>18</v>
      </c>
      <c r="F32" s="1310">
        <v>12</v>
      </c>
      <c r="G32" s="1310">
        <v>11</v>
      </c>
      <c r="H32" s="1310">
        <v>4</v>
      </c>
      <c r="I32" s="1310">
        <v>455</v>
      </c>
      <c r="J32" s="1310">
        <v>455</v>
      </c>
      <c r="K32" s="1310" t="s">
        <v>400</v>
      </c>
      <c r="L32" s="1310" t="s">
        <v>400</v>
      </c>
      <c r="M32" s="1310" t="s">
        <v>400</v>
      </c>
      <c r="N32" s="1310" t="s">
        <v>400</v>
      </c>
    </row>
    <row r="33" spans="1:15" ht="24.75" customHeight="1">
      <c r="A33" s="586">
        <v>2015</v>
      </c>
      <c r="B33" s="65" t="s">
        <v>880</v>
      </c>
      <c r="C33" s="584">
        <v>1</v>
      </c>
      <c r="D33" s="1310">
        <f t="shared" si="3"/>
        <v>31</v>
      </c>
      <c r="E33" s="1308">
        <v>19</v>
      </c>
      <c r="F33" s="1308">
        <v>12</v>
      </c>
      <c r="G33" s="1308">
        <v>9</v>
      </c>
      <c r="H33" s="1308">
        <v>4</v>
      </c>
      <c r="I33" s="1308">
        <v>439</v>
      </c>
      <c r="J33" s="1308">
        <v>439</v>
      </c>
      <c r="K33" s="1308" t="s">
        <v>399</v>
      </c>
      <c r="L33" s="1308" t="s">
        <v>399</v>
      </c>
      <c r="M33" s="1308" t="s">
        <v>399</v>
      </c>
      <c r="N33" s="1308" t="s">
        <v>399</v>
      </c>
    </row>
    <row r="34" spans="1:15" ht="24.75" customHeight="1">
      <c r="A34" s="586">
        <v>2016</v>
      </c>
      <c r="B34" s="65" t="s">
        <v>180</v>
      </c>
      <c r="C34" s="584">
        <v>1</v>
      </c>
      <c r="D34" s="1310">
        <f t="shared" si="3"/>
        <v>31</v>
      </c>
      <c r="E34" s="1308">
        <v>18</v>
      </c>
      <c r="F34" s="1308">
        <v>13</v>
      </c>
      <c r="G34" s="1308">
        <v>9</v>
      </c>
      <c r="H34" s="1308">
        <v>4</v>
      </c>
      <c r="I34" s="1308">
        <v>421</v>
      </c>
      <c r="J34" s="1308">
        <v>421</v>
      </c>
      <c r="K34" s="1308" t="s">
        <v>399</v>
      </c>
      <c r="L34" s="1308" t="s">
        <v>399</v>
      </c>
      <c r="M34" s="1308" t="s">
        <v>399</v>
      </c>
      <c r="N34" s="1308" t="s">
        <v>399</v>
      </c>
    </row>
    <row r="35" spans="1:15" ht="24.75" customHeight="1">
      <c r="A35" s="586">
        <v>2017</v>
      </c>
      <c r="B35" s="65" t="s">
        <v>186</v>
      </c>
      <c r="C35" s="584">
        <v>1</v>
      </c>
      <c r="D35" s="1310">
        <f t="shared" si="3"/>
        <v>32</v>
      </c>
      <c r="E35" s="1308">
        <v>21</v>
      </c>
      <c r="F35" s="1308">
        <v>11</v>
      </c>
      <c r="G35" s="1308">
        <v>8</v>
      </c>
      <c r="H35" s="1308">
        <v>4</v>
      </c>
      <c r="I35" s="1308">
        <v>420</v>
      </c>
      <c r="J35" s="1308">
        <v>420</v>
      </c>
      <c r="K35" s="1308" t="s">
        <v>399</v>
      </c>
      <c r="L35" s="1308" t="s">
        <v>399</v>
      </c>
      <c r="M35" s="1308" t="s">
        <v>399</v>
      </c>
      <c r="N35" s="1308" t="s">
        <v>399</v>
      </c>
    </row>
    <row r="36" spans="1:15" ht="24.75" customHeight="1">
      <c r="A36" s="586">
        <v>2018</v>
      </c>
      <c r="B36" s="65" t="s">
        <v>2178</v>
      </c>
      <c r="C36" s="584">
        <v>1</v>
      </c>
      <c r="D36" s="1310">
        <f t="shared" si="3"/>
        <v>32</v>
      </c>
      <c r="E36" s="1308">
        <v>20</v>
      </c>
      <c r="F36" s="1308">
        <v>12</v>
      </c>
      <c r="G36" s="1308">
        <v>8</v>
      </c>
      <c r="H36" s="1308">
        <v>4</v>
      </c>
      <c r="I36" s="1308">
        <v>411</v>
      </c>
      <c r="J36" s="1308">
        <v>411</v>
      </c>
      <c r="K36" s="1308" t="s">
        <v>399</v>
      </c>
      <c r="L36" s="1308" t="s">
        <v>399</v>
      </c>
      <c r="M36" s="1308" t="s">
        <v>399</v>
      </c>
      <c r="N36" s="1308" t="s">
        <v>399</v>
      </c>
    </row>
    <row r="37" spans="1:15" ht="24.75" customHeight="1">
      <c r="A37" s="586">
        <v>2019</v>
      </c>
      <c r="B37" s="586" t="s">
        <v>3154</v>
      </c>
      <c r="C37" s="584">
        <v>1</v>
      </c>
      <c r="D37" s="1310">
        <f t="shared" si="3"/>
        <v>31</v>
      </c>
      <c r="E37" s="1308">
        <v>22</v>
      </c>
      <c r="F37" s="1308">
        <v>9</v>
      </c>
      <c r="G37" s="1308">
        <v>8</v>
      </c>
      <c r="H37" s="1308">
        <v>4</v>
      </c>
      <c r="I37" s="1308">
        <v>402</v>
      </c>
      <c r="J37" s="1308">
        <v>402</v>
      </c>
      <c r="K37" s="1308" t="s">
        <v>399</v>
      </c>
      <c r="L37" s="1308" t="s">
        <v>399</v>
      </c>
      <c r="M37" s="1308" t="s">
        <v>399</v>
      </c>
      <c r="N37" s="1308" t="s">
        <v>399</v>
      </c>
    </row>
    <row r="38" spans="1:15" ht="24.75" customHeight="1">
      <c r="A38" s="1091">
        <v>2020</v>
      </c>
      <c r="B38" s="1091" t="s">
        <v>3155</v>
      </c>
      <c r="C38" s="584">
        <v>1</v>
      </c>
      <c r="D38" s="1310">
        <f t="shared" si="3"/>
        <v>31</v>
      </c>
      <c r="E38" s="1308">
        <v>23</v>
      </c>
      <c r="F38" s="1308">
        <v>8</v>
      </c>
      <c r="G38" s="1308">
        <v>9</v>
      </c>
      <c r="H38" s="1308">
        <v>4</v>
      </c>
      <c r="I38" s="1308">
        <v>368</v>
      </c>
      <c r="J38" s="1417" t="s">
        <v>399</v>
      </c>
      <c r="K38" s="1308" t="s">
        <v>399</v>
      </c>
      <c r="L38" s="1308" t="s">
        <v>399</v>
      </c>
      <c r="M38" s="1308" t="s">
        <v>399</v>
      </c>
      <c r="N38" s="1308" t="s">
        <v>399</v>
      </c>
    </row>
    <row r="39" spans="1:15" ht="24.75" customHeight="1">
      <c r="A39" s="1544">
        <v>2021</v>
      </c>
      <c r="B39" s="1544" t="s">
        <v>4923</v>
      </c>
      <c r="C39" s="1540">
        <v>1</v>
      </c>
      <c r="D39" s="1550">
        <f t="shared" ref="D39" si="4">SUM(E39:F39)</f>
        <v>31</v>
      </c>
      <c r="E39" s="1417">
        <v>22</v>
      </c>
      <c r="F39" s="1417">
        <v>9</v>
      </c>
      <c r="G39" s="1417">
        <v>10</v>
      </c>
      <c r="H39" s="1417">
        <v>4</v>
      </c>
      <c r="I39" s="1417">
        <v>350</v>
      </c>
      <c r="J39" s="1417" t="s">
        <v>399</v>
      </c>
      <c r="K39" s="1417" t="s">
        <v>399</v>
      </c>
      <c r="L39" s="1417" t="s">
        <v>399</v>
      </c>
      <c r="M39" s="1417" t="s">
        <v>399</v>
      </c>
      <c r="N39" s="1417" t="s">
        <v>399</v>
      </c>
    </row>
    <row r="40" spans="1:15" ht="24.75" customHeight="1">
      <c r="A40" s="1403">
        <v>2022</v>
      </c>
      <c r="B40" s="1403" t="s">
        <v>5263</v>
      </c>
      <c r="C40" s="584">
        <v>1</v>
      </c>
      <c r="D40" s="1407">
        <f t="shared" si="3"/>
        <v>32</v>
      </c>
      <c r="E40" s="1398">
        <v>23</v>
      </c>
      <c r="F40" s="1398">
        <v>9</v>
      </c>
      <c r="G40" s="1398">
        <v>8</v>
      </c>
      <c r="H40" s="1398">
        <v>6</v>
      </c>
      <c r="I40" s="1398">
        <v>292</v>
      </c>
      <c r="J40" s="1417" t="s">
        <v>399</v>
      </c>
      <c r="K40" s="1398" t="s">
        <v>399</v>
      </c>
      <c r="L40" s="1398" t="s">
        <v>399</v>
      </c>
      <c r="M40" s="1398" t="s">
        <v>399</v>
      </c>
      <c r="N40" s="1398" t="s">
        <v>399</v>
      </c>
    </row>
    <row r="41" spans="1:15" ht="24.75" customHeight="1">
      <c r="A41" s="1652">
        <v>2023</v>
      </c>
      <c r="B41" s="1652" t="s">
        <v>5436</v>
      </c>
      <c r="C41" s="1649">
        <v>1</v>
      </c>
      <c r="D41" s="1661">
        <f>SUM(E41:F41)</f>
        <v>32</v>
      </c>
      <c r="E41" s="1673">
        <v>22</v>
      </c>
      <c r="F41" s="1417">
        <v>10</v>
      </c>
      <c r="G41" s="1417">
        <v>6</v>
      </c>
      <c r="H41" s="1417">
        <v>6</v>
      </c>
      <c r="I41" s="1417">
        <v>313</v>
      </c>
      <c r="J41" s="170" t="s">
        <v>399</v>
      </c>
      <c r="K41" s="170" t="s">
        <v>399</v>
      </c>
      <c r="L41" s="170" t="s">
        <v>399</v>
      </c>
      <c r="M41" s="170" t="s">
        <v>399</v>
      </c>
      <c r="N41" s="170" t="s">
        <v>399</v>
      </c>
    </row>
    <row r="42" spans="1:15" ht="24.75" customHeight="1">
      <c r="A42" s="1653">
        <v>2024</v>
      </c>
      <c r="B42" s="1653" t="s">
        <v>5575</v>
      </c>
      <c r="C42" s="479">
        <f>C43</f>
        <v>1</v>
      </c>
      <c r="D42" s="1063">
        <f>SUM(E42:F42)</f>
        <v>32</v>
      </c>
      <c r="E42" s="1585">
        <f>E43</f>
        <v>18</v>
      </c>
      <c r="F42" s="170">
        <f>F43</f>
        <v>14</v>
      </c>
      <c r="G42" s="170">
        <f>G43</f>
        <v>13</v>
      </c>
      <c r="H42" s="170">
        <f>H43</f>
        <v>6</v>
      </c>
      <c r="I42" s="170">
        <f>I43</f>
        <v>313</v>
      </c>
      <c r="J42" s="170" t="s">
        <v>399</v>
      </c>
      <c r="K42" s="170" t="s">
        <v>399</v>
      </c>
      <c r="L42" s="170" t="s">
        <v>399</v>
      </c>
      <c r="M42" s="170" t="s">
        <v>399</v>
      </c>
      <c r="N42" s="170" t="s">
        <v>399</v>
      </c>
    </row>
    <row r="43" spans="1:15" ht="24.75" customHeight="1">
      <c r="A43" s="816" t="s">
        <v>3151</v>
      </c>
      <c r="B43" s="816" t="s">
        <v>3151</v>
      </c>
      <c r="C43" s="815">
        <v>1</v>
      </c>
      <c r="D43" s="611">
        <f>SUM(E43:F43)</f>
        <v>32</v>
      </c>
      <c r="E43" s="36">
        <v>18</v>
      </c>
      <c r="F43" s="36">
        <v>14</v>
      </c>
      <c r="G43" s="36">
        <v>13</v>
      </c>
      <c r="H43" s="36">
        <v>6</v>
      </c>
      <c r="I43" s="36">
        <v>313</v>
      </c>
      <c r="J43" s="36" t="s">
        <v>399</v>
      </c>
      <c r="K43" s="36" t="s">
        <v>399</v>
      </c>
      <c r="L43" s="36" t="s">
        <v>399</v>
      </c>
      <c r="M43" s="36" t="s">
        <v>399</v>
      </c>
      <c r="N43" s="36" t="s">
        <v>399</v>
      </c>
    </row>
    <row r="44" spans="1:15" ht="15" customHeight="1">
      <c r="A44" s="55" t="s">
        <v>3182</v>
      </c>
      <c r="B44" s="55"/>
      <c r="C44" s="55"/>
      <c r="E44" s="23"/>
      <c r="F44" s="23"/>
      <c r="G44" s="23"/>
      <c r="H44" s="23"/>
      <c r="I44" s="23"/>
      <c r="J44" s="23"/>
      <c r="K44" s="23"/>
      <c r="L44" s="23"/>
      <c r="M44" s="23"/>
      <c r="N44" s="23"/>
      <c r="O44" s="23"/>
    </row>
  </sheetData>
  <customSheetViews>
    <customSheetView guid="{35BD8D3A-C3F6-4E0E-B6B2-2143E8CF03D4}" scale="70" topLeftCell="A16">
      <selection activeCell="F43" sqref="F4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P1" sqref="P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C38" sqref="C3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C38" sqref="C3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6">
      <selection activeCell="P1" sqref="P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P1" sqref="P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P1" sqref="P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P1" sqref="P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P1" sqref="P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P1" sqref="P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P1" sqref="P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9">
      <selection activeCell="P1" sqref="P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9">
      <selection activeCell="P1" sqref="P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P1" sqref="P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P1" sqref="P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P1" sqref="P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6">
      <selection activeCell="P1" sqref="P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6">
      <selection activeCell="P1" sqref="P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6">
      <selection activeCell="P1" sqref="P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P1" sqref="P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9">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6">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6">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6">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16">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9">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9">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9">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9">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9">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9">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9">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9">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9">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9">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9">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9">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9">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9">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9">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16">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6">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6">
      <selection activeCell="P1" sqref="P1"/>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6">
      <selection activeCell="P1" sqref="P1"/>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38" sqref="C3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38" sqref="C3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9">
      <selection activeCell="P1" sqref="P1"/>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6">
      <selection activeCell="P1" sqref="P1"/>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P1" sqref="P1"/>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6">
      <selection activeCell="P1" sqref="P1"/>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6">
      <selection activeCell="P1" sqref="P1"/>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P1" sqref="P1"/>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9">
      <selection activeCell="P1" sqref="P1"/>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P1" sqref="P1"/>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9">
      <selection activeCell="P1" sqref="P1"/>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9">
      <selection activeCell="P1" sqref="P1"/>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P1" sqref="P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P1" sqref="P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P1" sqref="P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P1" sqref="P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P1" sqref="P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C38" sqref="C3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C38" sqref="C3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P1" sqref="P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P1" sqref="P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C38" sqref="C3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16">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6">
    <mergeCell ref="C26:N26"/>
    <mergeCell ref="A4:A6"/>
    <mergeCell ref="B4:B6"/>
    <mergeCell ref="C4:C6"/>
    <mergeCell ref="D4:G4"/>
    <mergeCell ref="H4:H6"/>
    <mergeCell ref="I4:N4"/>
    <mergeCell ref="D5:F5"/>
    <mergeCell ref="G5:G6"/>
    <mergeCell ref="I5:I6"/>
    <mergeCell ref="J5:J6"/>
    <mergeCell ref="K5:K6"/>
    <mergeCell ref="L5:L6"/>
    <mergeCell ref="M5:M6"/>
    <mergeCell ref="N5:N6"/>
    <mergeCell ref="C7:N7"/>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autoPageBreaks="0"/>
  </sheetPr>
  <dimension ref="A1:AV100"/>
  <sheetViews>
    <sheetView topLeftCell="A10" zoomScale="85" zoomScaleNormal="85" zoomScaleSheetLayoutView="100" workbookViewId="0">
      <selection activeCell="X31" sqref="X31"/>
    </sheetView>
  </sheetViews>
  <sheetFormatPr defaultColWidth="2.5" defaultRowHeight="15" customHeight="1"/>
  <cols>
    <col min="1" max="2" width="13.25" style="20" customWidth="1"/>
    <col min="3" max="26" width="7.375" style="20" customWidth="1"/>
    <col min="27" max="27" width="2.5" style="20" customWidth="1"/>
    <col min="28" max="28" width="11" style="20" bestFit="1" customWidth="1"/>
    <col min="29" max="16384" width="2.5" style="20"/>
  </cols>
  <sheetData>
    <row r="1" spans="1:28" ht="22.5" customHeight="1">
      <c r="Z1" s="19" t="s">
        <v>4859</v>
      </c>
      <c r="AB1" s="558" t="s">
        <v>747</v>
      </c>
    </row>
    <row r="2" spans="1:28" ht="22.5" customHeight="1">
      <c r="A2" s="22" t="s">
        <v>4871</v>
      </c>
      <c r="B2" s="22"/>
      <c r="C2" s="22"/>
    </row>
    <row r="3" spans="1:28" s="165" customFormat="1" ht="22.5" customHeight="1">
      <c r="Z3" s="48" t="s">
        <v>5264</v>
      </c>
    </row>
    <row r="4" spans="1:28" ht="20.100000000000001" customHeight="1">
      <c r="A4" s="2033" t="s">
        <v>3146</v>
      </c>
      <c r="B4" s="2033" t="s">
        <v>3147</v>
      </c>
      <c r="C4" s="2024" t="s">
        <v>3148</v>
      </c>
      <c r="D4" s="2024" t="s">
        <v>3183</v>
      </c>
      <c r="E4" s="2024"/>
      <c r="F4" s="2024"/>
      <c r="G4" s="2024"/>
      <c r="H4" s="2024" t="s">
        <v>3149</v>
      </c>
      <c r="I4" s="2024"/>
      <c r="J4" s="2024"/>
      <c r="K4" s="2024" t="s">
        <v>3169</v>
      </c>
      <c r="L4" s="2016" t="s">
        <v>3184</v>
      </c>
      <c r="M4" s="2017"/>
      <c r="N4" s="2017"/>
      <c r="O4" s="2017"/>
      <c r="P4" s="2017"/>
      <c r="Q4" s="2017"/>
      <c r="R4" s="2017"/>
      <c r="S4" s="2017"/>
      <c r="T4" s="2017"/>
      <c r="U4" s="2017"/>
      <c r="V4" s="2017"/>
      <c r="W4" s="2017"/>
      <c r="X4" s="2017"/>
      <c r="Y4" s="2017"/>
      <c r="Z4" s="2017"/>
    </row>
    <row r="5" spans="1:28" ht="20.100000000000001" customHeight="1">
      <c r="A5" s="2033"/>
      <c r="B5" s="2033"/>
      <c r="C5" s="2024"/>
      <c r="D5" s="2024" t="s">
        <v>244</v>
      </c>
      <c r="E5" s="2024" t="s">
        <v>3185</v>
      </c>
      <c r="F5" s="2024" t="s">
        <v>3186</v>
      </c>
      <c r="G5" s="2297" t="s">
        <v>5307</v>
      </c>
      <c r="H5" s="2024" t="s">
        <v>244</v>
      </c>
      <c r="I5" s="2024" t="s">
        <v>245</v>
      </c>
      <c r="J5" s="2024" t="s">
        <v>246</v>
      </c>
      <c r="K5" s="2024"/>
      <c r="L5" s="2024" t="s">
        <v>131</v>
      </c>
      <c r="M5" s="2024" t="s">
        <v>245</v>
      </c>
      <c r="N5" s="2024" t="s">
        <v>246</v>
      </c>
      <c r="O5" s="2024" t="s">
        <v>3187</v>
      </c>
      <c r="P5" s="2024"/>
      <c r="Q5" s="2027" t="s">
        <v>3188</v>
      </c>
      <c r="R5" s="2024"/>
      <c r="S5" s="2027" t="s">
        <v>3189</v>
      </c>
      <c r="T5" s="2024"/>
      <c r="U5" s="2027" t="s">
        <v>3190</v>
      </c>
      <c r="V5" s="2024"/>
      <c r="W5" s="2027" t="s">
        <v>3191</v>
      </c>
      <c r="X5" s="2024"/>
      <c r="Y5" s="2024" t="s">
        <v>3192</v>
      </c>
      <c r="Z5" s="2016"/>
    </row>
    <row r="6" spans="1:28" ht="20.100000000000001" customHeight="1">
      <c r="A6" s="2033"/>
      <c r="B6" s="2033"/>
      <c r="C6" s="2024"/>
      <c r="D6" s="2024"/>
      <c r="E6" s="2024"/>
      <c r="F6" s="2024"/>
      <c r="G6" s="2298"/>
      <c r="H6" s="2024"/>
      <c r="I6" s="2024"/>
      <c r="J6" s="2024"/>
      <c r="K6" s="2024"/>
      <c r="L6" s="2024"/>
      <c r="M6" s="2024"/>
      <c r="N6" s="2024"/>
      <c r="O6" s="959" t="s">
        <v>245</v>
      </c>
      <c r="P6" s="959" t="s">
        <v>246</v>
      </c>
      <c r="Q6" s="961" t="s">
        <v>245</v>
      </c>
      <c r="R6" s="959" t="s">
        <v>246</v>
      </c>
      <c r="S6" s="961" t="s">
        <v>245</v>
      </c>
      <c r="T6" s="959" t="s">
        <v>246</v>
      </c>
      <c r="U6" s="961" t="s">
        <v>245</v>
      </c>
      <c r="V6" s="959" t="s">
        <v>246</v>
      </c>
      <c r="W6" s="961" t="s">
        <v>245</v>
      </c>
      <c r="X6" s="959" t="s">
        <v>246</v>
      </c>
      <c r="Y6" s="959" t="s">
        <v>245</v>
      </c>
      <c r="Z6" s="953" t="s">
        <v>246</v>
      </c>
    </row>
    <row r="7" spans="1:28" ht="30" customHeight="1">
      <c r="A7" s="1615">
        <v>2010</v>
      </c>
      <c r="B7" s="1615" t="s">
        <v>836</v>
      </c>
      <c r="C7" s="141">
        <v>63</v>
      </c>
      <c r="D7" s="142">
        <f t="shared" ref="D7:D9" si="0">SUM(E7:G7)</f>
        <v>847</v>
      </c>
      <c r="E7" s="142">
        <v>777</v>
      </c>
      <c r="F7" s="142">
        <v>26</v>
      </c>
      <c r="G7" s="142">
        <v>44</v>
      </c>
      <c r="H7" s="142">
        <f t="shared" ref="H7:H9" si="1">SUM(I7:J7)</f>
        <v>1140</v>
      </c>
      <c r="I7" s="142">
        <v>391</v>
      </c>
      <c r="J7" s="142">
        <v>749</v>
      </c>
      <c r="K7" s="142">
        <v>230</v>
      </c>
      <c r="L7" s="142">
        <f t="shared" ref="L7:L9" si="2">SUM(M7,N7)</f>
        <v>20469</v>
      </c>
      <c r="M7" s="142">
        <f>SUM(O7,Q7,S7,U7,W7,Y7)</f>
        <v>10417</v>
      </c>
      <c r="N7" s="142">
        <f>SUM(P7,R7,T7,V7,X7,Z7)</f>
        <v>10052</v>
      </c>
      <c r="O7" s="142">
        <v>1711</v>
      </c>
      <c r="P7" s="142">
        <v>1685</v>
      </c>
      <c r="Q7" s="142">
        <v>1680</v>
      </c>
      <c r="R7" s="142">
        <v>1587</v>
      </c>
      <c r="S7" s="142">
        <v>1761</v>
      </c>
      <c r="T7" s="142">
        <v>1657</v>
      </c>
      <c r="U7" s="142">
        <v>1749</v>
      </c>
      <c r="V7" s="142">
        <v>1656</v>
      </c>
      <c r="W7" s="142">
        <v>1704</v>
      </c>
      <c r="X7" s="142">
        <v>1719</v>
      </c>
      <c r="Y7" s="142">
        <v>1812</v>
      </c>
      <c r="Z7" s="142">
        <v>1748</v>
      </c>
    </row>
    <row r="8" spans="1:28" ht="30" customHeight="1">
      <c r="A8" s="1615">
        <v>2011</v>
      </c>
      <c r="B8" s="1615" t="s">
        <v>140</v>
      </c>
      <c r="C8" s="141">
        <v>62</v>
      </c>
      <c r="D8" s="142">
        <f t="shared" ref="D8" si="3">SUM(E8:G8)</f>
        <v>828</v>
      </c>
      <c r="E8" s="142">
        <v>760</v>
      </c>
      <c r="F8" s="142">
        <v>23</v>
      </c>
      <c r="G8" s="142">
        <v>45</v>
      </c>
      <c r="H8" s="142">
        <f t="shared" ref="H8" si="4">SUM(I8:J8)</f>
        <v>1145</v>
      </c>
      <c r="I8" s="142">
        <v>393</v>
      </c>
      <c r="J8" s="142">
        <v>752</v>
      </c>
      <c r="K8" s="142">
        <v>222</v>
      </c>
      <c r="L8" s="142">
        <f t="shared" ref="L8" si="5">SUM(M8,N8)</f>
        <v>19785</v>
      </c>
      <c r="M8" s="142">
        <f>SUM(O8,Q8,S8,U8,W8,Y8)</f>
        <v>10063</v>
      </c>
      <c r="N8" s="142">
        <f>SUM(P8,R8,T8,V8,X8,Z8)</f>
        <v>9722</v>
      </c>
      <c r="O8" s="142">
        <v>1528</v>
      </c>
      <c r="P8" s="142">
        <v>1532</v>
      </c>
      <c r="Q8" s="142">
        <v>1697</v>
      </c>
      <c r="R8" s="142">
        <v>1650</v>
      </c>
      <c r="S8" s="142">
        <v>1658</v>
      </c>
      <c r="T8" s="142">
        <v>1577</v>
      </c>
      <c r="U8" s="142">
        <v>1744</v>
      </c>
      <c r="V8" s="142">
        <v>1625</v>
      </c>
      <c r="W8" s="142">
        <v>1745</v>
      </c>
      <c r="X8" s="142">
        <v>1634</v>
      </c>
      <c r="Y8" s="142">
        <v>1691</v>
      </c>
      <c r="Z8" s="142">
        <v>1704</v>
      </c>
    </row>
    <row r="9" spans="1:28" ht="30" customHeight="1">
      <c r="A9" s="1615">
        <v>2012</v>
      </c>
      <c r="B9" s="1615" t="s">
        <v>141</v>
      </c>
      <c r="C9" s="141">
        <v>62</v>
      </c>
      <c r="D9" s="142">
        <f t="shared" si="0"/>
        <v>784</v>
      </c>
      <c r="E9" s="142">
        <v>711</v>
      </c>
      <c r="F9" s="142">
        <v>24</v>
      </c>
      <c r="G9" s="142">
        <v>49</v>
      </c>
      <c r="H9" s="142">
        <f t="shared" si="1"/>
        <v>1088</v>
      </c>
      <c r="I9" s="142">
        <v>375</v>
      </c>
      <c r="J9" s="142">
        <v>713</v>
      </c>
      <c r="K9" s="142">
        <v>198</v>
      </c>
      <c r="L9" s="142">
        <f t="shared" si="2"/>
        <v>18164</v>
      </c>
      <c r="M9" s="142">
        <f t="shared" ref="M9" si="6">SUM(O9,Q9,S9,U9,W9,Y9)</f>
        <v>9353</v>
      </c>
      <c r="N9" s="142">
        <f t="shared" ref="N9" si="7">SUM(P9,R9,T9,V9,X9,Z9)</f>
        <v>8811</v>
      </c>
      <c r="O9" s="142">
        <v>1495</v>
      </c>
      <c r="P9" s="142">
        <v>1306</v>
      </c>
      <c r="Q9" s="142">
        <v>1401</v>
      </c>
      <c r="R9" s="142">
        <v>1399</v>
      </c>
      <c r="S9" s="142">
        <v>1574</v>
      </c>
      <c r="T9" s="142">
        <v>1550</v>
      </c>
      <c r="U9" s="142">
        <v>1557</v>
      </c>
      <c r="V9" s="142">
        <v>1474</v>
      </c>
      <c r="W9" s="142">
        <v>1647</v>
      </c>
      <c r="X9" s="142">
        <v>1523</v>
      </c>
      <c r="Y9" s="142">
        <v>1679</v>
      </c>
      <c r="Z9" s="142">
        <v>1559</v>
      </c>
    </row>
    <row r="10" spans="1:28" ht="30" customHeight="1">
      <c r="A10" s="1615">
        <v>2013</v>
      </c>
      <c r="B10" s="1615" t="s">
        <v>1034</v>
      </c>
      <c r="C10" s="141">
        <v>62</v>
      </c>
      <c r="D10" s="142">
        <f t="shared" ref="D10" si="8">SUM(E10:G10)</f>
        <v>774</v>
      </c>
      <c r="E10" s="142">
        <v>698</v>
      </c>
      <c r="F10" s="142">
        <v>26</v>
      </c>
      <c r="G10" s="142">
        <v>50</v>
      </c>
      <c r="H10" s="142">
        <f t="shared" ref="H10" si="9">SUM(I10:J10)</f>
        <v>1088</v>
      </c>
      <c r="I10" s="142">
        <v>372</v>
      </c>
      <c r="J10" s="142">
        <v>716</v>
      </c>
      <c r="K10" s="142">
        <v>187</v>
      </c>
      <c r="L10" s="142">
        <f t="shared" ref="L10" si="10">SUM(M10,N10)</f>
        <v>17767</v>
      </c>
      <c r="M10" s="142">
        <f t="shared" ref="M10" si="11">SUM(O10,Q10,S10,U10,W10,Y10)</f>
        <v>9022</v>
      </c>
      <c r="N10" s="142">
        <f t="shared" ref="N10" si="12">SUM(P10,R10,T10,V10,X10,Z10)</f>
        <v>8745</v>
      </c>
      <c r="O10" s="142">
        <v>1334</v>
      </c>
      <c r="P10" s="142">
        <v>1425</v>
      </c>
      <c r="Q10" s="142">
        <v>1498</v>
      </c>
      <c r="R10" s="142">
        <v>1308</v>
      </c>
      <c r="S10" s="142">
        <v>1414</v>
      </c>
      <c r="T10" s="142">
        <v>1422</v>
      </c>
      <c r="U10" s="142">
        <v>1579</v>
      </c>
      <c r="V10" s="142">
        <v>1563</v>
      </c>
      <c r="W10" s="142">
        <v>1562</v>
      </c>
      <c r="X10" s="142">
        <v>1496</v>
      </c>
      <c r="Y10" s="142">
        <v>1635</v>
      </c>
      <c r="Z10" s="142">
        <v>1531</v>
      </c>
    </row>
    <row r="11" spans="1:28" ht="30" customHeight="1">
      <c r="A11" s="1615">
        <v>2014</v>
      </c>
      <c r="B11" s="1615" t="s">
        <v>143</v>
      </c>
      <c r="C11" s="141">
        <v>62</v>
      </c>
      <c r="D11" s="142">
        <f t="shared" ref="D11" si="13">SUM(E11:G11)</f>
        <v>776</v>
      </c>
      <c r="E11" s="142">
        <v>693</v>
      </c>
      <c r="F11" s="142">
        <v>25</v>
      </c>
      <c r="G11" s="142">
        <v>58</v>
      </c>
      <c r="H11" s="142">
        <f t="shared" ref="H11" si="14">SUM(I11:J11)</f>
        <v>1103</v>
      </c>
      <c r="I11" s="142">
        <v>386</v>
      </c>
      <c r="J11" s="142">
        <v>717</v>
      </c>
      <c r="K11" s="142">
        <v>93</v>
      </c>
      <c r="L11" s="142">
        <f t="shared" ref="L11" si="15">SUM(M11,N11)</f>
        <v>17492</v>
      </c>
      <c r="M11" s="142">
        <f t="shared" ref="M11" si="16">SUM(O11,Q11,S11,U11,W11,Y11)</f>
        <v>8890</v>
      </c>
      <c r="N11" s="142">
        <f t="shared" ref="N11" si="17">SUM(P11,R11,T11,V11,X11,Z11)</f>
        <v>8602</v>
      </c>
      <c r="O11" s="142">
        <v>1481</v>
      </c>
      <c r="P11" s="142">
        <v>1316</v>
      </c>
      <c r="Q11" s="142">
        <v>1348</v>
      </c>
      <c r="R11" s="142">
        <v>1445</v>
      </c>
      <c r="S11" s="142">
        <v>1501</v>
      </c>
      <c r="T11" s="142">
        <v>1321</v>
      </c>
      <c r="U11" s="142">
        <v>1440</v>
      </c>
      <c r="V11" s="142">
        <v>1438</v>
      </c>
      <c r="W11" s="142">
        <v>1558</v>
      </c>
      <c r="X11" s="142">
        <v>1579</v>
      </c>
      <c r="Y11" s="142">
        <v>1562</v>
      </c>
      <c r="Z11" s="142">
        <v>1503</v>
      </c>
    </row>
    <row r="12" spans="1:28" ht="30" customHeight="1">
      <c r="A12" s="986">
        <v>2015</v>
      </c>
      <c r="B12" s="986" t="s">
        <v>880</v>
      </c>
      <c r="C12" s="141">
        <v>62</v>
      </c>
      <c r="D12" s="142">
        <f t="shared" ref="D12:D17" si="18">SUM(E12:G12)</f>
        <v>778</v>
      </c>
      <c r="E12" s="142">
        <v>686</v>
      </c>
      <c r="F12" s="142">
        <v>27</v>
      </c>
      <c r="G12" s="142">
        <v>65</v>
      </c>
      <c r="H12" s="142">
        <f t="shared" ref="H12:H17" si="19">SUM(I12:J12)</f>
        <v>1104</v>
      </c>
      <c r="I12" s="142">
        <v>377</v>
      </c>
      <c r="J12" s="142">
        <v>727</v>
      </c>
      <c r="K12" s="142">
        <v>167</v>
      </c>
      <c r="L12" s="625">
        <f>SUM(M12:N12)</f>
        <v>17262</v>
      </c>
      <c r="M12" s="625">
        <f t="shared" ref="M12:N16" si="20">SUM(O12,Q12,S12,U12,W12,Y12)</f>
        <v>8762</v>
      </c>
      <c r="N12" s="625">
        <f t="shared" si="20"/>
        <v>8500</v>
      </c>
      <c r="O12" s="142">
        <v>1363</v>
      </c>
      <c r="P12" s="142">
        <v>1359</v>
      </c>
      <c r="Q12" s="142">
        <v>1486</v>
      </c>
      <c r="R12" s="142">
        <v>1322</v>
      </c>
      <c r="S12" s="142">
        <v>1365</v>
      </c>
      <c r="T12" s="142">
        <v>1456</v>
      </c>
      <c r="U12" s="142">
        <v>1514</v>
      </c>
      <c r="V12" s="142">
        <v>1321</v>
      </c>
      <c r="W12" s="142">
        <v>1444</v>
      </c>
      <c r="X12" s="142">
        <v>1448</v>
      </c>
      <c r="Y12" s="142">
        <v>1590</v>
      </c>
      <c r="Z12" s="142">
        <v>1594</v>
      </c>
    </row>
    <row r="13" spans="1:28" ht="30" customHeight="1">
      <c r="A13" s="986">
        <v>2016</v>
      </c>
      <c r="B13" s="986" t="s">
        <v>145</v>
      </c>
      <c r="C13" s="141">
        <v>62</v>
      </c>
      <c r="D13" s="142">
        <f t="shared" si="18"/>
        <v>773</v>
      </c>
      <c r="E13" s="142">
        <v>668</v>
      </c>
      <c r="F13" s="142">
        <v>29</v>
      </c>
      <c r="G13" s="142">
        <v>76</v>
      </c>
      <c r="H13" s="142">
        <f t="shared" si="19"/>
        <v>1099</v>
      </c>
      <c r="I13" s="142">
        <v>376</v>
      </c>
      <c r="J13" s="142">
        <v>723</v>
      </c>
      <c r="K13" s="142">
        <v>156</v>
      </c>
      <c r="L13" s="142">
        <f t="shared" ref="L13:L17" si="21">SUM(M13,N13)</f>
        <v>16920</v>
      </c>
      <c r="M13" s="142">
        <f t="shared" si="20"/>
        <v>8602</v>
      </c>
      <c r="N13" s="142">
        <f t="shared" si="20"/>
        <v>8318</v>
      </c>
      <c r="O13" s="142">
        <v>1377</v>
      </c>
      <c r="P13" s="142">
        <v>1327</v>
      </c>
      <c r="Q13" s="142">
        <v>1361</v>
      </c>
      <c r="R13" s="142">
        <v>1378</v>
      </c>
      <c r="S13" s="142">
        <v>1486</v>
      </c>
      <c r="T13" s="142">
        <v>1357</v>
      </c>
      <c r="U13" s="142">
        <v>1379</v>
      </c>
      <c r="V13" s="142">
        <v>1464</v>
      </c>
      <c r="W13" s="142">
        <v>1546</v>
      </c>
      <c r="X13" s="142">
        <v>1338</v>
      </c>
      <c r="Y13" s="142">
        <v>1453</v>
      </c>
      <c r="Z13" s="142">
        <v>1454</v>
      </c>
    </row>
    <row r="14" spans="1:28" ht="30" customHeight="1">
      <c r="A14" s="986">
        <v>2017</v>
      </c>
      <c r="B14" s="986" t="s">
        <v>146</v>
      </c>
      <c r="C14" s="141">
        <v>62</v>
      </c>
      <c r="D14" s="142">
        <f t="shared" si="18"/>
        <v>775</v>
      </c>
      <c r="E14" s="142">
        <v>652</v>
      </c>
      <c r="F14" s="142">
        <v>32</v>
      </c>
      <c r="G14" s="142">
        <v>91</v>
      </c>
      <c r="H14" s="142">
        <f t="shared" si="19"/>
        <v>1096</v>
      </c>
      <c r="I14" s="142">
        <v>366</v>
      </c>
      <c r="J14" s="142">
        <v>730</v>
      </c>
      <c r="K14" s="142">
        <v>148</v>
      </c>
      <c r="L14" s="142">
        <f t="shared" si="21"/>
        <v>16816</v>
      </c>
      <c r="M14" s="142">
        <f t="shared" si="20"/>
        <v>8641</v>
      </c>
      <c r="N14" s="142">
        <f t="shared" si="20"/>
        <v>8175</v>
      </c>
      <c r="O14" s="142">
        <v>1477</v>
      </c>
      <c r="P14" s="142">
        <v>1301</v>
      </c>
      <c r="Q14" s="142">
        <v>1374</v>
      </c>
      <c r="R14" s="142">
        <v>1334</v>
      </c>
      <c r="S14" s="142">
        <v>1357</v>
      </c>
      <c r="T14" s="142">
        <v>1379</v>
      </c>
      <c r="U14" s="142">
        <v>1496</v>
      </c>
      <c r="V14" s="142">
        <v>1353</v>
      </c>
      <c r="W14" s="142">
        <v>1388</v>
      </c>
      <c r="X14" s="142">
        <v>1469</v>
      </c>
      <c r="Y14" s="142">
        <v>1549</v>
      </c>
      <c r="Z14" s="142">
        <v>1339</v>
      </c>
    </row>
    <row r="15" spans="1:28" ht="30" customHeight="1">
      <c r="A15" s="986">
        <v>2018</v>
      </c>
      <c r="B15" s="986" t="s">
        <v>147</v>
      </c>
      <c r="C15" s="141">
        <v>57</v>
      </c>
      <c r="D15" s="142">
        <f t="shared" si="18"/>
        <v>744</v>
      </c>
      <c r="E15" s="142">
        <v>626</v>
      </c>
      <c r="F15" s="142">
        <v>22</v>
      </c>
      <c r="G15" s="142">
        <v>96</v>
      </c>
      <c r="H15" s="142">
        <f t="shared" si="19"/>
        <v>1052</v>
      </c>
      <c r="I15" s="142">
        <v>345</v>
      </c>
      <c r="J15" s="142">
        <v>707</v>
      </c>
      <c r="K15" s="142">
        <v>138</v>
      </c>
      <c r="L15" s="142">
        <f>SUM(M15,N15)</f>
        <v>16439</v>
      </c>
      <c r="M15" s="142">
        <f t="shared" si="20"/>
        <v>8368</v>
      </c>
      <c r="N15" s="142">
        <f t="shared" si="20"/>
        <v>8071</v>
      </c>
      <c r="O15" s="142">
        <v>1346</v>
      </c>
      <c r="P15" s="142">
        <v>1289</v>
      </c>
      <c r="Q15" s="142">
        <v>1456</v>
      </c>
      <c r="R15" s="142">
        <v>1290</v>
      </c>
      <c r="S15" s="142">
        <v>1367</v>
      </c>
      <c r="T15" s="142">
        <v>1326</v>
      </c>
      <c r="U15" s="142">
        <v>1359</v>
      </c>
      <c r="V15" s="142">
        <v>1361</v>
      </c>
      <c r="W15" s="142">
        <v>1471</v>
      </c>
      <c r="X15" s="142">
        <v>1348</v>
      </c>
      <c r="Y15" s="142">
        <v>1369</v>
      </c>
      <c r="Z15" s="142">
        <v>1457</v>
      </c>
    </row>
    <row r="16" spans="1:28" ht="30" customHeight="1">
      <c r="A16" s="986">
        <v>2019</v>
      </c>
      <c r="B16" s="986" t="s">
        <v>148</v>
      </c>
      <c r="C16" s="141">
        <v>55</v>
      </c>
      <c r="D16" s="142">
        <f t="shared" si="18"/>
        <v>738</v>
      </c>
      <c r="E16" s="142">
        <v>608</v>
      </c>
      <c r="F16" s="142">
        <v>25</v>
      </c>
      <c r="G16" s="142">
        <v>105</v>
      </c>
      <c r="H16" s="142">
        <f t="shared" si="19"/>
        <v>1053</v>
      </c>
      <c r="I16" s="142">
        <v>345</v>
      </c>
      <c r="J16" s="142">
        <v>708</v>
      </c>
      <c r="K16" s="142">
        <v>131</v>
      </c>
      <c r="L16" s="142">
        <f t="shared" si="21"/>
        <v>16098</v>
      </c>
      <c r="M16" s="142">
        <f t="shared" si="20"/>
        <v>8280</v>
      </c>
      <c r="N16" s="142">
        <f t="shared" si="20"/>
        <v>7818</v>
      </c>
      <c r="O16" s="142">
        <v>1314</v>
      </c>
      <c r="P16" s="142">
        <v>1212</v>
      </c>
      <c r="Q16" s="142">
        <v>1342</v>
      </c>
      <c r="R16" s="142">
        <v>1291</v>
      </c>
      <c r="S16" s="142">
        <v>1448</v>
      </c>
      <c r="T16" s="142">
        <v>1291</v>
      </c>
      <c r="U16" s="142">
        <v>1372</v>
      </c>
      <c r="V16" s="142">
        <v>1320</v>
      </c>
      <c r="W16" s="142">
        <v>1344</v>
      </c>
      <c r="X16" s="142">
        <v>1361</v>
      </c>
      <c r="Y16" s="142">
        <v>1460</v>
      </c>
      <c r="Z16" s="142">
        <v>1343</v>
      </c>
    </row>
    <row r="17" spans="1:26" ht="30" customHeight="1">
      <c r="A17" s="986">
        <v>2020</v>
      </c>
      <c r="B17" s="986" t="s">
        <v>3193</v>
      </c>
      <c r="C17" s="141">
        <v>52</v>
      </c>
      <c r="D17" s="142">
        <f t="shared" si="18"/>
        <v>742</v>
      </c>
      <c r="E17" s="142">
        <v>614</v>
      </c>
      <c r="F17" s="142">
        <v>20</v>
      </c>
      <c r="G17" s="142">
        <v>108</v>
      </c>
      <c r="H17" s="142">
        <f t="shared" si="19"/>
        <v>1077</v>
      </c>
      <c r="I17" s="142">
        <v>338</v>
      </c>
      <c r="J17" s="142">
        <v>739</v>
      </c>
      <c r="K17" s="142">
        <v>116</v>
      </c>
      <c r="L17" s="142">
        <f t="shared" si="21"/>
        <v>16011</v>
      </c>
      <c r="M17" s="142">
        <v>8222</v>
      </c>
      <c r="N17" s="142">
        <v>7789</v>
      </c>
      <c r="O17" s="142">
        <v>1376</v>
      </c>
      <c r="P17" s="142">
        <v>1317</v>
      </c>
      <c r="Q17" s="142">
        <v>1319</v>
      </c>
      <c r="R17" s="142">
        <v>1209</v>
      </c>
      <c r="S17" s="142">
        <v>1350</v>
      </c>
      <c r="T17" s="142">
        <v>1284</v>
      </c>
      <c r="U17" s="142">
        <v>1461</v>
      </c>
      <c r="V17" s="142">
        <v>1294</v>
      </c>
      <c r="W17" s="142">
        <v>1367</v>
      </c>
      <c r="X17" s="142">
        <v>1326</v>
      </c>
      <c r="Y17" s="142">
        <v>1349</v>
      </c>
      <c r="Z17" s="142">
        <v>1359</v>
      </c>
    </row>
    <row r="18" spans="1:26" ht="30" customHeight="1">
      <c r="A18" s="1544">
        <v>2021</v>
      </c>
      <c r="B18" s="1544" t="s">
        <v>4924</v>
      </c>
      <c r="C18" s="926">
        <v>52</v>
      </c>
      <c r="D18" s="142">
        <f t="shared" ref="D18" si="22">SUM(E18:G18)</f>
        <v>751</v>
      </c>
      <c r="E18" s="625">
        <v>616</v>
      </c>
      <c r="F18" s="625">
        <v>18</v>
      </c>
      <c r="G18" s="625">
        <v>117</v>
      </c>
      <c r="H18" s="142">
        <f>SUM(I18:J18)</f>
        <v>1089</v>
      </c>
      <c r="I18" s="625">
        <v>345</v>
      </c>
      <c r="J18" s="625">
        <v>744</v>
      </c>
      <c r="K18" s="625">
        <v>111</v>
      </c>
      <c r="L18" s="142">
        <f>SUM(M18,N18)</f>
        <v>16081</v>
      </c>
      <c r="M18" s="625">
        <v>8270</v>
      </c>
      <c r="N18" s="625">
        <v>7811</v>
      </c>
      <c r="O18" s="625">
        <v>1403</v>
      </c>
      <c r="P18" s="625">
        <v>1351</v>
      </c>
      <c r="Q18" s="625">
        <v>1374</v>
      </c>
      <c r="R18" s="625">
        <v>1316</v>
      </c>
      <c r="S18" s="625">
        <v>1318</v>
      </c>
      <c r="T18" s="625">
        <v>1226</v>
      </c>
      <c r="U18" s="625">
        <v>1350</v>
      </c>
      <c r="V18" s="625">
        <v>1296</v>
      </c>
      <c r="W18" s="625">
        <v>2758</v>
      </c>
      <c r="X18" s="625">
        <v>1460</v>
      </c>
      <c r="Y18" s="625">
        <v>1365</v>
      </c>
      <c r="Z18" s="625">
        <v>1324</v>
      </c>
    </row>
    <row r="19" spans="1:26" ht="30" customHeight="1">
      <c r="A19" s="1403">
        <v>2022</v>
      </c>
      <c r="B19" s="1403" t="s">
        <v>5265</v>
      </c>
      <c r="C19" s="926">
        <v>52</v>
      </c>
      <c r="D19" s="142">
        <f>SUM(E19:G19)</f>
        <v>750</v>
      </c>
      <c r="E19" s="625">
        <v>607</v>
      </c>
      <c r="F19" s="625">
        <v>20</v>
      </c>
      <c r="G19" s="625">
        <v>123</v>
      </c>
      <c r="H19" s="142">
        <f>SUM(I19:J19)</f>
        <v>1087</v>
      </c>
      <c r="I19" s="625">
        <v>343</v>
      </c>
      <c r="J19" s="625">
        <v>744</v>
      </c>
      <c r="K19" s="625">
        <v>107</v>
      </c>
      <c r="L19" s="142">
        <f>SUM(M19,N19)</f>
        <v>16063</v>
      </c>
      <c r="M19" s="625">
        <v>8225</v>
      </c>
      <c r="N19" s="625">
        <v>7838</v>
      </c>
      <c r="O19" s="625">
        <v>1309</v>
      </c>
      <c r="P19" s="625">
        <v>1342</v>
      </c>
      <c r="Q19" s="625">
        <v>1419</v>
      </c>
      <c r="R19" s="625">
        <v>1351</v>
      </c>
      <c r="S19" s="625">
        <v>1378</v>
      </c>
      <c r="T19" s="625">
        <v>1323</v>
      </c>
      <c r="U19" s="625">
        <v>1322</v>
      </c>
      <c r="V19" s="625">
        <v>1218</v>
      </c>
      <c r="W19" s="625">
        <v>1343</v>
      </c>
      <c r="X19" s="625">
        <v>1300</v>
      </c>
      <c r="Y19" s="625">
        <v>1454</v>
      </c>
      <c r="Z19" s="625">
        <v>1304</v>
      </c>
    </row>
    <row r="20" spans="1:26" ht="30" customHeight="1">
      <c r="A20" s="1652">
        <v>2023</v>
      </c>
      <c r="B20" s="1652" t="s">
        <v>5437</v>
      </c>
      <c r="C20" s="926">
        <v>52</v>
      </c>
      <c r="D20" s="142">
        <f>SUM(E20:G20)</f>
        <v>740</v>
      </c>
      <c r="E20" s="625">
        <v>584</v>
      </c>
      <c r="F20" s="625">
        <v>22</v>
      </c>
      <c r="G20" s="625">
        <v>134</v>
      </c>
      <c r="H20" s="142">
        <f>SUM(I20:J20)</f>
        <v>1095</v>
      </c>
      <c r="I20" s="625">
        <v>344</v>
      </c>
      <c r="J20" s="625">
        <v>751</v>
      </c>
      <c r="K20" s="625">
        <v>100</v>
      </c>
      <c r="L20" s="142">
        <f>SUM(M20,N20)</f>
        <v>15939</v>
      </c>
      <c r="M20" s="625">
        <v>8132</v>
      </c>
      <c r="N20" s="625">
        <v>7807</v>
      </c>
      <c r="O20" s="625">
        <v>1369</v>
      </c>
      <c r="P20" s="625">
        <v>1265</v>
      </c>
      <c r="Q20" s="625">
        <v>1313</v>
      </c>
      <c r="R20" s="625">
        <v>1335</v>
      </c>
      <c r="S20" s="625">
        <v>1428</v>
      </c>
      <c r="T20" s="625">
        <v>1347</v>
      </c>
      <c r="U20" s="625">
        <v>1377</v>
      </c>
      <c r="V20" s="625">
        <v>1329</v>
      </c>
      <c r="W20" s="625">
        <v>1316</v>
      </c>
      <c r="X20" s="625">
        <v>1218</v>
      </c>
      <c r="Y20" s="625">
        <v>1329</v>
      </c>
      <c r="Z20" s="625">
        <v>1313</v>
      </c>
    </row>
    <row r="21" spans="1:26" ht="30" customHeight="1">
      <c r="A21" s="1653">
        <v>2024</v>
      </c>
      <c r="B21" s="1653" t="s">
        <v>5576</v>
      </c>
      <c r="C21" s="1877">
        <f>C22+C25</f>
        <v>52</v>
      </c>
      <c r="D21" s="921">
        <f t="shared" ref="D21:Z21" si="23">D22+D25</f>
        <v>728</v>
      </c>
      <c r="E21" s="921">
        <f t="shared" si="23"/>
        <v>570</v>
      </c>
      <c r="F21" s="921">
        <f t="shared" si="23"/>
        <v>21</v>
      </c>
      <c r="G21" s="921">
        <f t="shared" si="23"/>
        <v>137</v>
      </c>
      <c r="H21" s="921">
        <f t="shared" si="23"/>
        <v>1090</v>
      </c>
      <c r="I21" s="921">
        <f t="shared" si="23"/>
        <v>323</v>
      </c>
      <c r="J21" s="921">
        <f t="shared" si="23"/>
        <v>767</v>
      </c>
      <c r="K21" s="921">
        <f t="shared" si="23"/>
        <v>76</v>
      </c>
      <c r="L21" s="921">
        <f t="shared" si="23"/>
        <v>15777</v>
      </c>
      <c r="M21" s="921">
        <f t="shared" si="23"/>
        <v>8024</v>
      </c>
      <c r="N21" s="921">
        <f t="shared" si="23"/>
        <v>7753</v>
      </c>
      <c r="O21" s="921">
        <f>O22+O25</f>
        <v>1244</v>
      </c>
      <c r="P21" s="921">
        <f>P22+P25</f>
        <v>1255</v>
      </c>
      <c r="Q21" s="921">
        <f t="shared" si="23"/>
        <v>1361</v>
      </c>
      <c r="R21" s="921">
        <f t="shared" si="23"/>
        <v>1255</v>
      </c>
      <c r="S21" s="921">
        <f t="shared" si="23"/>
        <v>1302</v>
      </c>
      <c r="T21" s="921">
        <f t="shared" si="23"/>
        <v>1346</v>
      </c>
      <c r="U21" s="921">
        <f t="shared" si="23"/>
        <v>1432</v>
      </c>
      <c r="V21" s="921">
        <f t="shared" si="23"/>
        <v>1341</v>
      </c>
      <c r="W21" s="921">
        <f t="shared" si="23"/>
        <v>1366</v>
      </c>
      <c r="X21" s="921">
        <f t="shared" si="23"/>
        <v>1329</v>
      </c>
      <c r="Y21" s="921">
        <f t="shared" si="23"/>
        <v>1319</v>
      </c>
      <c r="Z21" s="921">
        <f t="shared" si="23"/>
        <v>1227</v>
      </c>
    </row>
    <row r="22" spans="1:26" ht="30" customHeight="1">
      <c r="A22" s="974" t="s">
        <v>3152</v>
      </c>
      <c r="B22" s="974" t="s">
        <v>3152</v>
      </c>
      <c r="C22" s="1878">
        <f>C23+C24</f>
        <v>51</v>
      </c>
      <c r="D22" s="507">
        <f t="shared" ref="D22:Z22" si="24">D23+D24</f>
        <v>718</v>
      </c>
      <c r="E22" s="507">
        <f t="shared" si="24"/>
        <v>560</v>
      </c>
      <c r="F22" s="507">
        <f t="shared" si="24"/>
        <v>21</v>
      </c>
      <c r="G22" s="507">
        <f t="shared" si="24"/>
        <v>137</v>
      </c>
      <c r="H22" s="507">
        <f t="shared" si="24"/>
        <v>1072</v>
      </c>
      <c r="I22" s="507">
        <f t="shared" si="24"/>
        <v>314</v>
      </c>
      <c r="J22" s="507">
        <f t="shared" si="24"/>
        <v>758</v>
      </c>
      <c r="K22" s="507">
        <f t="shared" si="24"/>
        <v>72</v>
      </c>
      <c r="L22" s="507">
        <f t="shared" si="24"/>
        <v>15548</v>
      </c>
      <c r="M22" s="507">
        <f t="shared" si="24"/>
        <v>7928</v>
      </c>
      <c r="N22" s="507">
        <f t="shared" si="24"/>
        <v>7620</v>
      </c>
      <c r="O22" s="507">
        <f t="shared" si="24"/>
        <v>1224</v>
      </c>
      <c r="P22" s="507">
        <f t="shared" si="24"/>
        <v>1236</v>
      </c>
      <c r="Q22" s="507">
        <f t="shared" si="24"/>
        <v>1352</v>
      </c>
      <c r="R22" s="507">
        <f t="shared" si="24"/>
        <v>1235</v>
      </c>
      <c r="S22" s="507">
        <f t="shared" si="24"/>
        <v>1287</v>
      </c>
      <c r="T22" s="507">
        <f t="shared" si="24"/>
        <v>1321</v>
      </c>
      <c r="U22" s="507">
        <f t="shared" si="24"/>
        <v>1414</v>
      </c>
      <c r="V22" s="507">
        <f t="shared" si="24"/>
        <v>1316</v>
      </c>
      <c r="W22" s="507">
        <f t="shared" si="24"/>
        <v>1346</v>
      </c>
      <c r="X22" s="507">
        <f t="shared" si="24"/>
        <v>1303</v>
      </c>
      <c r="Y22" s="507">
        <f t="shared" si="24"/>
        <v>1305</v>
      </c>
      <c r="Z22" s="507">
        <f t="shared" si="24"/>
        <v>1209</v>
      </c>
    </row>
    <row r="23" spans="1:26" ht="30" customHeight="1">
      <c r="A23" s="162" t="s">
        <v>3194</v>
      </c>
      <c r="B23" s="162" t="s">
        <v>3194</v>
      </c>
      <c r="C23" s="1878">
        <v>49</v>
      </c>
      <c r="D23" s="142">
        <f t="shared" ref="D23:D25" si="25">SUM(E23:G23)</f>
        <v>717</v>
      </c>
      <c r="E23" s="507">
        <v>560</v>
      </c>
      <c r="F23" s="507">
        <v>20</v>
      </c>
      <c r="G23" s="507">
        <v>137</v>
      </c>
      <c r="H23" s="142">
        <f t="shared" ref="H23:H25" si="26">SUM(I23:J23)</f>
        <v>1070</v>
      </c>
      <c r="I23" s="507">
        <v>313</v>
      </c>
      <c r="J23" s="507">
        <v>757</v>
      </c>
      <c r="K23" s="507">
        <v>72</v>
      </c>
      <c r="L23" s="142">
        <f t="shared" ref="L23:L25" si="27">SUM(M23,N23)</f>
        <v>15541</v>
      </c>
      <c r="M23" s="625">
        <f>SUM(O23,Q23,S23,U23,W23,Y23)</f>
        <v>7924</v>
      </c>
      <c r="N23" s="625">
        <f>SUM(P23,R23,T23,V23,X23,Z23)</f>
        <v>7617</v>
      </c>
      <c r="O23" s="507">
        <v>1223</v>
      </c>
      <c r="P23" s="507">
        <v>1236</v>
      </c>
      <c r="Q23" s="507">
        <v>1352</v>
      </c>
      <c r="R23" s="507">
        <v>1234</v>
      </c>
      <c r="S23" s="507">
        <v>1286</v>
      </c>
      <c r="T23" s="507">
        <v>1319</v>
      </c>
      <c r="U23" s="507">
        <v>1412</v>
      </c>
      <c r="V23" s="507">
        <v>1316</v>
      </c>
      <c r="W23" s="507">
        <v>1346</v>
      </c>
      <c r="X23" s="507">
        <v>1303</v>
      </c>
      <c r="Y23" s="507">
        <v>1305</v>
      </c>
      <c r="Z23" s="507">
        <v>1209</v>
      </c>
    </row>
    <row r="24" spans="1:26" ht="30" customHeight="1">
      <c r="A24" s="162" t="s">
        <v>3195</v>
      </c>
      <c r="B24" s="162" t="s">
        <v>3195</v>
      </c>
      <c r="C24" s="1878">
        <v>2</v>
      </c>
      <c r="D24" s="142">
        <f t="shared" si="25"/>
        <v>1</v>
      </c>
      <c r="E24" s="507">
        <v>0</v>
      </c>
      <c r="F24" s="507">
        <v>1</v>
      </c>
      <c r="G24" s="507">
        <v>0</v>
      </c>
      <c r="H24" s="142">
        <f t="shared" si="26"/>
        <v>2</v>
      </c>
      <c r="I24" s="507">
        <v>1</v>
      </c>
      <c r="J24" s="507">
        <v>1</v>
      </c>
      <c r="K24" s="507">
        <v>0</v>
      </c>
      <c r="L24" s="142">
        <f t="shared" si="27"/>
        <v>7</v>
      </c>
      <c r="M24" s="625">
        <f t="shared" ref="M24:N25" si="28">SUM(O24,Q24,S24,U24,W24,Y24)</f>
        <v>4</v>
      </c>
      <c r="N24" s="625">
        <f t="shared" si="28"/>
        <v>3</v>
      </c>
      <c r="O24" s="507">
        <v>1</v>
      </c>
      <c r="P24" s="507">
        <v>0</v>
      </c>
      <c r="Q24" s="507">
        <v>0</v>
      </c>
      <c r="R24" s="507">
        <v>1</v>
      </c>
      <c r="S24" s="507">
        <v>1</v>
      </c>
      <c r="T24" s="507">
        <v>2</v>
      </c>
      <c r="U24" s="507">
        <v>2</v>
      </c>
      <c r="V24" s="507">
        <v>0</v>
      </c>
      <c r="W24" s="507">
        <v>0</v>
      </c>
      <c r="X24" s="507">
        <v>0</v>
      </c>
      <c r="Y24" s="507">
        <v>0</v>
      </c>
      <c r="Z24" s="507">
        <v>0</v>
      </c>
    </row>
    <row r="25" spans="1:26" ht="30" customHeight="1">
      <c r="A25" s="971" t="s">
        <v>3153</v>
      </c>
      <c r="B25" s="971" t="s">
        <v>3153</v>
      </c>
      <c r="C25" s="1879">
        <v>1</v>
      </c>
      <c r="D25" s="1880">
        <f t="shared" si="25"/>
        <v>10</v>
      </c>
      <c r="E25" s="1881">
        <v>10</v>
      </c>
      <c r="F25" s="1881">
        <v>0</v>
      </c>
      <c r="G25" s="1881">
        <v>0</v>
      </c>
      <c r="H25" s="1880">
        <f t="shared" si="26"/>
        <v>18</v>
      </c>
      <c r="I25" s="1881">
        <v>9</v>
      </c>
      <c r="J25" s="1881">
        <v>9</v>
      </c>
      <c r="K25" s="1881">
        <v>4</v>
      </c>
      <c r="L25" s="1880">
        <f t="shared" si="27"/>
        <v>229</v>
      </c>
      <c r="M25" s="1882">
        <f t="shared" si="28"/>
        <v>96</v>
      </c>
      <c r="N25" s="1882">
        <f t="shared" si="28"/>
        <v>133</v>
      </c>
      <c r="O25" s="1881">
        <v>20</v>
      </c>
      <c r="P25" s="1881">
        <v>19</v>
      </c>
      <c r="Q25" s="1881">
        <v>9</v>
      </c>
      <c r="R25" s="1881">
        <v>20</v>
      </c>
      <c r="S25" s="1881">
        <v>15</v>
      </c>
      <c r="T25" s="1881">
        <v>25</v>
      </c>
      <c r="U25" s="1881">
        <v>18</v>
      </c>
      <c r="V25" s="1881">
        <v>25</v>
      </c>
      <c r="W25" s="1881">
        <v>20</v>
      </c>
      <c r="X25" s="1881">
        <v>26</v>
      </c>
      <c r="Y25" s="1881">
        <v>14</v>
      </c>
      <c r="Z25" s="1881">
        <v>18</v>
      </c>
    </row>
    <row r="26" spans="1:26" ht="15" customHeight="1">
      <c r="A26" s="20" t="s">
        <v>5085</v>
      </c>
    </row>
    <row r="27" spans="1:26" s="23" customFormat="1" ht="20.100000000000001" customHeight="1">
      <c r="A27" s="993" t="s">
        <v>3196</v>
      </c>
      <c r="B27" s="993"/>
      <c r="C27" s="993"/>
      <c r="D27" s="20"/>
    </row>
    <row r="28" spans="1:26" ht="15" customHeight="1">
      <c r="G28" s="23"/>
      <c r="H28" s="1296"/>
      <c r="I28" s="1296"/>
      <c r="J28" s="1296"/>
    </row>
    <row r="29" spans="1:26" ht="15" customHeight="1">
      <c r="G29" s="23"/>
      <c r="H29" s="1296"/>
      <c r="I29" s="1297"/>
      <c r="J29" s="1297"/>
    </row>
    <row r="30" spans="1:26" ht="15" customHeight="1">
      <c r="G30" s="23"/>
      <c r="H30" s="1296"/>
      <c r="I30" s="1296"/>
      <c r="J30" s="1296"/>
    </row>
    <row r="31" spans="1:26" ht="15" customHeight="1">
      <c r="G31" s="23"/>
      <c r="H31" s="1296"/>
      <c r="I31" s="1296"/>
      <c r="J31" s="1296"/>
    </row>
    <row r="32" spans="1:26" ht="15" customHeight="1">
      <c r="G32" s="23"/>
      <c r="H32" s="1296"/>
      <c r="I32" s="1297"/>
      <c r="J32" s="1297"/>
    </row>
    <row r="98" spans="22:48" ht="15" customHeight="1">
      <c r="V98" s="1095"/>
      <c r="W98" s="1095"/>
      <c r="X98" s="1095"/>
      <c r="Y98" s="1095"/>
      <c r="Z98" s="1095"/>
      <c r="AA98" s="1095"/>
      <c r="AB98" s="1095"/>
      <c r="AC98" s="1095"/>
      <c r="AD98" s="1095"/>
      <c r="AE98" s="1095"/>
      <c r="AF98" s="1095"/>
      <c r="AG98" s="1095"/>
      <c r="AH98" s="1095"/>
      <c r="AI98" s="1095"/>
      <c r="AJ98" s="1095"/>
      <c r="AK98" s="1095"/>
      <c r="AL98" s="1095"/>
      <c r="AM98" s="1095"/>
      <c r="AN98" s="1095"/>
      <c r="AO98" s="1095"/>
      <c r="AP98" s="1095"/>
      <c r="AQ98" s="1095"/>
      <c r="AR98" s="1095"/>
      <c r="AS98" s="1095"/>
      <c r="AT98" s="1095"/>
      <c r="AU98" s="1095"/>
      <c r="AV98" s="1095"/>
    </row>
    <row r="99" spans="22:48" ht="15" customHeight="1">
      <c r="V99" s="1095"/>
      <c r="W99" s="1095"/>
      <c r="X99" s="1095"/>
      <c r="Y99" s="1095"/>
      <c r="Z99" s="1095"/>
      <c r="AA99" s="1095"/>
      <c r="AB99" s="1095"/>
      <c r="AC99" s="1095"/>
      <c r="AD99" s="1095"/>
      <c r="AE99" s="1095"/>
      <c r="AF99" s="1095"/>
      <c r="AG99" s="1095"/>
      <c r="AH99" s="1095"/>
      <c r="AI99" s="1095"/>
      <c r="AJ99" s="1095"/>
      <c r="AK99" s="1095"/>
      <c r="AL99" s="1095"/>
      <c r="AM99" s="1095"/>
      <c r="AN99" s="1095"/>
      <c r="AO99" s="1095"/>
      <c r="AP99" s="1095"/>
      <c r="AQ99" s="1095"/>
      <c r="AR99" s="1095"/>
      <c r="AS99" s="1095"/>
      <c r="AT99" s="1095"/>
      <c r="AU99" s="1095"/>
      <c r="AV99" s="1095"/>
    </row>
    <row r="100" spans="22:48" ht="15" customHeight="1">
      <c r="V100" s="1095"/>
      <c r="W100" s="1095"/>
      <c r="X100" s="1095"/>
      <c r="Y100" s="1095"/>
      <c r="Z100" s="1095"/>
      <c r="AA100" s="1095"/>
      <c r="AB100" s="1095"/>
      <c r="AC100" s="1095"/>
      <c r="AD100" s="1095"/>
      <c r="AE100" s="1095"/>
      <c r="AF100" s="1095"/>
      <c r="AG100" s="1095"/>
      <c r="AH100" s="1095"/>
      <c r="AI100" s="1095"/>
      <c r="AJ100" s="1095"/>
      <c r="AK100" s="1095"/>
      <c r="AL100" s="1095"/>
      <c r="AM100" s="1095"/>
      <c r="AN100" s="1095"/>
      <c r="AO100" s="1095"/>
      <c r="AP100" s="1095"/>
      <c r="AQ100" s="1095"/>
      <c r="AR100" s="1095"/>
      <c r="AS100" s="1095"/>
      <c r="AT100" s="1095"/>
      <c r="AU100" s="1095"/>
      <c r="AV100" s="1095"/>
    </row>
  </sheetData>
  <customSheetViews>
    <customSheetView guid="{35BD8D3A-C3F6-4E0E-B6B2-2143E8CF03D4}" scale="85" topLeftCell="A7">
      <selection activeCell="I22" sqref="I22"/>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3" sqref="C13"/>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G20" sqref="G2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B14" sqref="B14"/>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fitToPage="1">
      <selection activeCell="W23" sqref="W23"/>
      <pageMargins left="0.59055118110236227" right="0.59055118110236227" top="0.78740157480314965" bottom="0.78740157480314965" header="0.31496062992125984" footer="0.31496062992125984"/>
      <pageSetup paperSize="9" scale="63" orientation="landscape" r:id="rId5"/>
    </customSheetView>
    <customSheetView guid="{F9A5D3E6-646D-417F-BBE8-7ECCE1B1890D}" scale="91" fitToPage="1" topLeftCell="A8">
      <selection activeCell="G20" sqref="G20"/>
      <pageMargins left="0.59055118110236227" right="0.59055118110236227" top="0.78740157480314965" bottom="0.78740157480314965" header="0.31496062992125984" footer="0.31496062992125984"/>
      <pageSetup paperSize="9" scale="63" orientation="landscape" r:id="rId6"/>
    </customSheetView>
    <customSheetView guid="{B49D56AA-3B6B-4E15-99C8-E193BF4F22A9}" scale="85">
      <selection activeCell="C13" sqref="C1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3" sqref="C1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3" sqref="C13"/>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3" sqref="C1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3" sqref="C13"/>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3" sqref="C1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3" sqref="C1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3" sqref="C1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3" sqref="C1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3" sqref="C1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fitToPage="1">
      <selection activeCell="K23" sqref="K23"/>
      <pageMargins left="0.59055118110236227" right="0.59055118110236227" top="0.78740157480314965" bottom="0.78740157480314965" header="0.31496062992125984" footer="0.31496062992125984"/>
      <pageSetup paperSize="9" scale="63" orientation="landscape" r:id="rId17"/>
    </customSheetView>
    <customSheetView guid="{30058F98-6897-4D54-8BCF-6DCA7063FB8D}" scale="85" fitToPage="1">
      <selection activeCell="K23" sqref="K23"/>
      <pageMargins left="0.59055118110236227" right="0.59055118110236227" top="0.78740157480314965" bottom="0.78740157480314965" header="0.31496062992125984" footer="0.31496062992125984"/>
      <pageSetup paperSize="9" scale="63" orientation="landscape" r:id="rId18"/>
    </customSheetView>
    <customSheetView guid="{69EF12F7-33A4-4F77-BCCE-9A346C0C3A8F}" scale="85" fitToPage="1">
      <selection activeCell="K23" sqref="K23"/>
      <pageMargins left="0.59055118110236227" right="0.59055118110236227" top="0.78740157480314965" bottom="0.78740157480314965" header="0.31496062992125984" footer="0.31496062992125984"/>
      <pageSetup paperSize="9" scale="63" orientation="landscape"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3" sqref="C13"/>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fitToPage="1">
      <selection activeCell="W23" sqref="W23"/>
      <pageMargins left="0.59055118110236227" right="0.59055118110236227" top="0.78740157480314965" bottom="0.78740157480314965" header="0.31496062992125984" footer="0.31496062992125984"/>
      <pageSetup paperSize="9" scale="63" orientation="landscape" r:id="rId22"/>
    </customSheetView>
    <customSheetView guid="{1BFE2A91-9960-49FB-B512-A4FCD8C3EC61}" scale="85" fitToPage="1">
      <selection activeCell="W23" sqref="W23"/>
      <pageMargins left="0.59055118110236227" right="0.59055118110236227" top="0.78740157480314965" bottom="0.78740157480314965" header="0.31496062992125984" footer="0.31496062992125984"/>
      <pageSetup paperSize="9" scale="63" orientation="landscape" r:id="rId23"/>
    </customSheetView>
    <customSheetView guid="{B11D6758-BA5A-4F43-A11B-572A39E9790E}" scale="85" fitToPage="1">
      <selection activeCell="W23" sqref="W23"/>
      <pageMargins left="0.59055118110236227" right="0.59055118110236227" top="0.78740157480314965" bottom="0.78740157480314965" header="0.31496062992125984" footer="0.31496062992125984"/>
      <pageSetup paperSize="9" scale="63" orientation="landscape" r:id="rId24"/>
    </customSheetView>
    <customSheetView guid="{C5E0F698-3666-4B81-8EED-CC2781573207}" scale="85" fitToPage="1">
      <selection activeCell="W23" sqref="W23"/>
      <pageMargins left="0.59055118110236227" right="0.59055118110236227" top="0.78740157480314965" bottom="0.78740157480314965" header="0.31496062992125984" footer="0.31496062992125984"/>
      <pageSetup paperSize="9" scale="63" orientation="landscape" r:id="rId25"/>
    </customSheetView>
    <customSheetView guid="{898219FD-2AFB-47DD-A584-5E9CD05CCBB1}" scale="85">
      <selection activeCell="C13" sqref="C13"/>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3" sqref="C13"/>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3" sqref="C13"/>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3" sqref="C13"/>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3" sqref="C13"/>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3" sqref="C13"/>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3" sqref="C13"/>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3" sqref="C13"/>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3" sqref="C13"/>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3" sqref="C13"/>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3" sqref="C13"/>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3" sqref="C13"/>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3" sqref="C13"/>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3" sqref="C13"/>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3" sqref="C13"/>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3" sqref="C13"/>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3" sqref="C13"/>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3" sqref="C13"/>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3" sqref="C13"/>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3" sqref="C13"/>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3" sqref="C13"/>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3" sqref="C13"/>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3" sqref="C13"/>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3" sqref="C13"/>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3" sqref="C13"/>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3" sqref="C13"/>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3" sqref="C13"/>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3" sqref="C13"/>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3" sqref="C13"/>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3" sqref="C13"/>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fitToPage="1">
      <selection activeCell="W23" sqref="W23"/>
      <pageMargins left="0.59055118110236227" right="0.59055118110236227" top="0.78740157480314965" bottom="0.78740157480314965" header="0.31496062992125984" footer="0.31496062992125984"/>
      <pageSetup paperSize="9" scale="63" orientation="landscape" r:id="rId56"/>
    </customSheetView>
    <customSheetView guid="{1184DE22-5901-485C-8050-F941E80B16ED}" scale="85" fitToPage="1">
      <selection activeCell="W23" sqref="W23"/>
      <pageMargins left="0.59055118110236227" right="0.59055118110236227" top="0.78740157480314965" bottom="0.78740157480314965" header="0.31496062992125984" footer="0.31496062992125984"/>
      <pageSetup paperSize="9" scale="63" orientation="landscape" r:id="rId57"/>
    </customSheetView>
    <customSheetView guid="{2B898D7F-EE90-4CFD-9F43-AB7414F89E77}" scale="85" fitToPage="1">
      <selection activeCell="K23" sqref="K23"/>
      <pageMargins left="0.59055118110236227" right="0.59055118110236227" top="0.78740157480314965" bottom="0.78740157480314965" header="0.31496062992125984" footer="0.31496062992125984"/>
      <pageSetup paperSize="9" scale="63" orientation="landscape" r:id="rId58"/>
    </customSheetView>
    <customSheetView guid="{C6AFBE28-E866-4D5D-ADBD-07D2847FD902}" scale="85" fitToPage="1">
      <selection activeCell="K23" sqref="K23"/>
      <pageMargins left="0.59055118110236227" right="0.59055118110236227" top="0.78740157480314965" bottom="0.78740157480314965" header="0.31496062992125984" footer="0.31496062992125984"/>
      <pageSetup paperSize="9" scale="63" orientation="landscape" r:id="rId59"/>
    </customSheetView>
    <customSheetView guid="{3735EA80-EB2D-4910-81F1-1AA74ECCBFE5}" scale="85">
      <selection activeCell="C13" sqref="C13"/>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3" sqref="C13"/>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3" sqref="C1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fitToPage="1">
      <selection activeCell="K23" sqref="K23"/>
      <pageMargins left="0.59055118110236227" right="0.59055118110236227" top="0.78740157480314965" bottom="0.78740157480314965" header="0.31496062992125984" footer="0.31496062992125984"/>
      <pageSetup paperSize="9" scale="63" orientation="landscape" r:id="rId63"/>
    </customSheetView>
    <customSheetView guid="{1F973131-8A4E-4D06-BD72-AB7B2C989AC9}" scale="85">
      <selection activeCell="C13" sqref="C1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fitToPage="1">
      <selection activeCell="K23" sqref="K23"/>
      <pageMargins left="0.59055118110236227" right="0.59055118110236227" top="0.78740157480314965" bottom="0.78740157480314965" header="0.31496062992125984" footer="0.31496062992125984"/>
      <pageSetup paperSize="9" scale="63" orientation="landscape" r:id="rId65"/>
    </customSheetView>
    <customSheetView guid="{240189DE-87D7-4094-9C55-239451DB35EE}" scale="85" fitToPage="1">
      <selection activeCell="K23" sqref="K23"/>
      <pageMargins left="0.59055118110236227" right="0.59055118110236227" top="0.78740157480314965" bottom="0.78740157480314965" header="0.31496062992125984" footer="0.31496062992125984"/>
      <pageSetup paperSize="9" scale="63" orientation="landscape" r:id="rId66"/>
    </customSheetView>
    <customSheetView guid="{3879FE5B-EDC4-4A46-BAD1-D4F44E5C755B}" scale="85">
      <selection activeCell="C13" sqref="C13"/>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3" sqref="C1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3" sqref="C1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3" sqref="C1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3" sqref="C1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2"/>
    </customSheetView>
    <customSheetView guid="{71042459-703D-4FF3-8D53-1213B54B1552}"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3"/>
    </customSheetView>
    <customSheetView guid="{EE644B69-3942-4A0D-811D-C183FE0C8B84}"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4"/>
    </customSheetView>
    <customSheetView guid="{AA17E97B-ABB2-4C8B-BAA8-63934B5B5DBA}"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5"/>
    </customSheetView>
    <customSheetView guid="{723C59CB-A466-4479-8AA8-39674B010947}"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6"/>
    </customSheetView>
    <customSheetView guid="{9D1B7E56-0B3F-4392-BE9A-F57461B2AFB0}" scale="70">
      <selection activeCell="B14" sqref="B14"/>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B14" sqref="B14"/>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91" fitToPage="1" topLeftCell="A8">
      <selection activeCell="G20" sqref="G20"/>
      <pageMargins left="0.59055118110236227" right="0.59055118110236227" top="0.78740157480314965" bottom="0.78740157480314965" header="0.31496062992125984" footer="0.31496062992125984"/>
      <pageSetup paperSize="9" scale="63" orientation="landscape" r:id="rId79"/>
    </customSheetView>
    <customSheetView guid="{A0A5534D-42D8-415C-8AAF-DF16D93BD699}" scale="91" fitToPage="1" topLeftCell="A8">
      <selection activeCell="G20" sqref="G20"/>
      <pageMargins left="0.59055118110236227" right="0.59055118110236227" top="0.78740157480314965" bottom="0.78740157480314965" header="0.31496062992125984" footer="0.31496062992125984"/>
      <pageSetup paperSize="9" scale="63" orientation="landscape" r:id="rId80"/>
    </customSheetView>
    <customSheetView guid="{954601D5-9BC0-44CB-9222-E69A5143F9E9}" scale="70">
      <selection activeCell="B14" sqref="B14"/>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23">
    <mergeCell ref="U5:V5"/>
    <mergeCell ref="W5:X5"/>
    <mergeCell ref="L4:Z4"/>
    <mergeCell ref="D5:D6"/>
    <mergeCell ref="E5:E6"/>
    <mergeCell ref="F5:F6"/>
    <mergeCell ref="G5:G6"/>
    <mergeCell ref="H5:H6"/>
    <mergeCell ref="I5:I6"/>
    <mergeCell ref="J5:J6"/>
    <mergeCell ref="L5:L6"/>
    <mergeCell ref="M5:M6"/>
    <mergeCell ref="K4:K6"/>
    <mergeCell ref="Y5:Z5"/>
    <mergeCell ref="N5:N6"/>
    <mergeCell ref="O5:P5"/>
    <mergeCell ref="Q5:R5"/>
    <mergeCell ref="S5:T5"/>
    <mergeCell ref="A4:A6"/>
    <mergeCell ref="B4:B6"/>
    <mergeCell ref="C4:C6"/>
    <mergeCell ref="D4:G4"/>
    <mergeCell ref="H4:J4"/>
  </mergeCells>
  <phoneticPr fontId="2"/>
  <hyperlinks>
    <hyperlink ref="AB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autoPageBreaks="0"/>
  </sheetPr>
  <dimension ref="A1:W30"/>
  <sheetViews>
    <sheetView zoomScale="70" zoomScaleNormal="70" zoomScaleSheetLayoutView="85" workbookViewId="0">
      <selection activeCell="H29" sqref="H29"/>
    </sheetView>
  </sheetViews>
  <sheetFormatPr defaultColWidth="2.5" defaultRowHeight="15" customHeight="1"/>
  <cols>
    <col min="1" max="2" width="11.125" style="20" customWidth="1"/>
    <col min="3" max="21" width="7.875" style="20" customWidth="1"/>
    <col min="22" max="22" width="2.5" style="20" customWidth="1"/>
    <col min="23" max="23" width="11" style="20" bestFit="1" customWidth="1"/>
    <col min="24" max="16384" width="2.5" style="20"/>
  </cols>
  <sheetData>
    <row r="1" spans="1:23" ht="22.5" customHeight="1">
      <c r="U1" s="19" t="s">
        <v>4859</v>
      </c>
      <c r="W1" s="558" t="s">
        <v>747</v>
      </c>
    </row>
    <row r="2" spans="1:23" ht="22.5" customHeight="1">
      <c r="A2" s="22" t="s">
        <v>4870</v>
      </c>
      <c r="B2" s="22"/>
      <c r="C2" s="22"/>
    </row>
    <row r="3" spans="1:23" s="165" customFormat="1" ht="22.5" customHeight="1">
      <c r="U3" s="48" t="s">
        <v>5264</v>
      </c>
    </row>
    <row r="4" spans="1:23" ht="20.100000000000001" customHeight="1">
      <c r="A4" s="2033" t="s">
        <v>3146</v>
      </c>
      <c r="B4" s="2033" t="s">
        <v>3147</v>
      </c>
      <c r="C4" s="2027" t="s">
        <v>3148</v>
      </c>
      <c r="D4" s="2024" t="s">
        <v>3183</v>
      </c>
      <c r="E4" s="2024"/>
      <c r="F4" s="2024"/>
      <c r="G4" s="2024"/>
      <c r="H4" s="2024"/>
      <c r="I4" s="2024" t="s">
        <v>3149</v>
      </c>
      <c r="J4" s="2024"/>
      <c r="K4" s="2024"/>
      <c r="L4" s="2024" t="s">
        <v>3169</v>
      </c>
      <c r="M4" s="2024" t="s">
        <v>3150</v>
      </c>
      <c r="N4" s="2024"/>
      <c r="O4" s="2024"/>
      <c r="P4" s="2024"/>
      <c r="Q4" s="2024"/>
      <c r="R4" s="2024"/>
      <c r="S4" s="2024"/>
      <c r="T4" s="2024"/>
      <c r="U4" s="2016"/>
    </row>
    <row r="5" spans="1:23" ht="20.100000000000001" customHeight="1">
      <c r="A5" s="2027"/>
      <c r="B5" s="2027"/>
      <c r="C5" s="2027"/>
      <c r="D5" s="2024" t="s">
        <v>3197</v>
      </c>
      <c r="E5" s="2024" t="s">
        <v>3185</v>
      </c>
      <c r="F5" s="2024"/>
      <c r="G5" s="2024"/>
      <c r="H5" s="2158" t="s">
        <v>5308</v>
      </c>
      <c r="I5" s="2024" t="s">
        <v>3197</v>
      </c>
      <c r="J5" s="2024" t="s">
        <v>245</v>
      </c>
      <c r="K5" s="2024" t="s">
        <v>246</v>
      </c>
      <c r="L5" s="2024"/>
      <c r="M5" s="2024" t="s">
        <v>131</v>
      </c>
      <c r="N5" s="2024"/>
      <c r="O5" s="2024"/>
      <c r="P5" s="2024" t="s">
        <v>3187</v>
      </c>
      <c r="Q5" s="2024"/>
      <c r="R5" s="2024" t="s">
        <v>3188</v>
      </c>
      <c r="S5" s="2024"/>
      <c r="T5" s="2024" t="s">
        <v>3189</v>
      </c>
      <c r="U5" s="2016"/>
    </row>
    <row r="6" spans="1:23" ht="20.100000000000001" customHeight="1">
      <c r="A6" s="2027"/>
      <c r="B6" s="2027"/>
      <c r="C6" s="2027"/>
      <c r="D6" s="2024"/>
      <c r="E6" s="959" t="s">
        <v>3187</v>
      </c>
      <c r="F6" s="959" t="s">
        <v>3188</v>
      </c>
      <c r="G6" s="959" t="s">
        <v>3189</v>
      </c>
      <c r="H6" s="2158"/>
      <c r="I6" s="2024"/>
      <c r="J6" s="2024"/>
      <c r="K6" s="2024"/>
      <c r="L6" s="2024"/>
      <c r="M6" s="959" t="s">
        <v>131</v>
      </c>
      <c r="N6" s="959" t="s">
        <v>245</v>
      </c>
      <c r="O6" s="959" t="s">
        <v>246</v>
      </c>
      <c r="P6" s="959" t="s">
        <v>245</v>
      </c>
      <c r="Q6" s="959" t="s">
        <v>246</v>
      </c>
      <c r="R6" s="959" t="s">
        <v>245</v>
      </c>
      <c r="S6" s="959" t="s">
        <v>246</v>
      </c>
      <c r="T6" s="959" t="s">
        <v>245</v>
      </c>
      <c r="U6" s="953" t="s">
        <v>246</v>
      </c>
    </row>
    <row r="7" spans="1:23" s="37" customFormat="1" ht="30" customHeight="1">
      <c r="A7" s="1009">
        <v>2009</v>
      </c>
      <c r="B7" s="1009" t="s">
        <v>2191</v>
      </c>
      <c r="C7" s="601">
        <v>29</v>
      </c>
      <c r="D7" s="1006">
        <f t="shared" ref="D7:D18" si="0">SUM(E7:H7)</f>
        <v>381</v>
      </c>
      <c r="E7" s="1006">
        <v>125</v>
      </c>
      <c r="F7" s="1006">
        <v>116</v>
      </c>
      <c r="G7" s="1006">
        <v>122</v>
      </c>
      <c r="H7" s="1006">
        <v>18</v>
      </c>
      <c r="I7" s="1006">
        <f>SUM(J7:K7)</f>
        <v>720</v>
      </c>
      <c r="J7" s="1064">
        <v>406</v>
      </c>
      <c r="K7" s="1064">
        <v>314</v>
      </c>
      <c r="L7" s="1006">
        <v>61</v>
      </c>
      <c r="M7" s="1006">
        <f t="shared" ref="M7:M18" si="1">SUM(N7:O7)</f>
        <v>10516</v>
      </c>
      <c r="N7" s="1006">
        <f>SUM(P7,R7,T7)</f>
        <v>5337</v>
      </c>
      <c r="O7" s="1006">
        <f>SUM(Q7,S7,U7)</f>
        <v>5179</v>
      </c>
      <c r="P7" s="1006">
        <v>1721</v>
      </c>
      <c r="Q7" s="1006">
        <v>1692</v>
      </c>
      <c r="R7" s="1006">
        <v>1802</v>
      </c>
      <c r="S7" s="1006">
        <v>1712</v>
      </c>
      <c r="T7" s="1006">
        <v>1814</v>
      </c>
      <c r="U7" s="1006">
        <v>1775</v>
      </c>
    </row>
    <row r="8" spans="1:23" s="37" customFormat="1" ht="30" customHeight="1">
      <c r="A8" s="1009">
        <v>2010</v>
      </c>
      <c r="B8" s="1009" t="s">
        <v>139</v>
      </c>
      <c r="C8" s="601">
        <v>29</v>
      </c>
      <c r="D8" s="1006">
        <f t="shared" si="0"/>
        <v>374</v>
      </c>
      <c r="E8" s="1006">
        <v>123</v>
      </c>
      <c r="F8" s="1006">
        <v>116</v>
      </c>
      <c r="G8" s="1006">
        <v>116</v>
      </c>
      <c r="H8" s="1006">
        <v>19</v>
      </c>
      <c r="I8" s="1006">
        <f t="shared" ref="I8:I18" si="2">SUM(J8:K8)</f>
        <v>710</v>
      </c>
      <c r="J8" s="1064">
        <v>402</v>
      </c>
      <c r="K8" s="1064">
        <v>308</v>
      </c>
      <c r="L8" s="1006">
        <v>55</v>
      </c>
      <c r="M8" s="1006">
        <f t="shared" si="1"/>
        <v>10298</v>
      </c>
      <c r="N8" s="1006">
        <f t="shared" ref="N8:O17" si="3">SUM(P8,R8,T8)</f>
        <v>5241</v>
      </c>
      <c r="O8" s="1006">
        <f t="shared" si="3"/>
        <v>5057</v>
      </c>
      <c r="P8" s="1006">
        <v>1705</v>
      </c>
      <c r="Q8" s="1006">
        <v>1653</v>
      </c>
      <c r="R8" s="1006">
        <v>1723</v>
      </c>
      <c r="S8" s="1006">
        <v>1694</v>
      </c>
      <c r="T8" s="1006">
        <v>1813</v>
      </c>
      <c r="U8" s="1006">
        <v>1710</v>
      </c>
    </row>
    <row r="9" spans="1:23" s="37" customFormat="1" ht="30" customHeight="1">
      <c r="A9" s="1009">
        <v>2011</v>
      </c>
      <c r="B9" s="1009" t="s">
        <v>140</v>
      </c>
      <c r="C9" s="601">
        <v>29</v>
      </c>
      <c r="D9" s="1006">
        <f t="shared" si="0"/>
        <v>382</v>
      </c>
      <c r="E9" s="1006">
        <v>130</v>
      </c>
      <c r="F9" s="1006">
        <v>115</v>
      </c>
      <c r="G9" s="1006">
        <v>116</v>
      </c>
      <c r="H9" s="1006">
        <v>21</v>
      </c>
      <c r="I9" s="1006">
        <f t="shared" si="2"/>
        <v>723</v>
      </c>
      <c r="J9" s="1064">
        <v>407</v>
      </c>
      <c r="K9" s="1064">
        <v>316</v>
      </c>
      <c r="L9" s="1006">
        <v>63</v>
      </c>
      <c r="M9" s="1006">
        <f t="shared" si="1"/>
        <v>10363</v>
      </c>
      <c r="N9" s="1006">
        <f t="shared" si="3"/>
        <v>5257</v>
      </c>
      <c r="O9" s="1006">
        <f t="shared" si="3"/>
        <v>5106</v>
      </c>
      <c r="P9" s="1006">
        <v>1796</v>
      </c>
      <c r="Q9" s="1006">
        <v>1749</v>
      </c>
      <c r="R9" s="1006">
        <v>1710</v>
      </c>
      <c r="S9" s="1006">
        <v>1662</v>
      </c>
      <c r="T9" s="1006">
        <v>1751</v>
      </c>
      <c r="U9" s="1006">
        <v>1695</v>
      </c>
    </row>
    <row r="10" spans="1:23" s="37" customFormat="1" ht="30" customHeight="1">
      <c r="A10" s="1009">
        <v>2012</v>
      </c>
      <c r="B10" s="1009" t="s">
        <v>2177</v>
      </c>
      <c r="C10" s="601">
        <v>29</v>
      </c>
      <c r="D10" s="1006">
        <f t="shared" si="0"/>
        <v>375</v>
      </c>
      <c r="E10" s="1006">
        <v>118</v>
      </c>
      <c r="F10" s="1006">
        <v>119</v>
      </c>
      <c r="G10" s="1006">
        <v>114</v>
      </c>
      <c r="H10" s="1006">
        <v>24</v>
      </c>
      <c r="I10" s="1006">
        <f>SUM(J10:K10)</f>
        <v>720</v>
      </c>
      <c r="J10" s="1064">
        <v>396</v>
      </c>
      <c r="K10" s="1064">
        <v>324</v>
      </c>
      <c r="L10" s="1006">
        <v>47</v>
      </c>
      <c r="M10" s="1006">
        <f t="shared" si="1"/>
        <v>10015</v>
      </c>
      <c r="N10" s="1006">
        <f t="shared" si="3"/>
        <v>5066</v>
      </c>
      <c r="O10" s="1006">
        <f>SUM(Q10,S10,U10)</f>
        <v>4949</v>
      </c>
      <c r="P10" s="1006">
        <v>1622</v>
      </c>
      <c r="Q10" s="1006">
        <v>1621</v>
      </c>
      <c r="R10" s="1006">
        <v>1751</v>
      </c>
      <c r="S10" s="1006">
        <v>1710</v>
      </c>
      <c r="T10" s="1006">
        <v>1693</v>
      </c>
      <c r="U10" s="1006">
        <v>1618</v>
      </c>
    </row>
    <row r="11" spans="1:23" s="37" customFormat="1" ht="30" customHeight="1">
      <c r="A11" s="1009">
        <v>2013</v>
      </c>
      <c r="B11" s="1009" t="s">
        <v>1034</v>
      </c>
      <c r="C11" s="601">
        <v>29</v>
      </c>
      <c r="D11" s="1006">
        <f t="shared" si="0"/>
        <v>379</v>
      </c>
      <c r="E11" s="1006">
        <v>120</v>
      </c>
      <c r="F11" s="1006">
        <v>111</v>
      </c>
      <c r="G11" s="1006">
        <v>119</v>
      </c>
      <c r="H11" s="1006">
        <v>29</v>
      </c>
      <c r="I11" s="1006">
        <f t="shared" si="2"/>
        <v>721</v>
      </c>
      <c r="J11" s="1064">
        <v>403</v>
      </c>
      <c r="K11" s="1064">
        <v>318</v>
      </c>
      <c r="L11" s="1006">
        <v>45</v>
      </c>
      <c r="M11" s="1006">
        <f t="shared" si="1"/>
        <v>9945</v>
      </c>
      <c r="N11" s="1006">
        <f t="shared" si="3"/>
        <v>5047</v>
      </c>
      <c r="O11" s="1006">
        <f>SUM(Q11,S11,U11)</f>
        <v>4898</v>
      </c>
      <c r="P11" s="1006">
        <v>1676</v>
      </c>
      <c r="Q11" s="1006">
        <v>1559</v>
      </c>
      <c r="R11" s="1006">
        <v>1627</v>
      </c>
      <c r="S11" s="1006">
        <v>1628</v>
      </c>
      <c r="T11" s="1006">
        <v>1744</v>
      </c>
      <c r="U11" s="1006">
        <v>1711</v>
      </c>
    </row>
    <row r="12" spans="1:23" s="37" customFormat="1" ht="30" customHeight="1">
      <c r="A12" s="1009">
        <v>2014</v>
      </c>
      <c r="B12" s="1009" t="s">
        <v>969</v>
      </c>
      <c r="C12" s="601">
        <v>29</v>
      </c>
      <c r="D12" s="1006">
        <f t="shared" si="0"/>
        <v>371</v>
      </c>
      <c r="E12" s="1006">
        <v>119</v>
      </c>
      <c r="F12" s="1006">
        <v>110</v>
      </c>
      <c r="G12" s="1006">
        <v>111</v>
      </c>
      <c r="H12" s="1006">
        <v>31</v>
      </c>
      <c r="I12" s="1006">
        <f>SUM(J12:K12)</f>
        <v>713</v>
      </c>
      <c r="J12" s="1064">
        <v>406</v>
      </c>
      <c r="K12" s="1064">
        <v>307</v>
      </c>
      <c r="L12" s="1006">
        <v>45</v>
      </c>
      <c r="M12" s="643">
        <f t="shared" si="1"/>
        <v>9791</v>
      </c>
      <c r="N12" s="1006">
        <f t="shared" si="3"/>
        <v>4954</v>
      </c>
      <c r="O12" s="1006">
        <f>SUM(Q12,S12,U12)</f>
        <v>4837</v>
      </c>
      <c r="P12" s="1006">
        <v>1658</v>
      </c>
      <c r="Q12" s="1006">
        <v>1548</v>
      </c>
      <c r="R12" s="1006">
        <v>1664</v>
      </c>
      <c r="S12" s="1006">
        <v>1654</v>
      </c>
      <c r="T12" s="1006">
        <v>1632</v>
      </c>
      <c r="U12" s="1006">
        <v>1635</v>
      </c>
    </row>
    <row r="13" spans="1:23" ht="30" customHeight="1">
      <c r="A13" s="986">
        <v>2015</v>
      </c>
      <c r="B13" s="1009" t="s">
        <v>880</v>
      </c>
      <c r="C13" s="584">
        <v>29</v>
      </c>
      <c r="D13" s="1006">
        <f t="shared" si="0"/>
        <v>370</v>
      </c>
      <c r="E13" s="972">
        <v>115</v>
      </c>
      <c r="F13" s="972">
        <v>109</v>
      </c>
      <c r="G13" s="972">
        <v>110</v>
      </c>
      <c r="H13" s="972">
        <v>36</v>
      </c>
      <c r="I13" s="1006">
        <f t="shared" si="2"/>
        <v>714</v>
      </c>
      <c r="J13" s="587">
        <v>394</v>
      </c>
      <c r="K13" s="587">
        <v>320</v>
      </c>
      <c r="L13" s="972">
        <v>45</v>
      </c>
      <c r="M13" s="1006">
        <f t="shared" si="1"/>
        <v>9539</v>
      </c>
      <c r="N13" s="1006">
        <f t="shared" si="3"/>
        <v>4900</v>
      </c>
      <c r="O13" s="1006">
        <f t="shared" si="3"/>
        <v>4639</v>
      </c>
      <c r="P13" s="972">
        <v>1575</v>
      </c>
      <c r="Q13" s="972">
        <v>1515</v>
      </c>
      <c r="R13" s="972">
        <v>1662</v>
      </c>
      <c r="S13" s="972">
        <v>1558</v>
      </c>
      <c r="T13" s="972">
        <v>1663</v>
      </c>
      <c r="U13" s="972">
        <v>1566</v>
      </c>
    </row>
    <row r="14" spans="1:23" ht="30" customHeight="1">
      <c r="A14" s="986">
        <v>2016</v>
      </c>
      <c r="B14" s="1009" t="s">
        <v>180</v>
      </c>
      <c r="C14" s="584">
        <v>29</v>
      </c>
      <c r="D14" s="1006">
        <f t="shared" si="0"/>
        <v>360</v>
      </c>
      <c r="E14" s="972">
        <v>111</v>
      </c>
      <c r="F14" s="972">
        <v>104</v>
      </c>
      <c r="G14" s="972">
        <v>109</v>
      </c>
      <c r="H14" s="972">
        <v>36</v>
      </c>
      <c r="I14" s="1006">
        <f>SUM(J14:K14)</f>
        <v>707</v>
      </c>
      <c r="J14" s="587">
        <v>386</v>
      </c>
      <c r="K14" s="587">
        <v>321</v>
      </c>
      <c r="L14" s="972">
        <v>53</v>
      </c>
      <c r="M14" s="1006">
        <f t="shared" si="1"/>
        <v>9558</v>
      </c>
      <c r="N14" s="1006">
        <f t="shared" si="3"/>
        <v>4852</v>
      </c>
      <c r="O14" s="1006">
        <f t="shared" si="3"/>
        <v>4706</v>
      </c>
      <c r="P14" s="972">
        <v>1600</v>
      </c>
      <c r="Q14" s="972">
        <v>1621</v>
      </c>
      <c r="R14" s="972">
        <v>1583</v>
      </c>
      <c r="S14" s="972">
        <v>1519</v>
      </c>
      <c r="T14" s="972">
        <v>1669</v>
      </c>
      <c r="U14" s="972">
        <v>1566</v>
      </c>
    </row>
    <row r="15" spans="1:23" ht="30" customHeight="1">
      <c r="A15" s="986">
        <v>2017</v>
      </c>
      <c r="B15" s="1009" t="s">
        <v>186</v>
      </c>
      <c r="C15" s="584">
        <v>29</v>
      </c>
      <c r="D15" s="1006">
        <f t="shared" si="0"/>
        <v>357</v>
      </c>
      <c r="E15" s="972">
        <v>101</v>
      </c>
      <c r="F15" s="972">
        <v>110</v>
      </c>
      <c r="G15" s="972">
        <v>104</v>
      </c>
      <c r="H15" s="972">
        <v>42</v>
      </c>
      <c r="I15" s="1006">
        <f t="shared" si="2"/>
        <v>704</v>
      </c>
      <c r="J15" s="587">
        <v>388</v>
      </c>
      <c r="K15" s="587">
        <v>316</v>
      </c>
      <c r="L15" s="972">
        <v>49</v>
      </c>
      <c r="M15" s="1006">
        <f t="shared" si="1"/>
        <v>9230</v>
      </c>
      <c r="N15" s="1006">
        <f t="shared" si="3"/>
        <v>4642</v>
      </c>
      <c r="O15" s="1006">
        <f t="shared" si="3"/>
        <v>4588</v>
      </c>
      <c r="P15" s="972">
        <v>1464</v>
      </c>
      <c r="Q15" s="972">
        <v>1459</v>
      </c>
      <c r="R15" s="972">
        <v>1599</v>
      </c>
      <c r="S15" s="972">
        <v>1610</v>
      </c>
      <c r="T15" s="972">
        <v>1579</v>
      </c>
      <c r="U15" s="972">
        <v>1519</v>
      </c>
    </row>
    <row r="16" spans="1:23" ht="30" customHeight="1">
      <c r="A16" s="986">
        <v>2018</v>
      </c>
      <c r="B16" s="1009" t="s">
        <v>2178</v>
      </c>
      <c r="C16" s="584">
        <v>28</v>
      </c>
      <c r="D16" s="1006">
        <f t="shared" si="0"/>
        <v>341</v>
      </c>
      <c r="E16" s="972">
        <v>95</v>
      </c>
      <c r="F16" s="972">
        <v>96</v>
      </c>
      <c r="G16" s="972">
        <v>108</v>
      </c>
      <c r="H16" s="972">
        <v>42</v>
      </c>
      <c r="I16" s="1006">
        <f>SUM(J16:K16)</f>
        <v>694</v>
      </c>
      <c r="J16" s="587">
        <v>377</v>
      </c>
      <c r="K16" s="587">
        <v>317</v>
      </c>
      <c r="L16" s="972">
        <v>42</v>
      </c>
      <c r="M16" s="1006">
        <f t="shared" si="1"/>
        <v>8944</v>
      </c>
      <c r="N16" s="1006">
        <f t="shared" si="3"/>
        <v>4573</v>
      </c>
      <c r="O16" s="1006">
        <f t="shared" si="3"/>
        <v>4371</v>
      </c>
      <c r="P16" s="972">
        <v>1530</v>
      </c>
      <c r="Q16" s="972">
        <v>1338</v>
      </c>
      <c r="R16" s="972">
        <v>1451</v>
      </c>
      <c r="S16" s="972">
        <v>1429</v>
      </c>
      <c r="T16" s="972">
        <v>1592</v>
      </c>
      <c r="U16" s="972">
        <v>1604</v>
      </c>
    </row>
    <row r="17" spans="1:22" ht="30" customHeight="1">
      <c r="A17" s="986">
        <v>2019</v>
      </c>
      <c r="B17" s="986" t="s">
        <v>3154</v>
      </c>
      <c r="C17" s="584">
        <v>27</v>
      </c>
      <c r="D17" s="1006">
        <f t="shared" si="0"/>
        <v>326</v>
      </c>
      <c r="E17" s="972">
        <v>94</v>
      </c>
      <c r="F17" s="972">
        <v>95</v>
      </c>
      <c r="G17" s="972">
        <v>95</v>
      </c>
      <c r="H17" s="972">
        <v>42</v>
      </c>
      <c r="I17" s="1006">
        <f t="shared" si="2"/>
        <v>668</v>
      </c>
      <c r="J17" s="587">
        <v>364</v>
      </c>
      <c r="K17" s="587">
        <v>304</v>
      </c>
      <c r="L17" s="972">
        <v>42</v>
      </c>
      <c r="M17" s="1006">
        <f t="shared" si="1"/>
        <v>8523</v>
      </c>
      <c r="N17" s="1006">
        <f t="shared" si="3"/>
        <v>4322</v>
      </c>
      <c r="O17" s="1006">
        <f t="shared" si="3"/>
        <v>4201</v>
      </c>
      <c r="P17" s="972">
        <v>1367</v>
      </c>
      <c r="Q17" s="972">
        <v>1451</v>
      </c>
      <c r="R17" s="972">
        <v>1507</v>
      </c>
      <c r="S17" s="972">
        <v>1331</v>
      </c>
      <c r="T17" s="972">
        <v>1448</v>
      </c>
      <c r="U17" s="972">
        <v>1419</v>
      </c>
    </row>
    <row r="18" spans="1:22" ht="30" customHeight="1">
      <c r="A18" s="986">
        <v>2020</v>
      </c>
      <c r="B18" s="986" t="s">
        <v>3155</v>
      </c>
      <c r="C18" s="584">
        <v>26</v>
      </c>
      <c r="D18" s="1006">
        <f t="shared" si="0"/>
        <v>325</v>
      </c>
      <c r="E18" s="1006">
        <v>94</v>
      </c>
      <c r="F18" s="1006">
        <v>91</v>
      </c>
      <c r="G18" s="1006">
        <v>95</v>
      </c>
      <c r="H18" s="1006">
        <v>45</v>
      </c>
      <c r="I18" s="1006">
        <f t="shared" si="2"/>
        <v>663</v>
      </c>
      <c r="J18" s="1307">
        <v>359</v>
      </c>
      <c r="K18" s="1307">
        <v>304</v>
      </c>
      <c r="L18" s="972">
        <v>37</v>
      </c>
      <c r="M18" s="1006">
        <f t="shared" si="1"/>
        <v>8457</v>
      </c>
      <c r="N18" s="1006">
        <v>4334</v>
      </c>
      <c r="O18" s="1006">
        <v>4123</v>
      </c>
      <c r="P18" s="972">
        <v>1464</v>
      </c>
      <c r="Q18" s="972">
        <v>1347</v>
      </c>
      <c r="R18" s="972">
        <v>1362</v>
      </c>
      <c r="S18" s="972">
        <v>1455</v>
      </c>
      <c r="T18" s="972">
        <v>1508</v>
      </c>
      <c r="U18" s="972">
        <v>1321</v>
      </c>
    </row>
    <row r="19" spans="1:22" ht="30" customHeight="1">
      <c r="A19" s="1544">
        <v>2021</v>
      </c>
      <c r="B19" s="1544" t="s">
        <v>4923</v>
      </c>
      <c r="C19" s="602">
        <v>26</v>
      </c>
      <c r="D19" s="1064">
        <v>319</v>
      </c>
      <c r="E19" s="1064">
        <v>86</v>
      </c>
      <c r="F19" s="1064">
        <v>93</v>
      </c>
      <c r="G19" s="1064">
        <v>75</v>
      </c>
      <c r="H19" s="1064">
        <v>45</v>
      </c>
      <c r="I19" s="1550">
        <f t="shared" ref="I19:I20" si="4">SUM(J19:K19)</f>
        <v>651</v>
      </c>
      <c r="J19" s="587">
        <v>350</v>
      </c>
      <c r="K19" s="587">
        <v>301</v>
      </c>
      <c r="L19" s="587">
        <v>36</v>
      </c>
      <c r="M19" s="1550">
        <f t="shared" ref="M19:M20" si="5">SUM(N19:O19)</f>
        <v>8343</v>
      </c>
      <c r="N19" s="1064">
        <v>4168</v>
      </c>
      <c r="O19" s="1064">
        <v>4175</v>
      </c>
      <c r="P19" s="587">
        <v>1341</v>
      </c>
      <c r="Q19" s="587">
        <v>1367</v>
      </c>
      <c r="R19" s="587">
        <v>1461</v>
      </c>
      <c r="S19" s="587">
        <v>1349</v>
      </c>
      <c r="T19" s="587">
        <v>1366</v>
      </c>
      <c r="U19" s="587">
        <v>1459</v>
      </c>
    </row>
    <row r="20" spans="1:22" ht="30" customHeight="1">
      <c r="A20" s="1403">
        <v>2022</v>
      </c>
      <c r="B20" s="1403" t="s">
        <v>5263</v>
      </c>
      <c r="C20" s="602">
        <v>26</v>
      </c>
      <c r="D20" s="1064">
        <v>323</v>
      </c>
      <c r="E20" s="1064">
        <v>88</v>
      </c>
      <c r="F20" s="1064">
        <v>89</v>
      </c>
      <c r="G20" s="1064">
        <v>92</v>
      </c>
      <c r="H20" s="1064">
        <v>54</v>
      </c>
      <c r="I20" s="1550">
        <f t="shared" si="4"/>
        <v>661</v>
      </c>
      <c r="J20" s="587">
        <v>348</v>
      </c>
      <c r="K20" s="587">
        <v>313</v>
      </c>
      <c r="L20" s="587">
        <v>36</v>
      </c>
      <c r="M20" s="1550">
        <f t="shared" si="5"/>
        <v>8232</v>
      </c>
      <c r="N20" s="1064">
        <v>4191</v>
      </c>
      <c r="O20" s="1064">
        <v>4041</v>
      </c>
      <c r="P20" s="587">
        <v>1384</v>
      </c>
      <c r="Q20" s="587">
        <v>1323</v>
      </c>
      <c r="R20" s="587">
        <v>1343</v>
      </c>
      <c r="S20" s="587">
        <v>1367</v>
      </c>
      <c r="T20" s="587">
        <v>1464</v>
      </c>
      <c r="U20" s="587">
        <v>1351</v>
      </c>
    </row>
    <row r="21" spans="1:22" ht="30" customHeight="1">
      <c r="A21" s="1839">
        <v>2023</v>
      </c>
      <c r="B21" s="1839" t="s">
        <v>5436</v>
      </c>
      <c r="C21" s="602">
        <v>26</v>
      </c>
      <c r="D21" s="1848">
        <f>SUM(E21:H21)</f>
        <v>330</v>
      </c>
      <c r="E21" s="1064">
        <v>89</v>
      </c>
      <c r="F21" s="1064">
        <v>87</v>
      </c>
      <c r="G21" s="1064">
        <v>89</v>
      </c>
      <c r="H21" s="1064">
        <v>65</v>
      </c>
      <c r="I21" s="1848">
        <f>SUM(J21:K21)</f>
        <v>674</v>
      </c>
      <c r="J21" s="587">
        <v>342</v>
      </c>
      <c r="K21" s="587">
        <v>332</v>
      </c>
      <c r="L21" s="587">
        <v>36</v>
      </c>
      <c r="M21" s="1848">
        <f>SUM(N21:O21)</f>
        <v>8180</v>
      </c>
      <c r="N21" s="1064">
        <f>SUM(P21,R21,T21)</f>
        <v>4171</v>
      </c>
      <c r="O21" s="1064">
        <f>SUM(Q21,S21,U21)</f>
        <v>4009</v>
      </c>
      <c r="P21" s="587">
        <v>1443</v>
      </c>
      <c r="Q21" s="587">
        <v>1307</v>
      </c>
      <c r="R21" s="587">
        <v>1390</v>
      </c>
      <c r="S21" s="587">
        <v>1327</v>
      </c>
      <c r="T21" s="587">
        <v>1338</v>
      </c>
      <c r="U21" s="587">
        <v>1375</v>
      </c>
    </row>
    <row r="22" spans="1:22" ht="30" customHeight="1">
      <c r="A22" s="1653">
        <v>2024</v>
      </c>
      <c r="B22" s="1653" t="s">
        <v>5577</v>
      </c>
      <c r="C22" s="1883">
        <f>SUM(C23:C24)</f>
        <v>26</v>
      </c>
      <c r="D22" s="1063">
        <f t="shared" ref="D22:D24" si="6">SUM(E22:H22)</f>
        <v>340</v>
      </c>
      <c r="E22" s="1075">
        <f>SUM(E23:E24)</f>
        <v>86</v>
      </c>
      <c r="F22" s="1075">
        <f t="shared" ref="F22:H22" si="7">SUM(F23:F24)</f>
        <v>90</v>
      </c>
      <c r="G22" s="1075">
        <f t="shared" si="7"/>
        <v>89</v>
      </c>
      <c r="H22" s="1075">
        <f t="shared" si="7"/>
        <v>75</v>
      </c>
      <c r="I22" s="1063">
        <f t="shared" ref="I22:I24" si="8">SUM(J22:K22)</f>
        <v>709</v>
      </c>
      <c r="J22" s="1075">
        <f t="shared" ref="J22:L22" si="9">SUM(J23:J24)</f>
        <v>355</v>
      </c>
      <c r="K22" s="1075">
        <f t="shared" si="9"/>
        <v>354</v>
      </c>
      <c r="L22" s="1075">
        <f t="shared" si="9"/>
        <v>38</v>
      </c>
      <c r="M22" s="1063">
        <f t="shared" ref="M22" si="10">SUM(N22:O22)</f>
        <v>8113</v>
      </c>
      <c r="N22" s="1075">
        <f t="shared" ref="N22:O24" si="11">SUM(P22,R22,T22)</f>
        <v>4181</v>
      </c>
      <c r="O22" s="1075">
        <f t="shared" si="11"/>
        <v>3932</v>
      </c>
      <c r="P22" s="1075">
        <f t="shared" ref="P22:U22" si="12">SUM(P23:P24)</f>
        <v>1345</v>
      </c>
      <c r="Q22" s="1075">
        <f t="shared" si="12"/>
        <v>1301</v>
      </c>
      <c r="R22" s="1075">
        <f t="shared" si="12"/>
        <v>1444</v>
      </c>
      <c r="S22" s="1075">
        <f t="shared" si="12"/>
        <v>1301</v>
      </c>
      <c r="T22" s="1075">
        <f t="shared" si="12"/>
        <v>1392</v>
      </c>
      <c r="U22" s="1075">
        <f t="shared" si="12"/>
        <v>1330</v>
      </c>
    </row>
    <row r="23" spans="1:22" ht="30" customHeight="1">
      <c r="A23" s="1401" t="s">
        <v>3152</v>
      </c>
      <c r="B23" s="1401" t="s">
        <v>3152</v>
      </c>
      <c r="C23" s="1886">
        <v>25</v>
      </c>
      <c r="D23" s="1063">
        <f t="shared" si="6"/>
        <v>334</v>
      </c>
      <c r="E23" s="375">
        <v>84</v>
      </c>
      <c r="F23" s="375">
        <v>88</v>
      </c>
      <c r="G23" s="375">
        <v>87</v>
      </c>
      <c r="H23" s="375">
        <v>75</v>
      </c>
      <c r="I23" s="1063">
        <f t="shared" si="8"/>
        <v>689</v>
      </c>
      <c r="J23" s="375">
        <v>348</v>
      </c>
      <c r="K23" s="375">
        <v>341</v>
      </c>
      <c r="L23" s="375">
        <v>37</v>
      </c>
      <c r="M23" s="1063">
        <f t="shared" ref="M23:M24" si="13">SUM(N23:O23)</f>
        <v>7970</v>
      </c>
      <c r="N23" s="1075">
        <f t="shared" si="11"/>
        <v>4121</v>
      </c>
      <c r="O23" s="1075">
        <f t="shared" si="11"/>
        <v>3849</v>
      </c>
      <c r="P23" s="375">
        <v>1320</v>
      </c>
      <c r="Q23" s="375">
        <v>1274</v>
      </c>
      <c r="R23" s="375">
        <v>1429</v>
      </c>
      <c r="S23" s="375">
        <v>1274</v>
      </c>
      <c r="T23" s="375">
        <v>1372</v>
      </c>
      <c r="U23" s="375">
        <v>1301</v>
      </c>
    </row>
    <row r="24" spans="1:22" ht="30" customHeight="1">
      <c r="A24" s="1400" t="s">
        <v>3153</v>
      </c>
      <c r="B24" s="1400" t="s">
        <v>3153</v>
      </c>
      <c r="C24" s="1887">
        <v>1</v>
      </c>
      <c r="D24" s="1790">
        <f t="shared" si="6"/>
        <v>6</v>
      </c>
      <c r="E24" s="1888">
        <v>2</v>
      </c>
      <c r="F24" s="1888">
        <v>2</v>
      </c>
      <c r="G24" s="1888">
        <v>2</v>
      </c>
      <c r="H24" s="1888">
        <v>0</v>
      </c>
      <c r="I24" s="1790">
        <f t="shared" si="8"/>
        <v>20</v>
      </c>
      <c r="J24" s="1888">
        <v>7</v>
      </c>
      <c r="K24" s="1888">
        <v>13</v>
      </c>
      <c r="L24" s="1888">
        <v>1</v>
      </c>
      <c r="M24" s="1790">
        <f t="shared" si="13"/>
        <v>143</v>
      </c>
      <c r="N24" s="1884">
        <f t="shared" si="11"/>
        <v>60</v>
      </c>
      <c r="O24" s="1884">
        <f t="shared" si="11"/>
        <v>83</v>
      </c>
      <c r="P24" s="1888">
        <v>25</v>
      </c>
      <c r="Q24" s="1888">
        <v>27</v>
      </c>
      <c r="R24" s="1888">
        <v>15</v>
      </c>
      <c r="S24" s="1888">
        <v>27</v>
      </c>
      <c r="T24" s="1888">
        <v>20</v>
      </c>
      <c r="U24" s="1888">
        <v>29</v>
      </c>
    </row>
    <row r="25" spans="1:22" ht="15" customHeight="1">
      <c r="A25" s="20" t="s">
        <v>5085</v>
      </c>
    </row>
    <row r="26" spans="1:22" s="23" customFormat="1" ht="20.100000000000001" customHeight="1">
      <c r="A26" s="993" t="s">
        <v>3196</v>
      </c>
      <c r="B26" s="993"/>
      <c r="C26" s="993"/>
      <c r="D26" s="757"/>
      <c r="N26" s="20"/>
      <c r="O26" s="20"/>
      <c r="P26" s="20"/>
      <c r="Q26" s="20"/>
      <c r="R26" s="20"/>
      <c r="S26" s="20"/>
      <c r="T26" s="20"/>
      <c r="U26" s="20"/>
      <c r="V26" s="20"/>
    </row>
    <row r="28" spans="1:22" ht="15" customHeight="1">
      <c r="H28" s="23"/>
      <c r="I28" s="1298"/>
      <c r="J28" s="1302"/>
      <c r="K28" s="1302"/>
    </row>
    <row r="29" spans="1:22" ht="15" customHeight="1">
      <c r="H29" s="23"/>
      <c r="I29" s="1298"/>
      <c r="J29" s="1299"/>
      <c r="K29" s="1299"/>
    </row>
    <row r="30" spans="1:22" ht="15" customHeight="1">
      <c r="H30" s="23"/>
      <c r="I30" s="1298"/>
      <c r="J30" s="1299"/>
      <c r="K30" s="1299"/>
    </row>
  </sheetData>
  <customSheetViews>
    <customSheetView guid="{35BD8D3A-C3F6-4E0E-B6B2-2143E8CF03D4}" scale="85">
      <selection activeCell="I20" sqref="I20"/>
      <colBreaks count="1" manualBreakCount="1">
        <brk id="22" min="1" max="19"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20" sqref="C20"/>
      <colBreaks count="1" manualBreakCount="1">
        <brk id="22" min="1" max="19"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U3" sqref="U3"/>
      <colBreaks count="1" manualBreakCount="1">
        <brk id="22" min="1" max="19"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5"/>
    </customSheetView>
    <customSheetView guid="{F9A5D3E6-646D-417F-BBE8-7ECCE1B1890D}"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6"/>
    </customSheetView>
    <customSheetView guid="{B49D56AA-3B6B-4E15-99C8-E193BF4F22A9}"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17"/>
    </customSheetView>
    <customSheetView guid="{30058F98-6897-4D54-8BCF-6DCA7063FB8D}"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18"/>
    </customSheetView>
    <customSheetView guid="{69EF12F7-33A4-4F77-BCCE-9A346C0C3A8F}"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19"/>
    </customSheetView>
    <customSheetView guid="{2EA61839-294C-4932-B051-169222D4FEC6}" scale="85">
      <colBreaks count="1" manualBreakCount="1">
        <brk id="22" min="1" max="19"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22"/>
    </customSheetView>
    <customSheetView guid="{1BFE2A91-9960-49FB-B512-A4FCD8C3EC61}"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23"/>
    </customSheetView>
    <customSheetView guid="{B11D6758-BA5A-4F43-A11B-572A39E9790E}"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24"/>
    </customSheetView>
    <customSheetView guid="{C5E0F698-3666-4B81-8EED-CC2781573207}"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25"/>
    </customSheetView>
    <customSheetView guid="{898219FD-2AFB-47DD-A584-5E9CD05CCBB1}"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56"/>
    </customSheetView>
    <customSheetView guid="{1184DE22-5901-485C-8050-F941E80B16ED}" scale="85" fitToPage="1" topLeftCell="A4">
      <selection activeCell="C19" sqref="C19:U21"/>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57"/>
    </customSheetView>
    <customSheetView guid="{2B898D7F-EE90-4CFD-9F43-AB7414F89E77}"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58"/>
    </customSheetView>
    <customSheetView guid="{C6AFBE28-E866-4D5D-ADBD-07D2847FD902}"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59"/>
    </customSheetView>
    <customSheetView guid="{3735EA80-EB2D-4910-81F1-1AA74ECCBFE5}"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63"/>
    </customSheetView>
    <customSheetView guid="{1F973131-8A4E-4D06-BD72-AB7B2C989AC9}"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fitToPage="1">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65"/>
    </customSheetView>
    <customSheetView guid="{240189DE-87D7-4094-9C55-239451DB35EE}"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66"/>
    </customSheetView>
    <customSheetView guid="{3879FE5B-EDC4-4A46-BAD1-D4F44E5C755B}"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4">
      <selection activeCell="C19" sqref="C19"/>
      <colBreaks count="1" manualBreakCount="1">
        <brk id="22" min="1" max="19"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2"/>
    </customSheetView>
    <customSheetView guid="{71042459-703D-4FF3-8D53-1213B54B1552}"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3"/>
    </customSheetView>
    <customSheetView guid="{EE644B69-3942-4A0D-811D-C183FE0C8B84}"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4"/>
    </customSheetView>
    <customSheetView guid="{AA17E97B-ABB2-4C8B-BAA8-63934B5B5DBA}"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5"/>
    </customSheetView>
    <customSheetView guid="{723C59CB-A466-4479-8AA8-39674B010947}"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6"/>
    </customSheetView>
    <customSheetView guid="{9D1B7E56-0B3F-4392-BE9A-F57461B2AFB0}" scale="85">
      <selection activeCell="U3" sqref="U3"/>
      <colBreaks count="1" manualBreakCount="1">
        <brk id="22" min="1" max="19"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U3" sqref="U3"/>
      <colBreaks count="1" manualBreakCount="1">
        <brk id="22" min="1" max="19"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79"/>
    </customSheetView>
    <customSheetView guid="{A0A5534D-42D8-415C-8AAF-DF16D93BD699}" scale="85" fitToPage="1" topLeftCell="A4">
      <selection activeCell="J19" sqref="J19"/>
      <colBreaks count="1" manualBreakCount="1">
        <brk id="22" min="1" max="19" man="1"/>
      </colBreaks>
      <pageMargins left="0.59055118110236227" right="0.59055118110236227" top="0.78740157480314965" bottom="0.78740157480314965" header="0.31496062992125984" footer="0.31496062992125984"/>
      <pageSetup paperSize="9" scale="73" orientation="landscape" r:id="rId80"/>
    </customSheetView>
    <customSheetView guid="{954601D5-9BC0-44CB-9222-E69A5143F9E9}" scale="85">
      <selection activeCell="U3" sqref="U3"/>
      <colBreaks count="1" manualBreakCount="1">
        <brk id="22" min="1" max="19"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colBreaks count="1" manualBreakCount="1">
        <brk id="22" min="1" max="19" man="1"/>
      </colBreaks>
      <pageMargins left="0.59055118110236227" right="0.59055118110236227" top="0.78740157480314965" bottom="0.78740157480314965" header="0.31496062992125984" footer="0.31496062992125984"/>
      <pageSetup paperSize="9" orientation="portrait" r:id="rId82"/>
    </customSheetView>
  </customSheetViews>
  <mergeCells count="17">
    <mergeCell ref="T5:U5"/>
    <mergeCell ref="M4:U4"/>
    <mergeCell ref="D5:D6"/>
    <mergeCell ref="E5:G5"/>
    <mergeCell ref="H5:H6"/>
    <mergeCell ref="I5:I6"/>
    <mergeCell ref="J5:J6"/>
    <mergeCell ref="K5:K6"/>
    <mergeCell ref="M5:O5"/>
    <mergeCell ref="P5:Q5"/>
    <mergeCell ref="R5:S5"/>
    <mergeCell ref="L4:L6"/>
    <mergeCell ref="A4:A6"/>
    <mergeCell ref="B4:B6"/>
    <mergeCell ref="C4:C6"/>
    <mergeCell ref="D4:H4"/>
    <mergeCell ref="I4:K4"/>
  </mergeCells>
  <phoneticPr fontId="2"/>
  <hyperlinks>
    <hyperlink ref="W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22" min="1" max="19" man="1"/>
  </col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pageSetUpPr autoPageBreaks="0"/>
  </sheetPr>
  <dimension ref="A1:AH24"/>
  <sheetViews>
    <sheetView zoomScale="85" zoomScaleNormal="85" zoomScaleSheetLayoutView="100" workbookViewId="0">
      <selection activeCell="W20" sqref="W20"/>
    </sheetView>
  </sheetViews>
  <sheetFormatPr defaultColWidth="2.5" defaultRowHeight="15" customHeight="1"/>
  <cols>
    <col min="1" max="2" width="11.625" style="20" customWidth="1"/>
    <col min="3" max="3" width="7" style="20" customWidth="1"/>
    <col min="4" max="32" width="4.75" style="20" customWidth="1"/>
    <col min="33" max="33" width="2.5" style="20" customWidth="1"/>
    <col min="34" max="34" width="10.625" style="20" bestFit="1" customWidth="1"/>
    <col min="35" max="16384" width="2.5" style="20"/>
  </cols>
  <sheetData>
    <row r="1" spans="1:34" ht="22.5" customHeight="1">
      <c r="AF1" s="19" t="s">
        <v>4859</v>
      </c>
      <c r="AH1" s="558" t="s">
        <v>747</v>
      </c>
    </row>
    <row r="2" spans="1:34" ht="22.5" customHeight="1">
      <c r="A2" s="22" t="s">
        <v>4869</v>
      </c>
      <c r="B2" s="22"/>
      <c r="C2" s="22"/>
    </row>
    <row r="3" spans="1:34" s="817" customFormat="1" ht="22.5" customHeight="1">
      <c r="D3" s="203"/>
      <c r="E3" s="818"/>
      <c r="F3" s="818"/>
      <c r="G3" s="818"/>
      <c r="P3" s="165"/>
      <c r="Q3" s="165"/>
      <c r="R3" s="165"/>
      <c r="S3" s="165"/>
      <c r="T3" s="165"/>
      <c r="U3" s="165"/>
      <c r="V3" s="165"/>
      <c r="W3" s="165"/>
      <c r="X3" s="165"/>
      <c r="Y3" s="165"/>
      <c r="Z3" s="165"/>
      <c r="AA3" s="165"/>
      <c r="AB3" s="165"/>
      <c r="AC3" s="165"/>
      <c r="AD3" s="165"/>
      <c r="AE3" s="165"/>
      <c r="AF3" s="48" t="s">
        <v>5264</v>
      </c>
    </row>
    <row r="4" spans="1:34" s="757" customFormat="1" ht="20.100000000000001" customHeight="1">
      <c r="A4" s="2299" t="s">
        <v>3146</v>
      </c>
      <c r="B4" s="2302" t="s">
        <v>3147</v>
      </c>
      <c r="C4" s="2303" t="s">
        <v>3148</v>
      </c>
      <c r="D4" s="2303" t="s">
        <v>3183</v>
      </c>
      <c r="E4" s="2303"/>
      <c r="F4" s="2303"/>
      <c r="G4" s="2303"/>
      <c r="H4" s="2303" t="s">
        <v>3149</v>
      </c>
      <c r="I4" s="2303"/>
      <c r="J4" s="2303"/>
      <c r="K4" s="2303" t="s">
        <v>3169</v>
      </c>
      <c r="L4" s="2304" t="s">
        <v>3198</v>
      </c>
      <c r="M4" s="2305"/>
      <c r="N4" s="2305"/>
      <c r="O4" s="2305"/>
      <c r="P4" s="2305"/>
      <c r="Q4" s="2305"/>
      <c r="R4" s="2305"/>
      <c r="S4" s="2305"/>
      <c r="T4" s="2305"/>
      <c r="U4" s="2305"/>
      <c r="V4" s="2305"/>
      <c r="W4" s="2305"/>
      <c r="X4" s="2305"/>
      <c r="Y4" s="2305"/>
      <c r="Z4" s="2305"/>
      <c r="AA4" s="2305"/>
      <c r="AB4" s="2305"/>
      <c r="AC4" s="2305"/>
      <c r="AD4" s="2305"/>
      <c r="AE4" s="2305"/>
      <c r="AF4" s="2305"/>
    </row>
    <row r="5" spans="1:34" s="757" customFormat="1" ht="20.100000000000001" customHeight="1">
      <c r="A5" s="2300"/>
      <c r="B5" s="2302"/>
      <c r="C5" s="2303"/>
      <c r="D5" s="2303" t="s">
        <v>244</v>
      </c>
      <c r="E5" s="2303" t="s">
        <v>3185</v>
      </c>
      <c r="F5" s="2303" t="s">
        <v>3186</v>
      </c>
      <c r="G5" s="2042" t="s">
        <v>5309</v>
      </c>
      <c r="H5" s="2303" t="s">
        <v>244</v>
      </c>
      <c r="I5" s="2303" t="s">
        <v>245</v>
      </c>
      <c r="J5" s="2303" t="s">
        <v>246</v>
      </c>
      <c r="K5" s="2303"/>
      <c r="L5" s="2303" t="s">
        <v>131</v>
      </c>
      <c r="M5" s="2303" t="s">
        <v>245</v>
      </c>
      <c r="N5" s="2303" t="s">
        <v>246</v>
      </c>
      <c r="O5" s="2303" t="s">
        <v>3187</v>
      </c>
      <c r="P5" s="2303"/>
      <c r="Q5" s="2306" t="s">
        <v>3188</v>
      </c>
      <c r="R5" s="2307"/>
      <c r="S5" s="2306" t="s">
        <v>3189</v>
      </c>
      <c r="T5" s="2307"/>
      <c r="U5" s="2306" t="s">
        <v>3190</v>
      </c>
      <c r="V5" s="2307"/>
      <c r="W5" s="2306" t="s">
        <v>3191</v>
      </c>
      <c r="X5" s="2307"/>
      <c r="Y5" s="2306" t="s">
        <v>3192</v>
      </c>
      <c r="Z5" s="2307"/>
      <c r="AA5" s="2306" t="s">
        <v>3199</v>
      </c>
      <c r="AB5" s="2307"/>
      <c r="AC5" s="2306" t="s">
        <v>3200</v>
      </c>
      <c r="AD5" s="2307"/>
      <c r="AE5" s="2308" t="s">
        <v>3201</v>
      </c>
      <c r="AF5" s="2309"/>
    </row>
    <row r="6" spans="1:34" s="757" customFormat="1" ht="20.100000000000001" customHeight="1">
      <c r="A6" s="2301"/>
      <c r="B6" s="2302"/>
      <c r="C6" s="2303"/>
      <c r="D6" s="2303"/>
      <c r="E6" s="2303"/>
      <c r="F6" s="2303"/>
      <c r="G6" s="2042"/>
      <c r="H6" s="2303"/>
      <c r="I6" s="2303"/>
      <c r="J6" s="2303"/>
      <c r="K6" s="2303"/>
      <c r="L6" s="2303"/>
      <c r="M6" s="2303"/>
      <c r="N6" s="2303"/>
      <c r="O6" s="999" t="s">
        <v>245</v>
      </c>
      <c r="P6" s="999" t="s">
        <v>246</v>
      </c>
      <c r="Q6" s="999" t="s">
        <v>245</v>
      </c>
      <c r="R6" s="999" t="s">
        <v>246</v>
      </c>
      <c r="S6" s="999" t="s">
        <v>245</v>
      </c>
      <c r="T6" s="999" t="s">
        <v>246</v>
      </c>
      <c r="U6" s="999" t="s">
        <v>245</v>
      </c>
      <c r="V6" s="999" t="s">
        <v>246</v>
      </c>
      <c r="W6" s="999" t="s">
        <v>245</v>
      </c>
      <c r="X6" s="999" t="s">
        <v>246</v>
      </c>
      <c r="Y6" s="999" t="s">
        <v>245</v>
      </c>
      <c r="Z6" s="999" t="s">
        <v>246</v>
      </c>
      <c r="AA6" s="999" t="s">
        <v>245</v>
      </c>
      <c r="AB6" s="999" t="s">
        <v>246</v>
      </c>
      <c r="AC6" s="999" t="s">
        <v>245</v>
      </c>
      <c r="AD6" s="1000" t="s">
        <v>246</v>
      </c>
      <c r="AE6" s="1000" t="s">
        <v>245</v>
      </c>
      <c r="AF6" s="1000" t="s">
        <v>246</v>
      </c>
    </row>
    <row r="7" spans="1:34" s="757" customFormat="1" ht="30" customHeight="1">
      <c r="A7" s="1615">
        <v>2018</v>
      </c>
      <c r="B7" s="1615" t="s">
        <v>5539</v>
      </c>
      <c r="C7" s="820">
        <v>1</v>
      </c>
      <c r="D7" s="1611">
        <v>17</v>
      </c>
      <c r="E7" s="1611">
        <v>14</v>
      </c>
      <c r="F7" s="1611">
        <v>0</v>
      </c>
      <c r="G7" s="1611">
        <v>4</v>
      </c>
      <c r="H7" s="1611">
        <f t="shared" ref="H7:H12" si="0">SUM(I7:J7)</f>
        <v>30</v>
      </c>
      <c r="I7" s="1611">
        <v>13</v>
      </c>
      <c r="J7" s="1611">
        <v>17</v>
      </c>
      <c r="K7" s="1611">
        <v>4</v>
      </c>
      <c r="L7" s="1611">
        <f t="shared" ref="L7:L12" si="1">SUM(M7:N7)</f>
        <v>280</v>
      </c>
      <c r="M7" s="1611">
        <f t="shared" ref="M7" si="2">O7+Q7+S7+U7+W7+Y7+AA7+AC7+AE7</f>
        <v>143</v>
      </c>
      <c r="N7" s="1611">
        <f t="shared" ref="N7" si="3">P7+R7+T7+V7+X7+Z7+AB7+AD7+AF7</f>
        <v>137</v>
      </c>
      <c r="O7" s="1610">
        <v>12</v>
      </c>
      <c r="P7" s="1610">
        <v>13</v>
      </c>
      <c r="Q7" s="1610">
        <v>17</v>
      </c>
      <c r="R7" s="1610">
        <v>15</v>
      </c>
      <c r="S7" s="1610">
        <v>12</v>
      </c>
      <c r="T7" s="1610">
        <v>12</v>
      </c>
      <c r="U7" s="1610">
        <v>14</v>
      </c>
      <c r="V7" s="1610">
        <v>12</v>
      </c>
      <c r="W7" s="1610">
        <v>17</v>
      </c>
      <c r="X7" s="1610">
        <v>13</v>
      </c>
      <c r="Y7" s="1610">
        <v>22</v>
      </c>
      <c r="Z7" s="1610">
        <v>13</v>
      </c>
      <c r="AA7" s="1610">
        <v>20</v>
      </c>
      <c r="AB7" s="1610">
        <v>13</v>
      </c>
      <c r="AC7" s="1610">
        <v>16</v>
      </c>
      <c r="AD7" s="1610">
        <v>24</v>
      </c>
      <c r="AE7" s="1610">
        <v>13</v>
      </c>
      <c r="AF7" s="1610">
        <v>22</v>
      </c>
    </row>
    <row r="8" spans="1:34" s="757" customFormat="1" ht="30" customHeight="1">
      <c r="A8" s="986">
        <v>2019</v>
      </c>
      <c r="B8" s="986" t="s">
        <v>3154</v>
      </c>
      <c r="C8" s="487">
        <v>2</v>
      </c>
      <c r="D8" s="967">
        <f t="shared" ref="D8:D13" si="4">SUM(E8:G8)</f>
        <v>25</v>
      </c>
      <c r="E8" s="967">
        <v>20</v>
      </c>
      <c r="F8" s="967">
        <v>0</v>
      </c>
      <c r="G8" s="967">
        <v>5</v>
      </c>
      <c r="H8" s="967">
        <f t="shared" si="0"/>
        <v>53</v>
      </c>
      <c r="I8" s="967">
        <v>25</v>
      </c>
      <c r="J8" s="967">
        <v>28</v>
      </c>
      <c r="K8" s="967">
        <v>10</v>
      </c>
      <c r="L8" s="967">
        <f t="shared" si="1"/>
        <v>432</v>
      </c>
      <c r="M8" s="967">
        <f>SUM(O8,Q8,S8,U8,W8,Y8,AA8,AC8,AE8)</f>
        <v>223</v>
      </c>
      <c r="N8" s="967">
        <f>SUM(P8,R8,T8,V8,X8,Z8,AB8,AD8,AF8)</f>
        <v>209</v>
      </c>
      <c r="O8" s="966">
        <v>24</v>
      </c>
      <c r="P8" s="966">
        <v>16</v>
      </c>
      <c r="Q8" s="966">
        <v>24</v>
      </c>
      <c r="R8" s="966">
        <v>20</v>
      </c>
      <c r="S8" s="966">
        <v>21</v>
      </c>
      <c r="T8" s="966">
        <v>20</v>
      </c>
      <c r="U8" s="966">
        <v>17</v>
      </c>
      <c r="V8" s="966">
        <v>22</v>
      </c>
      <c r="W8" s="966">
        <v>24</v>
      </c>
      <c r="X8" s="966">
        <v>22</v>
      </c>
      <c r="Y8" s="966">
        <v>28</v>
      </c>
      <c r="Z8" s="966">
        <v>24</v>
      </c>
      <c r="AA8" s="966">
        <v>31</v>
      </c>
      <c r="AB8" s="966">
        <v>21</v>
      </c>
      <c r="AC8" s="966">
        <v>36</v>
      </c>
      <c r="AD8" s="966">
        <v>23</v>
      </c>
      <c r="AE8" s="966">
        <v>18</v>
      </c>
      <c r="AF8" s="966">
        <v>41</v>
      </c>
    </row>
    <row r="9" spans="1:34" s="757" customFormat="1" ht="30" customHeight="1">
      <c r="A9" s="1403">
        <v>2020</v>
      </c>
      <c r="B9" s="1403" t="s">
        <v>3155</v>
      </c>
      <c r="C9" s="820">
        <v>2</v>
      </c>
      <c r="D9" s="967">
        <f t="shared" si="4"/>
        <v>25</v>
      </c>
      <c r="E9" s="967">
        <v>20</v>
      </c>
      <c r="F9" s="967">
        <v>0</v>
      </c>
      <c r="G9" s="967">
        <v>5</v>
      </c>
      <c r="H9" s="967">
        <f t="shared" si="0"/>
        <v>51</v>
      </c>
      <c r="I9" s="967">
        <v>22</v>
      </c>
      <c r="J9" s="967">
        <v>29</v>
      </c>
      <c r="K9" s="967">
        <v>9</v>
      </c>
      <c r="L9" s="967">
        <f t="shared" si="1"/>
        <v>427</v>
      </c>
      <c r="M9" s="967">
        <f t="shared" ref="M9:N10" si="5">O9+Q9+S9+U9+W9+Y9+AA9+AC9+AE9</f>
        <v>234</v>
      </c>
      <c r="N9" s="967">
        <f t="shared" si="5"/>
        <v>193</v>
      </c>
      <c r="O9" s="966">
        <v>28</v>
      </c>
      <c r="P9" s="966">
        <v>21</v>
      </c>
      <c r="Q9" s="966">
        <v>25</v>
      </c>
      <c r="R9" s="966">
        <v>16</v>
      </c>
      <c r="S9" s="966">
        <v>24</v>
      </c>
      <c r="T9" s="966">
        <v>21</v>
      </c>
      <c r="U9" s="966">
        <v>20</v>
      </c>
      <c r="V9" s="966">
        <v>20</v>
      </c>
      <c r="W9" s="966">
        <v>17</v>
      </c>
      <c r="X9" s="966">
        <v>22</v>
      </c>
      <c r="Y9" s="966">
        <v>24</v>
      </c>
      <c r="Z9" s="966">
        <v>23</v>
      </c>
      <c r="AA9" s="966">
        <v>28</v>
      </c>
      <c r="AB9" s="966">
        <v>24</v>
      </c>
      <c r="AC9" s="966">
        <v>31</v>
      </c>
      <c r="AD9" s="966">
        <v>22</v>
      </c>
      <c r="AE9" s="966">
        <v>37</v>
      </c>
      <c r="AF9" s="966">
        <v>24</v>
      </c>
    </row>
    <row r="10" spans="1:34" s="757" customFormat="1" ht="30" customHeight="1">
      <c r="A10" s="1544">
        <v>2021</v>
      </c>
      <c r="B10" s="1544" t="s">
        <v>4923</v>
      </c>
      <c r="C10" s="1060">
        <v>2</v>
      </c>
      <c r="D10" s="1538">
        <f t="shared" si="4"/>
        <v>26</v>
      </c>
      <c r="E10" s="1538">
        <v>21</v>
      </c>
      <c r="F10" s="1538">
        <f>SUM(F12,F16)</f>
        <v>0</v>
      </c>
      <c r="G10" s="1538">
        <v>5</v>
      </c>
      <c r="H10" s="1538">
        <f t="shared" si="0"/>
        <v>57</v>
      </c>
      <c r="I10" s="1538">
        <v>25</v>
      </c>
      <c r="J10" s="1538">
        <v>32</v>
      </c>
      <c r="K10" s="1538">
        <v>9</v>
      </c>
      <c r="L10" s="1538">
        <f t="shared" si="1"/>
        <v>424</v>
      </c>
      <c r="M10" s="1538">
        <f t="shared" si="5"/>
        <v>231</v>
      </c>
      <c r="N10" s="1538">
        <f t="shared" si="5"/>
        <v>193</v>
      </c>
      <c r="O10" s="1538">
        <v>35</v>
      </c>
      <c r="P10" s="1538">
        <v>24</v>
      </c>
      <c r="Q10" s="1538">
        <v>28</v>
      </c>
      <c r="R10" s="1538">
        <v>21</v>
      </c>
      <c r="S10" s="1538">
        <v>25</v>
      </c>
      <c r="T10" s="1538">
        <v>15</v>
      </c>
      <c r="U10" s="1538">
        <v>23</v>
      </c>
      <c r="V10" s="1538">
        <v>21</v>
      </c>
      <c r="W10" s="1538">
        <v>21</v>
      </c>
      <c r="X10" s="1538">
        <v>20</v>
      </c>
      <c r="Y10" s="1538">
        <v>19</v>
      </c>
      <c r="Z10" s="1538">
        <v>22</v>
      </c>
      <c r="AA10" s="1538">
        <v>22</v>
      </c>
      <c r="AB10" s="1538">
        <v>24</v>
      </c>
      <c r="AC10" s="1538">
        <v>27</v>
      </c>
      <c r="AD10" s="1538">
        <v>24</v>
      </c>
      <c r="AE10" s="1538">
        <v>31</v>
      </c>
      <c r="AF10" s="1538">
        <v>22</v>
      </c>
    </row>
    <row r="11" spans="1:34" s="757" customFormat="1" ht="30" customHeight="1">
      <c r="A11" s="1403">
        <v>2022</v>
      </c>
      <c r="B11" s="1403" t="s">
        <v>5263</v>
      </c>
      <c r="C11" s="1060">
        <v>2</v>
      </c>
      <c r="D11" s="1397">
        <f t="shared" si="4"/>
        <v>25</v>
      </c>
      <c r="E11" s="1397">
        <v>20</v>
      </c>
      <c r="F11" s="1397">
        <v>0</v>
      </c>
      <c r="G11" s="1397">
        <v>5</v>
      </c>
      <c r="H11" s="1397">
        <f t="shared" si="0"/>
        <v>55</v>
      </c>
      <c r="I11" s="1397">
        <v>24</v>
      </c>
      <c r="J11" s="1397">
        <v>31</v>
      </c>
      <c r="K11" s="1397">
        <v>9</v>
      </c>
      <c r="L11" s="1397">
        <f t="shared" si="1"/>
        <v>415</v>
      </c>
      <c r="M11" s="1397">
        <f t="shared" ref="M11:N13" si="6">O11+Q11+S11+U11+W11+Y11+AA11+AC11+AE11</f>
        <v>220</v>
      </c>
      <c r="N11" s="1397">
        <f t="shared" si="6"/>
        <v>195</v>
      </c>
      <c r="O11" s="1397">
        <v>23</v>
      </c>
      <c r="P11" s="1397">
        <v>24</v>
      </c>
      <c r="Q11" s="1397">
        <v>35</v>
      </c>
      <c r="R11" s="1397">
        <v>25</v>
      </c>
      <c r="S11" s="1397">
        <v>27</v>
      </c>
      <c r="T11" s="1397">
        <v>21</v>
      </c>
      <c r="U11" s="1397">
        <v>25</v>
      </c>
      <c r="V11" s="1397">
        <v>14</v>
      </c>
      <c r="W11" s="1397">
        <v>22</v>
      </c>
      <c r="X11" s="1397">
        <v>21</v>
      </c>
      <c r="Y11" s="1397">
        <v>21</v>
      </c>
      <c r="Z11" s="1397">
        <v>21</v>
      </c>
      <c r="AA11" s="1397">
        <v>18</v>
      </c>
      <c r="AB11" s="1397">
        <v>21</v>
      </c>
      <c r="AC11" s="1397">
        <v>22</v>
      </c>
      <c r="AD11" s="1397">
        <v>24</v>
      </c>
      <c r="AE11" s="1397">
        <v>27</v>
      </c>
      <c r="AF11" s="1397">
        <v>24</v>
      </c>
    </row>
    <row r="12" spans="1:34" s="757" customFormat="1" ht="30" customHeight="1">
      <c r="A12" s="1652">
        <v>2023</v>
      </c>
      <c r="B12" s="1652" t="s">
        <v>5436</v>
      </c>
      <c r="C12" s="1060">
        <v>2</v>
      </c>
      <c r="D12" s="1648">
        <f t="shared" si="4"/>
        <v>25</v>
      </c>
      <c r="E12" s="1648">
        <v>19</v>
      </c>
      <c r="F12" s="1648">
        <v>0</v>
      </c>
      <c r="G12" s="1648">
        <v>6</v>
      </c>
      <c r="H12" s="1648">
        <f t="shared" si="0"/>
        <v>55</v>
      </c>
      <c r="I12" s="1648">
        <v>26</v>
      </c>
      <c r="J12" s="1648">
        <v>29</v>
      </c>
      <c r="K12" s="1648">
        <v>9</v>
      </c>
      <c r="L12" s="1648">
        <f t="shared" si="1"/>
        <v>408</v>
      </c>
      <c r="M12" s="1648">
        <f t="shared" si="6"/>
        <v>212</v>
      </c>
      <c r="N12" s="1648">
        <f t="shared" si="6"/>
        <v>196</v>
      </c>
      <c r="O12" s="1648">
        <v>17</v>
      </c>
      <c r="P12" s="1648">
        <v>20</v>
      </c>
      <c r="Q12" s="1648">
        <v>23</v>
      </c>
      <c r="R12" s="1648">
        <v>24</v>
      </c>
      <c r="S12" s="1648">
        <v>35</v>
      </c>
      <c r="T12" s="1648">
        <v>25</v>
      </c>
      <c r="U12" s="1648">
        <v>28</v>
      </c>
      <c r="V12" s="1648">
        <v>23</v>
      </c>
      <c r="W12" s="1648">
        <v>25</v>
      </c>
      <c r="X12" s="1648">
        <v>14</v>
      </c>
      <c r="Y12" s="1648">
        <v>23</v>
      </c>
      <c r="Z12" s="1648">
        <v>22</v>
      </c>
      <c r="AA12" s="1648">
        <v>21</v>
      </c>
      <c r="AB12" s="1648">
        <v>23</v>
      </c>
      <c r="AC12" s="1648">
        <v>18</v>
      </c>
      <c r="AD12" s="1648">
        <v>21</v>
      </c>
      <c r="AE12" s="1648">
        <v>22</v>
      </c>
      <c r="AF12" s="1648">
        <v>24</v>
      </c>
    </row>
    <row r="13" spans="1:34" s="757" customFormat="1" ht="30" customHeight="1">
      <c r="A13" s="1653">
        <v>2024</v>
      </c>
      <c r="B13" s="1653" t="s">
        <v>5575</v>
      </c>
      <c r="C13" s="1886">
        <f>C14+C17</f>
        <v>2</v>
      </c>
      <c r="D13" s="375">
        <f t="shared" si="4"/>
        <v>25</v>
      </c>
      <c r="E13" s="375">
        <f>E14+E17</f>
        <v>19</v>
      </c>
      <c r="F13" s="375">
        <f>F14+F17</f>
        <v>0</v>
      </c>
      <c r="G13" s="375">
        <f>G14+G17</f>
        <v>6</v>
      </c>
      <c r="H13" s="375">
        <f t="shared" ref="H13" si="7">SUM(I13:J13)</f>
        <v>55</v>
      </c>
      <c r="I13" s="375">
        <f>I14+I17</f>
        <v>27</v>
      </c>
      <c r="J13" s="375">
        <f t="shared" ref="J13" si="8">J14+J17</f>
        <v>28</v>
      </c>
      <c r="K13" s="375">
        <f>K14+K17</f>
        <v>5</v>
      </c>
      <c r="L13" s="375">
        <f t="shared" ref="L13" si="9">SUM(M13:N13)</f>
        <v>413</v>
      </c>
      <c r="M13" s="375">
        <f t="shared" si="6"/>
        <v>222</v>
      </c>
      <c r="N13" s="375">
        <f t="shared" si="6"/>
        <v>191</v>
      </c>
      <c r="O13" s="375">
        <f>O14+O17</f>
        <v>22</v>
      </c>
      <c r="P13" s="375">
        <f t="shared" ref="P13:AE13" si="10">P14+P17</f>
        <v>21</v>
      </c>
      <c r="Q13" s="375">
        <f t="shared" si="10"/>
        <v>17</v>
      </c>
      <c r="R13" s="375">
        <f t="shared" si="10"/>
        <v>21</v>
      </c>
      <c r="S13" s="375">
        <f t="shared" si="10"/>
        <v>23</v>
      </c>
      <c r="T13" s="375">
        <f t="shared" si="10"/>
        <v>23</v>
      </c>
      <c r="U13" s="375">
        <f t="shared" si="10"/>
        <v>36</v>
      </c>
      <c r="V13" s="375">
        <f t="shared" si="10"/>
        <v>26</v>
      </c>
      <c r="W13" s="375">
        <f t="shared" si="10"/>
        <v>28</v>
      </c>
      <c r="X13" s="375">
        <f t="shared" si="10"/>
        <v>21</v>
      </c>
      <c r="Y13" s="375">
        <f t="shared" si="10"/>
        <v>25</v>
      </c>
      <c r="Z13" s="375">
        <f t="shared" si="10"/>
        <v>14</v>
      </c>
      <c r="AA13" s="375">
        <f t="shared" si="10"/>
        <v>32</v>
      </c>
      <c r="AB13" s="375">
        <f t="shared" si="10"/>
        <v>21</v>
      </c>
      <c r="AC13" s="375">
        <f t="shared" si="10"/>
        <v>21</v>
      </c>
      <c r="AD13" s="375">
        <f t="shared" si="10"/>
        <v>23</v>
      </c>
      <c r="AE13" s="375">
        <f t="shared" si="10"/>
        <v>18</v>
      </c>
      <c r="AF13" s="375">
        <f>AF14+AF17</f>
        <v>21</v>
      </c>
    </row>
    <row r="14" spans="1:34" s="757" customFormat="1" ht="30" customHeight="1">
      <c r="A14" s="819" t="s">
        <v>3152</v>
      </c>
      <c r="B14" s="819" t="s">
        <v>3152</v>
      </c>
      <c r="C14" s="1886">
        <f>C15+C16</f>
        <v>2</v>
      </c>
      <c r="D14" s="375">
        <f>D15+D16</f>
        <v>25</v>
      </c>
      <c r="E14" s="375">
        <f>E15+E16</f>
        <v>19</v>
      </c>
      <c r="F14" s="375">
        <f>F15+F16</f>
        <v>0</v>
      </c>
      <c r="G14" s="375">
        <f>G15+G16</f>
        <v>6</v>
      </c>
      <c r="H14" s="375">
        <f t="shared" ref="H14:AF14" si="11">H15+H16</f>
        <v>55</v>
      </c>
      <c r="I14" s="375">
        <f t="shared" si="11"/>
        <v>27</v>
      </c>
      <c r="J14" s="375">
        <f t="shared" si="11"/>
        <v>28</v>
      </c>
      <c r="K14" s="375">
        <f t="shared" si="11"/>
        <v>5</v>
      </c>
      <c r="L14" s="375">
        <f t="shared" si="11"/>
        <v>413</v>
      </c>
      <c r="M14" s="375">
        <f t="shared" si="11"/>
        <v>222</v>
      </c>
      <c r="N14" s="375">
        <f t="shared" si="11"/>
        <v>191</v>
      </c>
      <c r="O14" s="375">
        <f t="shared" si="11"/>
        <v>22</v>
      </c>
      <c r="P14" s="375">
        <f t="shared" si="11"/>
        <v>21</v>
      </c>
      <c r="Q14" s="375">
        <f t="shared" si="11"/>
        <v>17</v>
      </c>
      <c r="R14" s="375">
        <f t="shared" si="11"/>
        <v>21</v>
      </c>
      <c r="S14" s="375">
        <f t="shared" si="11"/>
        <v>23</v>
      </c>
      <c r="T14" s="375">
        <f t="shared" si="11"/>
        <v>23</v>
      </c>
      <c r="U14" s="375">
        <f t="shared" si="11"/>
        <v>36</v>
      </c>
      <c r="V14" s="375">
        <f t="shared" si="11"/>
        <v>26</v>
      </c>
      <c r="W14" s="375">
        <f t="shared" si="11"/>
        <v>28</v>
      </c>
      <c r="X14" s="375">
        <f t="shared" si="11"/>
        <v>21</v>
      </c>
      <c r="Y14" s="375">
        <f t="shared" si="11"/>
        <v>25</v>
      </c>
      <c r="Z14" s="375">
        <f t="shared" si="11"/>
        <v>14</v>
      </c>
      <c r="AA14" s="375">
        <f t="shared" si="11"/>
        <v>32</v>
      </c>
      <c r="AB14" s="375">
        <f t="shared" si="11"/>
        <v>21</v>
      </c>
      <c r="AC14" s="375">
        <f t="shared" si="11"/>
        <v>21</v>
      </c>
      <c r="AD14" s="375">
        <f t="shared" si="11"/>
        <v>23</v>
      </c>
      <c r="AE14" s="375">
        <f t="shared" si="11"/>
        <v>18</v>
      </c>
      <c r="AF14" s="375">
        <f t="shared" si="11"/>
        <v>21</v>
      </c>
    </row>
    <row r="15" spans="1:34" s="757" customFormat="1" ht="30" customHeight="1">
      <c r="A15" s="821" t="s">
        <v>3202</v>
      </c>
      <c r="B15" s="821" t="s">
        <v>3202</v>
      </c>
      <c r="C15" s="1886">
        <v>2</v>
      </c>
      <c r="D15" s="375">
        <f t="shared" ref="D15:D17" si="12">SUM(E15:G15)</f>
        <v>25</v>
      </c>
      <c r="E15" s="375">
        <v>19</v>
      </c>
      <c r="F15" s="375">
        <v>0</v>
      </c>
      <c r="G15" s="375">
        <v>6</v>
      </c>
      <c r="H15" s="375">
        <f t="shared" ref="H15:H17" si="13">SUM(I15:J15)</f>
        <v>55</v>
      </c>
      <c r="I15" s="375">
        <v>27</v>
      </c>
      <c r="J15" s="375">
        <v>28</v>
      </c>
      <c r="K15" s="375">
        <v>5</v>
      </c>
      <c r="L15" s="375">
        <f t="shared" ref="L15:L17" si="14">SUM(M15:N15)</f>
        <v>413</v>
      </c>
      <c r="M15" s="375">
        <f>O15+Q15+S15+U15+W15+Y15+AA15+AC15+AE15</f>
        <v>222</v>
      </c>
      <c r="N15" s="375">
        <f t="shared" ref="N15:N17" si="15">P15+R15+T15+V15+X15+Z15+AB15+AD15+AF15</f>
        <v>191</v>
      </c>
      <c r="O15" s="375">
        <v>22</v>
      </c>
      <c r="P15" s="375">
        <v>21</v>
      </c>
      <c r="Q15" s="375">
        <v>17</v>
      </c>
      <c r="R15" s="375">
        <v>21</v>
      </c>
      <c r="S15" s="375">
        <v>23</v>
      </c>
      <c r="T15" s="375">
        <v>23</v>
      </c>
      <c r="U15" s="375">
        <v>36</v>
      </c>
      <c r="V15" s="375">
        <v>26</v>
      </c>
      <c r="W15" s="375">
        <v>28</v>
      </c>
      <c r="X15" s="375">
        <v>21</v>
      </c>
      <c r="Y15" s="375">
        <v>25</v>
      </c>
      <c r="Z15" s="375">
        <v>14</v>
      </c>
      <c r="AA15" s="375">
        <v>32</v>
      </c>
      <c r="AB15" s="375">
        <v>21</v>
      </c>
      <c r="AC15" s="375">
        <v>21</v>
      </c>
      <c r="AD15" s="375">
        <v>23</v>
      </c>
      <c r="AE15" s="375">
        <v>18</v>
      </c>
      <c r="AF15" s="375">
        <v>21</v>
      </c>
    </row>
    <row r="16" spans="1:34" s="757" customFormat="1" ht="30" customHeight="1">
      <c r="A16" s="821" t="s">
        <v>3203</v>
      </c>
      <c r="B16" s="821" t="s">
        <v>3203</v>
      </c>
      <c r="C16" s="1886">
        <v>0</v>
      </c>
      <c r="D16" s="375">
        <f t="shared" si="12"/>
        <v>0</v>
      </c>
      <c r="E16" s="375">
        <v>0</v>
      </c>
      <c r="F16" s="375">
        <v>0</v>
      </c>
      <c r="G16" s="375">
        <v>0</v>
      </c>
      <c r="H16" s="375">
        <f t="shared" si="13"/>
        <v>0</v>
      </c>
      <c r="I16" s="375">
        <v>0</v>
      </c>
      <c r="J16" s="375">
        <v>0</v>
      </c>
      <c r="K16" s="375">
        <v>0</v>
      </c>
      <c r="L16" s="375">
        <f t="shared" si="14"/>
        <v>0</v>
      </c>
      <c r="M16" s="375">
        <f t="shared" ref="M16:M17" si="16">O16+Q16+S16+U16+W16+Y16+AA16+AC16+AE16</f>
        <v>0</v>
      </c>
      <c r="N16" s="375">
        <f t="shared" si="15"/>
        <v>0</v>
      </c>
      <c r="O16" s="1889">
        <v>0</v>
      </c>
      <c r="P16" s="1889">
        <v>0</v>
      </c>
      <c r="Q16" s="1889">
        <v>0</v>
      </c>
      <c r="R16" s="1889">
        <v>0</v>
      </c>
      <c r="S16" s="1889">
        <v>0</v>
      </c>
      <c r="T16" s="1889">
        <v>0</v>
      </c>
      <c r="U16" s="1889">
        <v>0</v>
      </c>
      <c r="V16" s="1889">
        <v>0</v>
      </c>
      <c r="W16" s="1889">
        <v>0</v>
      </c>
      <c r="X16" s="1889">
        <v>0</v>
      </c>
      <c r="Y16" s="1889">
        <v>0</v>
      </c>
      <c r="Z16" s="1889">
        <v>0</v>
      </c>
      <c r="AA16" s="1889">
        <v>0</v>
      </c>
      <c r="AB16" s="1889">
        <v>0</v>
      </c>
      <c r="AC16" s="1889">
        <v>0</v>
      </c>
      <c r="AD16" s="1889">
        <v>0</v>
      </c>
      <c r="AE16" s="1889">
        <v>0</v>
      </c>
      <c r="AF16" s="1889">
        <v>0</v>
      </c>
    </row>
    <row r="17" spans="1:32" s="757" customFormat="1" ht="30" customHeight="1">
      <c r="A17" s="822" t="s">
        <v>3153</v>
      </c>
      <c r="B17" s="822" t="s">
        <v>3153</v>
      </c>
      <c r="C17" s="1887">
        <v>0</v>
      </c>
      <c r="D17" s="1888">
        <f t="shared" si="12"/>
        <v>0</v>
      </c>
      <c r="E17" s="1888">
        <v>0</v>
      </c>
      <c r="F17" s="1888">
        <v>0</v>
      </c>
      <c r="G17" s="1888">
        <v>0</v>
      </c>
      <c r="H17" s="1888">
        <f t="shared" si="13"/>
        <v>0</v>
      </c>
      <c r="I17" s="1888">
        <v>0</v>
      </c>
      <c r="J17" s="1888">
        <v>0</v>
      </c>
      <c r="K17" s="1888">
        <v>0</v>
      </c>
      <c r="L17" s="1888">
        <f t="shared" si="14"/>
        <v>0</v>
      </c>
      <c r="M17" s="1888">
        <f t="shared" si="16"/>
        <v>0</v>
      </c>
      <c r="N17" s="1888">
        <f t="shared" si="15"/>
        <v>0</v>
      </c>
      <c r="O17" s="1890">
        <v>0</v>
      </c>
      <c r="P17" s="1890">
        <v>0</v>
      </c>
      <c r="Q17" s="1890">
        <v>0</v>
      </c>
      <c r="R17" s="1890">
        <v>0</v>
      </c>
      <c r="S17" s="1890">
        <v>0</v>
      </c>
      <c r="T17" s="1890">
        <v>0</v>
      </c>
      <c r="U17" s="1890">
        <v>0</v>
      </c>
      <c r="V17" s="1890">
        <v>0</v>
      </c>
      <c r="W17" s="1890">
        <v>0</v>
      </c>
      <c r="X17" s="1890">
        <v>0</v>
      </c>
      <c r="Y17" s="1890">
        <v>0</v>
      </c>
      <c r="Z17" s="1890">
        <v>0</v>
      </c>
      <c r="AA17" s="1890">
        <v>0</v>
      </c>
      <c r="AB17" s="1890">
        <v>0</v>
      </c>
      <c r="AC17" s="1890">
        <v>0</v>
      </c>
      <c r="AD17" s="1890">
        <v>0</v>
      </c>
      <c r="AE17" s="1890">
        <v>0</v>
      </c>
      <c r="AF17" s="1890">
        <v>0</v>
      </c>
    </row>
    <row r="18" spans="1:32" ht="20.100000000000001" customHeight="1">
      <c r="A18" s="993" t="s">
        <v>3196</v>
      </c>
      <c r="B18" s="993"/>
      <c r="C18" s="993"/>
      <c r="D18" s="757"/>
    </row>
    <row r="20" spans="1:32" ht="15" customHeight="1">
      <c r="G20" s="704"/>
      <c r="H20" s="1299"/>
      <c r="I20" s="1299"/>
      <c r="J20" s="1299"/>
    </row>
    <row r="21" spans="1:32" ht="15" customHeight="1">
      <c r="G21" s="1300"/>
      <c r="H21" s="1299"/>
      <c r="I21" s="1299"/>
      <c r="J21" s="1299"/>
    </row>
    <row r="22" spans="1:32" ht="15" customHeight="1">
      <c r="G22" s="1301"/>
      <c r="H22" s="1299"/>
      <c r="I22" s="1299"/>
      <c r="J22" s="1299"/>
    </row>
    <row r="23" spans="1:32" ht="15" customHeight="1">
      <c r="G23" s="1301"/>
      <c r="H23" s="1299"/>
      <c r="I23" s="1299"/>
      <c r="J23" s="1299"/>
    </row>
    <row r="24" spans="1:32" ht="15" customHeight="1">
      <c r="G24" s="1300"/>
      <c r="H24" s="1299"/>
      <c r="I24" s="1299"/>
      <c r="J24" s="1299"/>
    </row>
  </sheetData>
  <customSheetViews>
    <customSheetView guid="{35BD8D3A-C3F6-4E0E-B6B2-2143E8CF03D4}" scale="85">
      <selection activeCell="T21" sqref="T21"/>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C9" sqref="C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B10" sqref="B1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F3" sqref="AF3"/>
      <pageMargins left="0.59055118110236227" right="0.59055118110236227" top="0.78740157480314965" bottom="0.78740157480314965" header="0.31496062992125984" footer="0.31496062992125984"/>
      <pageSetup paperSize="9" orientation="portrait" r:id="rId4"/>
    </customSheetView>
    <customSheetView guid="{24722943-D668-4B0A-A18B-250D1EAF22DF}" fitToPage="1">
      <selection activeCell="U19" sqref="U19"/>
      <pageMargins left="0.59055118110236227" right="0.59055118110236227" top="0.78740157480314965" bottom="0.78740157480314965" header="0.31496062992125984" footer="0.31496062992125984"/>
      <pageSetup paperSize="9" scale="75" orientation="landscape" r:id="rId5"/>
    </customSheetView>
    <customSheetView guid="{F9A5D3E6-646D-417F-BBE8-7ECCE1B1890D}" fitToPage="1" topLeftCell="A4">
      <selection activeCell="K21" sqref="K21"/>
      <pageMargins left="0.59055118110236227" right="0.59055118110236227" top="0.78740157480314965" bottom="0.78740157480314965" header="0.31496062992125984" footer="0.31496062992125984"/>
      <pageSetup paperSize="9" scale="75" orientation="landscape" r:id="rId6"/>
    </customSheetView>
    <customSheetView guid="{B49D56AA-3B6B-4E15-99C8-E193BF4F22A9}">
      <selection activeCell="C9" sqref="C9"/>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C9" sqref="C9"/>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C9" sqref="C9"/>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C9" sqref="C9"/>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C9" sqref="C9"/>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C9" sqref="C9"/>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C9" sqref="C9"/>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C9" sqref="C9"/>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C9" sqref="C9"/>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C9" sqref="C9"/>
      <pageMargins left="0.59055118110236227" right="0.59055118110236227" top="0.78740157480314965" bottom="0.78740157480314965" header="0.31496062992125984" footer="0.31496062992125984"/>
      <pageSetup paperSize="9" orientation="portrait" r:id="rId16"/>
    </customSheetView>
    <customSheetView guid="{71AD9FC9-48FC-499D-BB07-7480148E85D1}" fitToPage="1" topLeftCell="A4">
      <selection activeCell="K21" sqref="K21"/>
      <pageMargins left="0.59055118110236227" right="0.59055118110236227" top="0.78740157480314965" bottom="0.78740157480314965" header="0.31496062992125984" footer="0.31496062992125984"/>
      <pageSetup paperSize="9" scale="75" orientation="landscape" r:id="rId17"/>
    </customSheetView>
    <customSheetView guid="{30058F98-6897-4D54-8BCF-6DCA7063FB8D}" fitToPage="1">
      <selection activeCell="K21" sqref="K21"/>
      <pageMargins left="0.59055118110236227" right="0.59055118110236227" top="0.78740157480314965" bottom="0.78740157480314965" header="0.31496062992125984" footer="0.31496062992125984"/>
      <pageSetup paperSize="9" scale="75" orientation="landscape" r:id="rId18"/>
    </customSheetView>
    <customSheetView guid="{69EF12F7-33A4-4F77-BCCE-9A346C0C3A8F}" fitToPage="1">
      <selection activeCell="K21" sqref="K21"/>
      <pageMargins left="0.59055118110236227" right="0.59055118110236227" top="0.78740157480314965" bottom="0.78740157480314965" header="0.31496062992125984" footer="0.31496062992125984"/>
      <pageSetup paperSize="9" scale="75" orientation="landscape"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C9" sqref="C9"/>
      <pageMargins left="0.59055118110236227" right="0.59055118110236227" top="0.78740157480314965" bottom="0.78740157480314965" header="0.31496062992125984" footer="0.31496062992125984"/>
      <pageSetup paperSize="9" orientation="portrait" r:id="rId21"/>
    </customSheetView>
    <customSheetView guid="{53BA018E-45F1-40AC-9517-B9A1EB91F7F3}" fitToPage="1">
      <selection activeCell="U19" sqref="U19"/>
      <pageMargins left="0.59055118110236227" right="0.59055118110236227" top="0.78740157480314965" bottom="0.78740157480314965" header="0.31496062992125984" footer="0.31496062992125984"/>
      <pageSetup paperSize="9" scale="75" orientation="landscape" r:id="rId22"/>
    </customSheetView>
    <customSheetView guid="{1BFE2A91-9960-49FB-B512-A4FCD8C3EC61}" fitToPage="1">
      <selection activeCell="U19" sqref="U19"/>
      <pageMargins left="0.59055118110236227" right="0.59055118110236227" top="0.78740157480314965" bottom="0.78740157480314965" header="0.31496062992125984" footer="0.31496062992125984"/>
      <pageSetup paperSize="9" scale="75" orientation="landscape" r:id="rId23"/>
    </customSheetView>
    <customSheetView guid="{B11D6758-BA5A-4F43-A11B-572A39E9790E}" fitToPage="1">
      <selection activeCell="U19" sqref="U19"/>
      <pageMargins left="0.59055118110236227" right="0.59055118110236227" top="0.78740157480314965" bottom="0.78740157480314965" header="0.31496062992125984" footer="0.31496062992125984"/>
      <pageSetup paperSize="9" scale="75" orientation="landscape" r:id="rId24"/>
    </customSheetView>
    <customSheetView guid="{C5E0F698-3666-4B81-8EED-CC2781573207}" fitToPage="1">
      <selection activeCell="U19" sqref="U19"/>
      <pageMargins left="0.59055118110236227" right="0.59055118110236227" top="0.78740157480314965" bottom="0.78740157480314965" header="0.31496062992125984" footer="0.31496062992125984"/>
      <pageSetup paperSize="9" scale="75" orientation="landscape" r:id="rId25"/>
    </customSheetView>
    <customSheetView guid="{898219FD-2AFB-47DD-A584-5E9CD05CCBB1}">
      <selection activeCell="C9" sqref="C9"/>
      <pageMargins left="0.59055118110236227" right="0.59055118110236227" top="0.78740157480314965" bottom="0.78740157480314965" header="0.31496062992125984" footer="0.31496062992125984"/>
      <pageSetup paperSize="9" orientation="portrait" r:id="rId26"/>
    </customSheetView>
    <customSheetView guid="{F9FD260D-0E13-42FA-B6DD-FA7196CADFBB}">
      <selection activeCell="C9" sqref="C9"/>
      <pageMargins left="0.59055118110236227" right="0.59055118110236227" top="0.78740157480314965" bottom="0.78740157480314965" header="0.31496062992125984" footer="0.31496062992125984"/>
      <pageSetup paperSize="9" orientation="portrait" r:id="rId27"/>
    </customSheetView>
    <customSheetView guid="{8F84476C-5D28-45F6-BFD4-9F4E2FD5B14D}">
      <selection activeCell="C9" sqref="C9"/>
      <pageMargins left="0.59055118110236227" right="0.59055118110236227" top="0.78740157480314965" bottom="0.78740157480314965" header="0.31496062992125984" footer="0.31496062992125984"/>
      <pageSetup paperSize="9" orientation="portrait" r:id="rId28"/>
    </customSheetView>
    <customSheetView guid="{7A262490-7FC2-4C8C-B289-2D8F9C2B72A0}">
      <selection activeCell="C9" sqref="C9"/>
      <pageMargins left="0.59055118110236227" right="0.59055118110236227" top="0.78740157480314965" bottom="0.78740157480314965" header="0.31496062992125984" footer="0.31496062992125984"/>
      <pageSetup paperSize="9" orientation="portrait" r:id="rId29"/>
    </customSheetView>
    <customSheetView guid="{BED141A3-5CB4-44D0-96C1-D3D2AD78F82E}">
      <selection activeCell="C9" sqref="C9"/>
      <pageMargins left="0.59055118110236227" right="0.59055118110236227" top="0.78740157480314965" bottom="0.78740157480314965" header="0.31496062992125984" footer="0.31496062992125984"/>
      <pageSetup paperSize="9" orientation="portrait" r:id="rId30"/>
    </customSheetView>
    <customSheetView guid="{1BCDFE0B-EB32-405E-A123-CA77677AA7BE}">
      <selection activeCell="C9" sqref="C9"/>
      <pageMargins left="0.59055118110236227" right="0.59055118110236227" top="0.78740157480314965" bottom="0.78740157480314965" header="0.31496062992125984" footer="0.31496062992125984"/>
      <pageSetup paperSize="9" orientation="portrait" r:id="rId31"/>
    </customSheetView>
    <customSheetView guid="{96390504-6689-4AFB-81A5-712B52EC1E83}">
      <selection activeCell="C9" sqref="C9"/>
      <pageMargins left="0.59055118110236227" right="0.59055118110236227" top="0.78740157480314965" bottom="0.78740157480314965" header="0.31496062992125984" footer="0.31496062992125984"/>
      <pageSetup paperSize="9" orientation="portrait" r:id="rId32"/>
    </customSheetView>
    <customSheetView guid="{3FF74EB8-03DE-4C43-9AE6-A2853E714384}">
      <selection activeCell="C9" sqref="C9"/>
      <pageMargins left="0.59055118110236227" right="0.59055118110236227" top="0.78740157480314965" bottom="0.78740157480314965" header="0.31496062992125984" footer="0.31496062992125984"/>
      <pageSetup paperSize="9" orientation="portrait" r:id="rId33"/>
    </customSheetView>
    <customSheetView guid="{2197E357-7CD0-4EA4-90A6-9555BC084B4F}">
      <selection activeCell="C9" sqref="C9"/>
      <pageMargins left="0.59055118110236227" right="0.59055118110236227" top="0.78740157480314965" bottom="0.78740157480314965" header="0.31496062992125984" footer="0.31496062992125984"/>
      <pageSetup paperSize="9" orientation="portrait" r:id="rId34"/>
    </customSheetView>
    <customSheetView guid="{FF7A9D04-94D4-4D15-AD2D-E1F8E0368AE5}">
      <selection activeCell="C9" sqref="C9"/>
      <pageMargins left="0.59055118110236227" right="0.59055118110236227" top="0.78740157480314965" bottom="0.78740157480314965" header="0.31496062992125984" footer="0.31496062992125984"/>
      <pageSetup paperSize="9" orientation="portrait" r:id="rId35"/>
    </customSheetView>
    <customSheetView guid="{8B65E8DB-C744-4D16-9819-6067CC1CCCAA}">
      <selection activeCell="C9" sqref="C9"/>
      <pageMargins left="0.59055118110236227" right="0.59055118110236227" top="0.78740157480314965" bottom="0.78740157480314965" header="0.31496062992125984" footer="0.31496062992125984"/>
      <pageSetup paperSize="9" orientation="portrait" r:id="rId36"/>
    </customSheetView>
    <customSheetView guid="{06DBC5AB-88C1-4E14-8C73-F7B0FEB3D7E4}">
      <selection activeCell="C9" sqref="C9"/>
      <pageMargins left="0.59055118110236227" right="0.59055118110236227" top="0.78740157480314965" bottom="0.78740157480314965" header="0.31496062992125984" footer="0.31496062992125984"/>
      <pageSetup paperSize="9" orientation="portrait" r:id="rId37"/>
    </customSheetView>
    <customSheetView guid="{43E09572-CE01-46DC-BF8D-61470785D9D8}">
      <selection activeCell="C9" sqref="C9"/>
      <pageMargins left="0.59055118110236227" right="0.59055118110236227" top="0.78740157480314965" bottom="0.78740157480314965" header="0.31496062992125984" footer="0.31496062992125984"/>
      <pageSetup paperSize="9" orientation="portrait" r:id="rId38"/>
    </customSheetView>
    <customSheetView guid="{9E53071F-6DC1-48B1-9C5A-9EEB537B3297}">
      <selection activeCell="C9" sqref="C9"/>
      <pageMargins left="0.59055118110236227" right="0.59055118110236227" top="0.78740157480314965" bottom="0.78740157480314965" header="0.31496062992125984" footer="0.31496062992125984"/>
      <pageSetup paperSize="9" orientation="portrait" r:id="rId39"/>
    </customSheetView>
    <customSheetView guid="{ED4482EE-7338-4CC5-85EA-72B3B193C360}">
      <selection activeCell="C9" sqref="C9"/>
      <pageMargins left="0.59055118110236227" right="0.59055118110236227" top="0.78740157480314965" bottom="0.78740157480314965" header="0.31496062992125984" footer="0.31496062992125984"/>
      <pageSetup paperSize="9" orientation="portrait" r:id="rId40"/>
    </customSheetView>
    <customSheetView guid="{189F6A79-E0AD-48C6-A87A-B88942B73FB0}">
      <selection activeCell="C9" sqref="C9"/>
      <pageMargins left="0.59055118110236227" right="0.59055118110236227" top="0.78740157480314965" bottom="0.78740157480314965" header="0.31496062992125984" footer="0.31496062992125984"/>
      <pageSetup paperSize="9" orientation="portrait" r:id="rId41"/>
    </customSheetView>
    <customSheetView guid="{4D74F358-5F93-45CB-B1B9-3325069D309B}">
      <selection activeCell="C9" sqref="C9"/>
      <pageMargins left="0.59055118110236227" right="0.59055118110236227" top="0.78740157480314965" bottom="0.78740157480314965" header="0.31496062992125984" footer="0.31496062992125984"/>
      <pageSetup paperSize="9" orientation="portrait" r:id="rId42"/>
    </customSheetView>
    <customSheetView guid="{1486AC6E-B9F3-4CC2-AE0E-9827E85F6890}">
      <selection activeCell="C9" sqref="C9"/>
      <pageMargins left="0.59055118110236227" right="0.59055118110236227" top="0.78740157480314965" bottom="0.78740157480314965" header="0.31496062992125984" footer="0.31496062992125984"/>
      <pageSetup paperSize="9" orientation="portrait" r:id="rId43"/>
    </customSheetView>
    <customSheetView guid="{94642DE4-2324-49BC-91D9-FAC00F585226}">
      <selection activeCell="C9" sqref="C9"/>
      <pageMargins left="0.59055118110236227" right="0.59055118110236227" top="0.78740157480314965" bottom="0.78740157480314965" header="0.31496062992125984" footer="0.31496062992125984"/>
      <pageSetup paperSize="9" orientation="portrait" r:id="rId44"/>
    </customSheetView>
    <customSheetView guid="{4D2D3CAB-7699-4DB8-8B65-64F720C5DB21}">
      <selection activeCell="C9" sqref="C9"/>
      <pageMargins left="0.59055118110236227" right="0.59055118110236227" top="0.78740157480314965" bottom="0.78740157480314965" header="0.31496062992125984" footer="0.31496062992125984"/>
      <pageSetup paperSize="9" orientation="portrait" r:id="rId45"/>
    </customSheetView>
    <customSheetView guid="{2EF88AF6-EE5B-4AC2-ACDB-9BB2BBF29173}">
      <selection activeCell="C9" sqref="C9"/>
      <pageMargins left="0.59055118110236227" right="0.59055118110236227" top="0.78740157480314965" bottom="0.78740157480314965" header="0.31496062992125984" footer="0.31496062992125984"/>
      <pageSetup paperSize="9" orientation="portrait" r:id="rId46"/>
    </customSheetView>
    <customSheetView guid="{D5CA87AE-EAFF-4FDC-ABC9-AEF5B5BEB72E}">
      <selection activeCell="C9" sqref="C9"/>
      <pageMargins left="0.59055118110236227" right="0.59055118110236227" top="0.78740157480314965" bottom="0.78740157480314965" header="0.31496062992125984" footer="0.31496062992125984"/>
      <pageSetup paperSize="9" orientation="portrait" r:id="rId47"/>
    </customSheetView>
    <customSheetView guid="{17AB8E9E-AF26-4EBF-9AA5-9A87DC9AD602}">
      <selection activeCell="C9" sqref="C9"/>
      <pageMargins left="0.59055118110236227" right="0.59055118110236227" top="0.78740157480314965" bottom="0.78740157480314965" header="0.31496062992125984" footer="0.31496062992125984"/>
      <pageSetup paperSize="9" orientation="portrait" r:id="rId48"/>
    </customSheetView>
    <customSheetView guid="{D040BA70-5565-48F1-BFA8-4D40C54F0F21}">
      <selection activeCell="C9" sqref="C9"/>
      <pageMargins left="0.59055118110236227" right="0.59055118110236227" top="0.78740157480314965" bottom="0.78740157480314965" header="0.31496062992125984" footer="0.31496062992125984"/>
      <pageSetup paperSize="9" orientation="portrait" r:id="rId49"/>
    </customSheetView>
    <customSheetView guid="{DDC9534C-6D09-4A16-B20C-329D6E1F671D}">
      <selection activeCell="C9" sqref="C9"/>
      <pageMargins left="0.59055118110236227" right="0.59055118110236227" top="0.78740157480314965" bottom="0.78740157480314965" header="0.31496062992125984" footer="0.31496062992125984"/>
      <pageSetup paperSize="9" orientation="portrait" r:id="rId50"/>
    </customSheetView>
    <customSheetView guid="{8B44375A-1636-4AEA-8BC9-06A6E5FB3552}">
      <selection activeCell="C9" sqref="C9"/>
      <pageMargins left="0.59055118110236227" right="0.59055118110236227" top="0.78740157480314965" bottom="0.78740157480314965" header="0.31496062992125984" footer="0.31496062992125984"/>
      <pageSetup paperSize="9" orientation="portrait" r:id="rId51"/>
    </customSheetView>
    <customSheetView guid="{BD934AF0-2C30-423F-A316-708B1B6405E5}">
      <selection activeCell="C9" sqref="C9"/>
      <pageMargins left="0.59055118110236227" right="0.59055118110236227" top="0.78740157480314965" bottom="0.78740157480314965" header="0.31496062992125984" footer="0.31496062992125984"/>
      <pageSetup paperSize="9" orientation="portrait" r:id="rId52"/>
    </customSheetView>
    <customSheetView guid="{1C2FAE53-A98F-435E-9AEF-4E7909BF1616}">
      <selection activeCell="C9" sqref="C9"/>
      <pageMargins left="0.59055118110236227" right="0.59055118110236227" top="0.78740157480314965" bottom="0.78740157480314965" header="0.31496062992125984" footer="0.31496062992125984"/>
      <pageSetup paperSize="9" orientation="portrait" r:id="rId53"/>
    </customSheetView>
    <customSheetView guid="{2269C0FD-B02E-4191-A436-AAEEA9894E11}">
      <selection activeCell="C9" sqref="C9"/>
      <pageMargins left="0.59055118110236227" right="0.59055118110236227" top="0.78740157480314965" bottom="0.78740157480314965" header="0.31496062992125984" footer="0.31496062992125984"/>
      <pageSetup paperSize="9" orientation="portrait" r:id="rId54"/>
    </customSheetView>
    <customSheetView guid="{7F32949A-5CAB-4A39-BA6F-2E21B6F67F41}">
      <selection activeCell="C9" sqref="C9"/>
      <pageMargins left="0.59055118110236227" right="0.59055118110236227" top="0.78740157480314965" bottom="0.78740157480314965" header="0.31496062992125984" footer="0.31496062992125984"/>
      <pageSetup paperSize="9" orientation="portrait" r:id="rId55"/>
    </customSheetView>
    <customSheetView guid="{96261999-39E9-4504-A3A1-B1430E0C0346}" fitToPage="1">
      <selection activeCell="U19" sqref="U19"/>
      <pageMargins left="0.59055118110236227" right="0.59055118110236227" top="0.78740157480314965" bottom="0.78740157480314965" header="0.31496062992125984" footer="0.31496062992125984"/>
      <pageSetup paperSize="9" scale="75" orientation="landscape" r:id="rId56"/>
    </customSheetView>
    <customSheetView guid="{1184DE22-5901-485C-8050-F941E80B16ED}" fitToPage="1">
      <selection activeCell="U19" sqref="U19"/>
      <pageMargins left="0.59055118110236227" right="0.59055118110236227" top="0.78740157480314965" bottom="0.78740157480314965" header="0.31496062992125984" footer="0.31496062992125984"/>
      <pageSetup paperSize="9" scale="75" orientation="landscape" r:id="rId57"/>
    </customSheetView>
    <customSheetView guid="{2B898D7F-EE90-4CFD-9F43-AB7414F89E77}" fitToPage="1">
      <selection activeCell="K21" sqref="K21"/>
      <pageMargins left="0.59055118110236227" right="0.59055118110236227" top="0.78740157480314965" bottom="0.78740157480314965" header="0.31496062992125984" footer="0.31496062992125984"/>
      <pageSetup paperSize="9" scale="75" orientation="landscape" r:id="rId58"/>
    </customSheetView>
    <customSheetView guid="{C6AFBE28-E866-4D5D-ADBD-07D2847FD902}" fitToPage="1">
      <selection activeCell="K21" sqref="K21"/>
      <pageMargins left="0.59055118110236227" right="0.59055118110236227" top="0.78740157480314965" bottom="0.78740157480314965" header="0.31496062992125984" footer="0.31496062992125984"/>
      <pageSetup paperSize="9" scale="75" orientation="landscape" r:id="rId59"/>
    </customSheetView>
    <customSheetView guid="{3735EA80-EB2D-4910-81F1-1AA74ECCBFE5}">
      <selection activeCell="C9" sqref="C9"/>
      <pageMargins left="0.59055118110236227" right="0.59055118110236227" top="0.78740157480314965" bottom="0.78740157480314965" header="0.31496062992125984" footer="0.31496062992125984"/>
      <pageSetup paperSize="9" orientation="portrait" r:id="rId60"/>
    </customSheetView>
    <customSheetView guid="{436E96B2-CC3D-4C3D-8B1C-266CE54627E3}">
      <selection activeCell="C9" sqref="C9"/>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C9" sqref="C9"/>
      <pageMargins left="0.59055118110236227" right="0.59055118110236227" top="0.78740157480314965" bottom="0.78740157480314965" header="0.31496062992125984" footer="0.31496062992125984"/>
      <pageSetup paperSize="9" orientation="portrait" r:id="rId62"/>
    </customSheetView>
    <customSheetView guid="{E4062767-D090-45A6-BD60-B90D5BBF3894}" fitToPage="1" topLeftCell="A4">
      <selection activeCell="K21" sqref="K21"/>
      <pageMargins left="0.59055118110236227" right="0.59055118110236227" top="0.78740157480314965" bottom="0.78740157480314965" header="0.31496062992125984" footer="0.31496062992125984"/>
      <pageSetup paperSize="9" scale="75" orientation="landscape" r:id="rId63"/>
    </customSheetView>
    <customSheetView guid="{1F973131-8A4E-4D06-BD72-AB7B2C989AC9}">
      <selection activeCell="C9" sqref="C9"/>
      <pageMargins left="0.59055118110236227" right="0.59055118110236227" top="0.78740157480314965" bottom="0.78740157480314965" header="0.31496062992125984" footer="0.31496062992125984"/>
      <pageSetup paperSize="9" orientation="portrait" r:id="rId64"/>
    </customSheetView>
    <customSheetView guid="{1FF3D99B-551E-43BF-80CF-4BE9881BF48D}" fitToPage="1" topLeftCell="A4">
      <selection activeCell="K21" sqref="K21"/>
      <pageMargins left="0.59055118110236227" right="0.59055118110236227" top="0.78740157480314965" bottom="0.78740157480314965" header="0.31496062992125984" footer="0.31496062992125984"/>
      <pageSetup paperSize="9" scale="75" orientation="landscape" r:id="rId65"/>
    </customSheetView>
    <customSheetView guid="{240189DE-87D7-4094-9C55-239451DB35EE}" fitToPage="1">
      <selection activeCell="K21" sqref="K21"/>
      <pageMargins left="0.59055118110236227" right="0.59055118110236227" top="0.78740157480314965" bottom="0.78740157480314965" header="0.31496062992125984" footer="0.31496062992125984"/>
      <pageSetup paperSize="9" scale="75" orientation="landscape" r:id="rId66"/>
    </customSheetView>
    <customSheetView guid="{3879FE5B-EDC4-4A46-BAD1-D4F44E5C755B}">
      <selection activeCell="C9" sqref="C9"/>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C9" sqref="C9"/>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C9" sqref="C9"/>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C9" sqref="C9"/>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C9" sqref="C9"/>
      <pageMargins left="0.59055118110236227" right="0.59055118110236227" top="0.78740157480314965" bottom="0.78740157480314965" header="0.31496062992125984" footer="0.31496062992125984"/>
      <pageSetup paperSize="9" orientation="portrait" r:id="rId71"/>
    </customSheetView>
    <customSheetView guid="{F3CC2422-C263-4ADA-B4A0-53719C6F4A1C}" fitToPage="1" topLeftCell="A4">
      <selection activeCell="K21" sqref="K21"/>
      <pageMargins left="0.59055118110236227" right="0.59055118110236227" top="0.78740157480314965" bottom="0.78740157480314965" header="0.31496062992125984" footer="0.31496062992125984"/>
      <pageSetup paperSize="9" scale="75" orientation="landscape" r:id="rId72"/>
    </customSheetView>
    <customSheetView guid="{71042459-703D-4FF3-8D53-1213B54B1552}" fitToPage="1" topLeftCell="A4">
      <selection activeCell="K21" sqref="K21"/>
      <pageMargins left="0.59055118110236227" right="0.59055118110236227" top="0.78740157480314965" bottom="0.78740157480314965" header="0.31496062992125984" footer="0.31496062992125984"/>
      <pageSetup paperSize="9" scale="75" orientation="landscape" r:id="rId73"/>
    </customSheetView>
    <customSheetView guid="{EE644B69-3942-4A0D-811D-C183FE0C8B84}" fitToPage="1" topLeftCell="A4">
      <selection activeCell="K21" sqref="K21"/>
      <pageMargins left="0.59055118110236227" right="0.59055118110236227" top="0.78740157480314965" bottom="0.78740157480314965" header="0.31496062992125984" footer="0.31496062992125984"/>
      <pageSetup paperSize="9" scale="75" orientation="landscape" r:id="rId74"/>
    </customSheetView>
    <customSheetView guid="{AA17E97B-ABB2-4C8B-BAA8-63934B5B5DBA}" fitToPage="1" topLeftCell="A4">
      <selection activeCell="K21" sqref="K21"/>
      <pageMargins left="0.59055118110236227" right="0.59055118110236227" top="0.78740157480314965" bottom="0.78740157480314965" header="0.31496062992125984" footer="0.31496062992125984"/>
      <pageSetup paperSize="9" scale="75" orientation="landscape" r:id="rId75"/>
    </customSheetView>
    <customSheetView guid="{723C59CB-A466-4479-8AA8-39674B010947}" fitToPage="1" topLeftCell="A4">
      <selection activeCell="K21" sqref="K21"/>
      <pageMargins left="0.59055118110236227" right="0.59055118110236227" top="0.78740157480314965" bottom="0.78740157480314965" header="0.31496062992125984" footer="0.31496062992125984"/>
      <pageSetup paperSize="9" scale="75" orientation="landscape" r:id="rId76"/>
    </customSheetView>
    <customSheetView guid="{9D1B7E56-0B3F-4392-BE9A-F57461B2AFB0}" scale="85">
      <selection activeCell="AF3" sqref="AF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F3" sqref="AF3"/>
      <pageMargins left="0.59055118110236227" right="0.59055118110236227" top="0.78740157480314965" bottom="0.78740157480314965" header="0.31496062992125984" footer="0.31496062992125984"/>
      <pageSetup paperSize="9" orientation="portrait" r:id="rId78"/>
    </customSheetView>
    <customSheetView guid="{5513285A-7AFF-4B9F-AAF6-93131D585702}" fitToPage="1" topLeftCell="A4">
      <selection activeCell="AS9" sqref="AS9"/>
      <pageMargins left="0.59055118110236227" right="0.59055118110236227" top="0.78740157480314965" bottom="0.78740157480314965" header="0.31496062992125984" footer="0.31496062992125984"/>
      <pageSetup paperSize="9" scale="75" orientation="landscape" r:id="rId79"/>
    </customSheetView>
    <customSheetView guid="{A0A5534D-42D8-415C-8AAF-DF16D93BD699}" fitToPage="1" topLeftCell="A4">
      <selection activeCell="AS9" sqref="AS9"/>
      <pageMargins left="0.59055118110236227" right="0.59055118110236227" top="0.78740157480314965" bottom="0.78740157480314965" header="0.31496062992125984" footer="0.31496062992125984"/>
      <pageSetup paperSize="9" scale="75" orientation="landscape" r:id="rId80"/>
    </customSheetView>
    <customSheetView guid="{954601D5-9BC0-44CB-9222-E69A5143F9E9}" scale="85">
      <selection activeCell="AF3" sqref="AF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26">
    <mergeCell ref="O5:P5"/>
    <mergeCell ref="Q5:R5"/>
    <mergeCell ref="S5:T5"/>
    <mergeCell ref="U5:V5"/>
    <mergeCell ref="W5:X5"/>
    <mergeCell ref="L4:AF4"/>
    <mergeCell ref="D5:D6"/>
    <mergeCell ref="E5:E6"/>
    <mergeCell ref="F5:F6"/>
    <mergeCell ref="G5:G6"/>
    <mergeCell ref="H5:H6"/>
    <mergeCell ref="I5:I6"/>
    <mergeCell ref="J5:J6"/>
    <mergeCell ref="L5:L6"/>
    <mergeCell ref="M5:M6"/>
    <mergeCell ref="K4:K6"/>
    <mergeCell ref="Y5:Z5"/>
    <mergeCell ref="AA5:AB5"/>
    <mergeCell ref="AC5:AD5"/>
    <mergeCell ref="AE5:AF5"/>
    <mergeCell ref="N5:N6"/>
    <mergeCell ref="A4:A6"/>
    <mergeCell ref="B4:B6"/>
    <mergeCell ref="C4:C6"/>
    <mergeCell ref="D4:G4"/>
    <mergeCell ref="H4:J4"/>
  </mergeCells>
  <phoneticPr fontId="2"/>
  <hyperlinks>
    <hyperlink ref="A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pageSetUpPr autoPageBreaks="0"/>
  </sheetPr>
  <dimension ref="A1:V25"/>
  <sheetViews>
    <sheetView zoomScale="70" zoomScaleNormal="70" zoomScaleSheetLayoutView="100" workbookViewId="0">
      <selection activeCell="I26" sqref="I26"/>
    </sheetView>
  </sheetViews>
  <sheetFormatPr defaultColWidth="2.5" defaultRowHeight="15" customHeight="1"/>
  <cols>
    <col min="1" max="2" width="9.625" style="20" customWidth="1"/>
    <col min="3" max="20" width="9.25" style="20" customWidth="1"/>
    <col min="21" max="21" width="2.5" style="20" customWidth="1"/>
    <col min="22" max="22" width="10.625" style="20" bestFit="1" customWidth="1"/>
    <col min="23" max="239" width="2.5" style="20" customWidth="1"/>
    <col min="240" max="16384" width="2.5" style="20"/>
  </cols>
  <sheetData>
    <row r="1" spans="1:22" ht="22.5" customHeight="1">
      <c r="T1" s="19" t="s">
        <v>4859</v>
      </c>
      <c r="V1" s="558" t="s">
        <v>747</v>
      </c>
    </row>
    <row r="2" spans="1:22" ht="22.5" customHeight="1">
      <c r="A2" s="22" t="s">
        <v>4868</v>
      </c>
      <c r="B2" s="22"/>
      <c r="C2" s="22"/>
    </row>
    <row r="3" spans="1:22" s="165" customFormat="1" ht="22.5" customHeight="1">
      <c r="A3" s="47" t="s">
        <v>2184</v>
      </c>
      <c r="T3" s="48" t="s">
        <v>5268</v>
      </c>
    </row>
    <row r="4" spans="1:22" ht="20.100000000000001" customHeight="1">
      <c r="A4" s="2027" t="s">
        <v>129</v>
      </c>
      <c r="B4" s="2033" t="s">
        <v>130</v>
      </c>
      <c r="C4" s="2027" t="s">
        <v>3204</v>
      </c>
      <c r="D4" s="2024"/>
      <c r="E4" s="2024"/>
      <c r="F4" s="2024" t="s">
        <v>3205</v>
      </c>
      <c r="G4" s="2024"/>
      <c r="H4" s="2024"/>
      <c r="I4" s="2024" t="s">
        <v>3206</v>
      </c>
      <c r="J4" s="2024"/>
      <c r="K4" s="2024"/>
      <c r="L4" s="2024" t="s">
        <v>3207</v>
      </c>
      <c r="M4" s="2024"/>
      <c r="N4" s="2024"/>
      <c r="O4" s="2024" t="s">
        <v>3208</v>
      </c>
      <c r="P4" s="2024"/>
      <c r="Q4" s="2024"/>
      <c r="R4" s="2016" t="s">
        <v>3209</v>
      </c>
      <c r="S4" s="2017"/>
      <c r="T4" s="2137" t="s">
        <v>3210</v>
      </c>
    </row>
    <row r="5" spans="1:22" ht="27">
      <c r="A5" s="2027"/>
      <c r="B5" s="2027"/>
      <c r="C5" s="953" t="s">
        <v>131</v>
      </c>
      <c r="D5" s="953" t="s">
        <v>245</v>
      </c>
      <c r="E5" s="953" t="s">
        <v>246</v>
      </c>
      <c r="F5" s="953" t="s">
        <v>131</v>
      </c>
      <c r="G5" s="953" t="s">
        <v>245</v>
      </c>
      <c r="H5" s="953" t="s">
        <v>246</v>
      </c>
      <c r="I5" s="953" t="s">
        <v>131</v>
      </c>
      <c r="J5" s="953" t="s">
        <v>245</v>
      </c>
      <c r="K5" s="953" t="s">
        <v>246</v>
      </c>
      <c r="L5" s="953" t="s">
        <v>131</v>
      </c>
      <c r="M5" s="953" t="s">
        <v>245</v>
      </c>
      <c r="N5" s="953" t="s">
        <v>246</v>
      </c>
      <c r="O5" s="953" t="s">
        <v>131</v>
      </c>
      <c r="P5" s="953" t="s">
        <v>245</v>
      </c>
      <c r="Q5" s="953" t="s">
        <v>246</v>
      </c>
      <c r="R5" s="964" t="s">
        <v>3211</v>
      </c>
      <c r="S5" s="964" t="s">
        <v>3212</v>
      </c>
      <c r="T5" s="2138"/>
    </row>
    <row r="6" spans="1:22" s="37" customFormat="1" ht="33.75" customHeight="1">
      <c r="A6" s="978">
        <v>2009</v>
      </c>
      <c r="B6" s="978" t="s">
        <v>2191</v>
      </c>
      <c r="C6" s="700">
        <f t="shared" ref="C6:C19" si="0">SUM(D6:E6)</f>
        <v>3475</v>
      </c>
      <c r="D6" s="698">
        <v>1804</v>
      </c>
      <c r="E6" s="698">
        <v>1671</v>
      </c>
      <c r="F6" s="698">
        <f t="shared" ref="F6:F19" si="1">SUM(G6:H6)</f>
        <v>3355</v>
      </c>
      <c r="G6" s="698">
        <v>1728</v>
      </c>
      <c r="H6" s="698">
        <v>1627</v>
      </c>
      <c r="I6" s="698">
        <f t="shared" ref="I6:I19" si="2">SUM(J6:K6)</f>
        <v>57</v>
      </c>
      <c r="J6" s="698">
        <v>42</v>
      </c>
      <c r="K6" s="698">
        <v>15</v>
      </c>
      <c r="L6" s="698">
        <f t="shared" ref="L6:L19" si="3">SUM(M6:N6)</f>
        <v>6</v>
      </c>
      <c r="M6" s="698">
        <v>6</v>
      </c>
      <c r="N6" s="698" t="s">
        <v>399</v>
      </c>
      <c r="O6" s="698">
        <f>SUM(P6:Q6)</f>
        <v>57</v>
      </c>
      <c r="P6" s="698">
        <v>28</v>
      </c>
      <c r="Q6" s="698">
        <v>29</v>
      </c>
      <c r="R6" s="698" t="s">
        <v>399</v>
      </c>
      <c r="S6" s="698">
        <v>3334</v>
      </c>
      <c r="T6" s="759">
        <v>96.5</v>
      </c>
    </row>
    <row r="7" spans="1:22" s="37" customFormat="1" ht="33.75" customHeight="1">
      <c r="A7" s="1009">
        <v>2010</v>
      </c>
      <c r="B7" s="1009" t="s">
        <v>139</v>
      </c>
      <c r="C7" s="601">
        <f t="shared" si="0"/>
        <v>3590</v>
      </c>
      <c r="D7" s="1006">
        <v>1812</v>
      </c>
      <c r="E7" s="1006">
        <v>1778</v>
      </c>
      <c r="F7" s="1006">
        <f t="shared" si="1"/>
        <v>3496</v>
      </c>
      <c r="G7" s="1006">
        <v>1755</v>
      </c>
      <c r="H7" s="1006">
        <v>1741</v>
      </c>
      <c r="I7" s="1006">
        <f t="shared" si="2"/>
        <v>50</v>
      </c>
      <c r="J7" s="1006">
        <v>34</v>
      </c>
      <c r="K7" s="1006">
        <v>16</v>
      </c>
      <c r="L7" s="1006">
        <f t="shared" si="3"/>
        <v>2</v>
      </c>
      <c r="M7" s="1006">
        <v>1</v>
      </c>
      <c r="N7" s="1006">
        <v>1</v>
      </c>
      <c r="O7" s="1006">
        <f t="shared" ref="O7:O19" si="4">SUM(P7:Q7)</f>
        <v>42</v>
      </c>
      <c r="P7" s="1006">
        <v>22</v>
      </c>
      <c r="Q7" s="1006">
        <v>20</v>
      </c>
      <c r="R7" s="1006">
        <v>3</v>
      </c>
      <c r="S7" s="1006">
        <v>3438</v>
      </c>
      <c r="T7" s="652">
        <v>97.4</v>
      </c>
    </row>
    <row r="8" spans="1:22" s="37" customFormat="1" ht="33.75" customHeight="1">
      <c r="A8" s="1009">
        <v>2011</v>
      </c>
      <c r="B8" s="1009" t="s">
        <v>140</v>
      </c>
      <c r="C8" s="601">
        <f t="shared" si="0"/>
        <v>3518</v>
      </c>
      <c r="D8" s="1006">
        <v>1814</v>
      </c>
      <c r="E8" s="1006">
        <v>1704</v>
      </c>
      <c r="F8" s="1006">
        <f t="shared" si="1"/>
        <v>3412</v>
      </c>
      <c r="G8" s="1006">
        <v>1749</v>
      </c>
      <c r="H8" s="1006">
        <v>1663</v>
      </c>
      <c r="I8" s="1006">
        <f t="shared" si="2"/>
        <v>61</v>
      </c>
      <c r="J8" s="1006">
        <v>37</v>
      </c>
      <c r="K8" s="1006">
        <v>24</v>
      </c>
      <c r="L8" s="1006">
        <f t="shared" si="3"/>
        <v>5</v>
      </c>
      <c r="M8" s="1006">
        <v>3</v>
      </c>
      <c r="N8" s="1006">
        <v>2</v>
      </c>
      <c r="O8" s="1006">
        <f t="shared" si="4"/>
        <v>40</v>
      </c>
      <c r="P8" s="1006">
        <v>25</v>
      </c>
      <c r="Q8" s="1006">
        <v>15</v>
      </c>
      <c r="R8" s="1006" t="s">
        <v>399</v>
      </c>
      <c r="S8" s="1006">
        <v>3338</v>
      </c>
      <c r="T8" s="652">
        <v>97</v>
      </c>
    </row>
    <row r="9" spans="1:22" s="37" customFormat="1" ht="33.75" customHeight="1">
      <c r="A9" s="1009">
        <v>2012</v>
      </c>
      <c r="B9" s="1009" t="s">
        <v>2177</v>
      </c>
      <c r="C9" s="601">
        <f t="shared" si="0"/>
        <v>3423</v>
      </c>
      <c r="D9" s="1006">
        <v>1751</v>
      </c>
      <c r="E9" s="1006">
        <v>1672</v>
      </c>
      <c r="F9" s="1006">
        <f t="shared" si="1"/>
        <v>3332</v>
      </c>
      <c r="G9" s="1006">
        <v>1697</v>
      </c>
      <c r="H9" s="1006">
        <v>1635</v>
      </c>
      <c r="I9" s="1006">
        <f t="shared" si="2"/>
        <v>51</v>
      </c>
      <c r="J9" s="1006">
        <v>29</v>
      </c>
      <c r="K9" s="1006">
        <v>22</v>
      </c>
      <c r="L9" s="1006">
        <f t="shared" si="3"/>
        <v>8</v>
      </c>
      <c r="M9" s="1006">
        <v>8</v>
      </c>
      <c r="N9" s="1006" t="s">
        <v>399</v>
      </c>
      <c r="O9" s="1006">
        <f>SUM(P9:Q9)</f>
        <v>32</v>
      </c>
      <c r="P9" s="1006">
        <v>17</v>
      </c>
      <c r="Q9" s="1006">
        <v>15</v>
      </c>
      <c r="R9" s="1006" t="s">
        <v>399</v>
      </c>
      <c r="S9" s="1006">
        <v>3282</v>
      </c>
      <c r="T9" s="652">
        <v>97.3</v>
      </c>
    </row>
    <row r="10" spans="1:22" s="37" customFormat="1" ht="33.75" customHeight="1">
      <c r="A10" s="1009">
        <v>2013</v>
      </c>
      <c r="B10" s="1009" t="s">
        <v>1034</v>
      </c>
      <c r="C10" s="601">
        <f t="shared" si="0"/>
        <v>3296</v>
      </c>
      <c r="D10" s="1006">
        <v>1688</v>
      </c>
      <c r="E10" s="1006">
        <v>1608</v>
      </c>
      <c r="F10" s="1006">
        <f t="shared" si="1"/>
        <v>3190</v>
      </c>
      <c r="G10" s="1006">
        <v>1623</v>
      </c>
      <c r="H10" s="1006">
        <v>1567</v>
      </c>
      <c r="I10" s="1006">
        <f t="shared" si="2"/>
        <v>58</v>
      </c>
      <c r="J10" s="1006">
        <v>34</v>
      </c>
      <c r="K10" s="1006">
        <v>24</v>
      </c>
      <c r="L10" s="1006">
        <f t="shared" si="3"/>
        <v>14</v>
      </c>
      <c r="M10" s="1006">
        <v>13</v>
      </c>
      <c r="N10" s="1006">
        <v>1</v>
      </c>
      <c r="O10" s="1006">
        <f t="shared" si="4"/>
        <v>34</v>
      </c>
      <c r="P10" s="1006">
        <v>18</v>
      </c>
      <c r="Q10" s="1006">
        <v>16</v>
      </c>
      <c r="R10" s="1006">
        <v>2</v>
      </c>
      <c r="S10" s="1006">
        <v>3145</v>
      </c>
      <c r="T10" s="652">
        <v>96.8</v>
      </c>
    </row>
    <row r="11" spans="1:22" s="37" customFormat="1" ht="33.75" customHeight="1">
      <c r="A11" s="1009">
        <v>2014</v>
      </c>
      <c r="B11" s="1009" t="s">
        <v>969</v>
      </c>
      <c r="C11" s="601">
        <f t="shared" si="0"/>
        <v>3459</v>
      </c>
      <c r="D11" s="1006">
        <v>1742</v>
      </c>
      <c r="E11" s="1006">
        <v>1717</v>
      </c>
      <c r="F11" s="1006">
        <f t="shared" si="1"/>
        <v>3335</v>
      </c>
      <c r="G11" s="1006">
        <v>1665</v>
      </c>
      <c r="H11" s="1006">
        <v>1670</v>
      </c>
      <c r="I11" s="1006">
        <f t="shared" si="2"/>
        <v>74</v>
      </c>
      <c r="J11" s="1006">
        <v>45</v>
      </c>
      <c r="K11" s="1006">
        <v>29</v>
      </c>
      <c r="L11" s="1006">
        <f t="shared" si="3"/>
        <v>14</v>
      </c>
      <c r="M11" s="1006">
        <v>13</v>
      </c>
      <c r="N11" s="1006">
        <v>1</v>
      </c>
      <c r="O11" s="1006">
        <f>SUM(P11:Q11)</f>
        <v>36</v>
      </c>
      <c r="P11" s="1006">
        <v>19</v>
      </c>
      <c r="Q11" s="1006">
        <v>17</v>
      </c>
      <c r="R11" s="1006">
        <v>3</v>
      </c>
      <c r="S11" s="1006">
        <v>3293</v>
      </c>
      <c r="T11" s="652">
        <v>96.4</v>
      </c>
    </row>
    <row r="12" spans="1:22" ht="33.75" customHeight="1">
      <c r="A12" s="1009">
        <v>2015</v>
      </c>
      <c r="B12" s="1009" t="s">
        <v>880</v>
      </c>
      <c r="C12" s="601">
        <f t="shared" si="0"/>
        <v>3274</v>
      </c>
      <c r="D12" s="972">
        <v>1635</v>
      </c>
      <c r="E12" s="972">
        <v>1639</v>
      </c>
      <c r="F12" s="1006">
        <f t="shared" si="1"/>
        <v>3173</v>
      </c>
      <c r="G12" s="972">
        <v>1580</v>
      </c>
      <c r="H12" s="972">
        <v>1593</v>
      </c>
      <c r="I12" s="1006">
        <f t="shared" si="2"/>
        <v>69</v>
      </c>
      <c r="J12" s="972">
        <v>34</v>
      </c>
      <c r="K12" s="972">
        <v>35</v>
      </c>
      <c r="L12" s="1006">
        <f t="shared" si="3"/>
        <v>13</v>
      </c>
      <c r="M12" s="972">
        <v>10</v>
      </c>
      <c r="N12" s="972">
        <v>3</v>
      </c>
      <c r="O12" s="1006">
        <f t="shared" si="4"/>
        <v>19</v>
      </c>
      <c r="P12" s="972">
        <v>11</v>
      </c>
      <c r="Q12" s="972">
        <v>8</v>
      </c>
      <c r="R12" s="972">
        <v>3</v>
      </c>
      <c r="S12" s="972">
        <v>3116</v>
      </c>
      <c r="T12" s="973">
        <v>96.9</v>
      </c>
    </row>
    <row r="13" spans="1:22" ht="33.75" customHeight="1">
      <c r="A13" s="1009">
        <v>2016</v>
      </c>
      <c r="B13" s="1009" t="s">
        <v>180</v>
      </c>
      <c r="C13" s="601">
        <f t="shared" si="0"/>
        <v>3242</v>
      </c>
      <c r="D13" s="972">
        <v>1670</v>
      </c>
      <c r="E13" s="972">
        <v>1572</v>
      </c>
      <c r="F13" s="1006">
        <f t="shared" si="1"/>
        <v>3140</v>
      </c>
      <c r="G13" s="972">
        <v>1599</v>
      </c>
      <c r="H13" s="972">
        <v>1541</v>
      </c>
      <c r="I13" s="1006">
        <f t="shared" si="2"/>
        <v>70</v>
      </c>
      <c r="J13" s="972">
        <v>47</v>
      </c>
      <c r="K13" s="972">
        <v>23</v>
      </c>
      <c r="L13" s="1006">
        <f t="shared" si="3"/>
        <v>7</v>
      </c>
      <c r="M13" s="972">
        <v>7</v>
      </c>
      <c r="N13" s="972">
        <v>0</v>
      </c>
      <c r="O13" s="1006">
        <f>SUM(P13:Q13)</f>
        <v>23</v>
      </c>
      <c r="P13" s="972">
        <v>16</v>
      </c>
      <c r="Q13" s="972">
        <v>7</v>
      </c>
      <c r="R13" s="972">
        <v>2</v>
      </c>
      <c r="S13" s="972">
        <v>3093</v>
      </c>
      <c r="T13" s="973">
        <v>96.9</v>
      </c>
    </row>
    <row r="14" spans="1:22" ht="33.75" customHeight="1">
      <c r="A14" s="1009">
        <v>2017</v>
      </c>
      <c r="B14" s="1009" t="s">
        <v>186</v>
      </c>
      <c r="C14" s="601">
        <f t="shared" si="0"/>
        <v>3237</v>
      </c>
      <c r="D14" s="972">
        <v>1670</v>
      </c>
      <c r="E14" s="972">
        <v>1567</v>
      </c>
      <c r="F14" s="1006">
        <f t="shared" si="1"/>
        <v>3122</v>
      </c>
      <c r="G14" s="972">
        <v>1600</v>
      </c>
      <c r="H14" s="972">
        <v>1522</v>
      </c>
      <c r="I14" s="1006">
        <f t="shared" si="2"/>
        <v>70</v>
      </c>
      <c r="J14" s="972">
        <v>46</v>
      </c>
      <c r="K14" s="972">
        <v>24</v>
      </c>
      <c r="L14" s="1006">
        <f t="shared" si="3"/>
        <v>7</v>
      </c>
      <c r="M14" s="972">
        <v>5</v>
      </c>
      <c r="N14" s="972">
        <v>2</v>
      </c>
      <c r="O14" s="1006">
        <f t="shared" si="4"/>
        <v>38</v>
      </c>
      <c r="P14" s="972">
        <v>19</v>
      </c>
      <c r="Q14" s="972">
        <v>19</v>
      </c>
      <c r="R14" s="972" t="s">
        <v>399</v>
      </c>
      <c r="S14" s="972">
        <v>3073</v>
      </c>
      <c r="T14" s="973">
        <v>96.4</v>
      </c>
    </row>
    <row r="15" spans="1:22" ht="33.75" customHeight="1">
      <c r="A15" s="1009">
        <v>2018</v>
      </c>
      <c r="B15" s="1009" t="s">
        <v>2178</v>
      </c>
      <c r="C15" s="601">
        <f t="shared" si="0"/>
        <v>3096</v>
      </c>
      <c r="D15" s="972">
        <v>1579</v>
      </c>
      <c r="E15" s="972">
        <v>1517</v>
      </c>
      <c r="F15" s="1006">
        <f t="shared" si="1"/>
        <v>2991</v>
      </c>
      <c r="G15" s="972">
        <v>1517</v>
      </c>
      <c r="H15" s="972">
        <v>1474</v>
      </c>
      <c r="I15" s="1006">
        <f t="shared" si="2"/>
        <v>75</v>
      </c>
      <c r="J15" s="972">
        <v>42</v>
      </c>
      <c r="K15" s="972">
        <v>33</v>
      </c>
      <c r="L15" s="1006">
        <f t="shared" si="3"/>
        <v>3</v>
      </c>
      <c r="M15" s="972">
        <v>2</v>
      </c>
      <c r="N15" s="972">
        <v>1</v>
      </c>
      <c r="O15" s="1006">
        <f>SUM(P15:Q15)</f>
        <v>27</v>
      </c>
      <c r="P15" s="972">
        <v>18</v>
      </c>
      <c r="Q15" s="972">
        <v>9</v>
      </c>
      <c r="R15" s="972">
        <v>0</v>
      </c>
      <c r="S15" s="972">
        <v>2971</v>
      </c>
      <c r="T15" s="973">
        <v>96.6</v>
      </c>
    </row>
    <row r="16" spans="1:22" s="23" customFormat="1" ht="33.75" customHeight="1">
      <c r="A16" s="986">
        <v>2019</v>
      </c>
      <c r="B16" s="986" t="s">
        <v>3154</v>
      </c>
      <c r="C16" s="601">
        <f t="shared" si="0"/>
        <v>3194</v>
      </c>
      <c r="D16" s="972">
        <v>1593</v>
      </c>
      <c r="E16" s="972">
        <v>1601</v>
      </c>
      <c r="F16" s="1006">
        <f t="shared" si="1"/>
        <v>3096</v>
      </c>
      <c r="G16" s="972">
        <v>1535</v>
      </c>
      <c r="H16" s="972">
        <v>1561</v>
      </c>
      <c r="I16" s="1006">
        <f t="shared" si="2"/>
        <v>65</v>
      </c>
      <c r="J16" s="972">
        <v>38</v>
      </c>
      <c r="K16" s="972">
        <v>27</v>
      </c>
      <c r="L16" s="1006">
        <f t="shared" si="3"/>
        <v>6</v>
      </c>
      <c r="M16" s="972">
        <v>4</v>
      </c>
      <c r="N16" s="972">
        <v>2</v>
      </c>
      <c r="O16" s="1006">
        <f>SUM(P16:Q16)</f>
        <v>27</v>
      </c>
      <c r="P16" s="972">
        <v>16</v>
      </c>
      <c r="Q16" s="972">
        <v>11</v>
      </c>
      <c r="R16" s="972">
        <v>4</v>
      </c>
      <c r="S16" s="972">
        <v>3025</v>
      </c>
      <c r="T16" s="973">
        <v>96.9</v>
      </c>
    </row>
    <row r="17" spans="1:21" s="22" customFormat="1" ht="33.75" customHeight="1">
      <c r="A17" s="986">
        <v>2020</v>
      </c>
      <c r="B17" s="986" t="s">
        <v>3155</v>
      </c>
      <c r="C17" s="601">
        <f t="shared" si="0"/>
        <v>2867</v>
      </c>
      <c r="D17" s="972">
        <v>1454</v>
      </c>
      <c r="E17" s="972">
        <v>1413</v>
      </c>
      <c r="F17" s="1006">
        <f t="shared" si="1"/>
        <v>2770</v>
      </c>
      <c r="G17" s="972">
        <v>1386</v>
      </c>
      <c r="H17" s="972">
        <v>1384</v>
      </c>
      <c r="I17" s="1006">
        <f t="shared" si="2"/>
        <v>64</v>
      </c>
      <c r="J17" s="972">
        <v>48</v>
      </c>
      <c r="K17" s="972">
        <v>16</v>
      </c>
      <c r="L17" s="1006">
        <f t="shared" si="3"/>
        <v>5</v>
      </c>
      <c r="M17" s="972">
        <v>5</v>
      </c>
      <c r="N17" s="972">
        <v>0</v>
      </c>
      <c r="O17" s="1006">
        <f t="shared" si="4"/>
        <v>17</v>
      </c>
      <c r="P17" s="972">
        <v>10</v>
      </c>
      <c r="Q17" s="972">
        <v>7</v>
      </c>
      <c r="R17" s="972">
        <v>2</v>
      </c>
      <c r="S17" s="972">
        <v>2686</v>
      </c>
      <c r="T17" s="973">
        <v>97.9</v>
      </c>
    </row>
    <row r="18" spans="1:21" s="22" customFormat="1" ht="33.75" customHeight="1">
      <c r="A18" s="1544">
        <v>2021</v>
      </c>
      <c r="B18" s="1544" t="s">
        <v>4923</v>
      </c>
      <c r="C18" s="1062">
        <f t="shared" ref="C18" si="5">SUM(D18:E18)</f>
        <v>2827</v>
      </c>
      <c r="D18" s="587">
        <v>1509</v>
      </c>
      <c r="E18" s="587">
        <v>1318</v>
      </c>
      <c r="F18" s="1550">
        <f t="shared" ref="F18" si="6">SUM(G18:H18)</f>
        <v>2731</v>
      </c>
      <c r="G18" s="587">
        <v>1453</v>
      </c>
      <c r="H18" s="587">
        <v>1278</v>
      </c>
      <c r="I18" s="1550">
        <f t="shared" ref="I18" si="7">SUM(J18:K18)</f>
        <v>78</v>
      </c>
      <c r="J18" s="587">
        <v>43</v>
      </c>
      <c r="K18" s="587">
        <v>35</v>
      </c>
      <c r="L18" s="1550">
        <f t="shared" ref="L18" si="8">SUM(M18:N18)</f>
        <v>3</v>
      </c>
      <c r="M18" s="587">
        <v>3</v>
      </c>
      <c r="N18" s="587">
        <v>0</v>
      </c>
      <c r="O18" s="1550">
        <f t="shared" ref="O18" si="9">SUM(P18:Q18)</f>
        <v>15</v>
      </c>
      <c r="P18" s="587">
        <v>10</v>
      </c>
      <c r="Q18" s="587">
        <v>5</v>
      </c>
      <c r="R18" s="587">
        <v>2</v>
      </c>
      <c r="S18" s="587">
        <v>2618</v>
      </c>
      <c r="T18" s="655">
        <v>96.6</v>
      </c>
    </row>
    <row r="19" spans="1:21" s="22" customFormat="1" ht="33.75" customHeight="1">
      <c r="A19" s="1403">
        <v>2022</v>
      </c>
      <c r="B19" s="1403" t="s">
        <v>5263</v>
      </c>
      <c r="C19" s="1062">
        <f t="shared" si="0"/>
        <v>2830</v>
      </c>
      <c r="D19" s="587">
        <v>1370</v>
      </c>
      <c r="E19" s="587">
        <v>1460</v>
      </c>
      <c r="F19" s="1407">
        <f t="shared" si="1"/>
        <v>2726</v>
      </c>
      <c r="G19" s="587">
        <v>1321</v>
      </c>
      <c r="H19" s="587">
        <v>1405</v>
      </c>
      <c r="I19" s="1407">
        <f t="shared" si="2"/>
        <v>77</v>
      </c>
      <c r="J19" s="587">
        <v>34</v>
      </c>
      <c r="K19" s="587">
        <v>43</v>
      </c>
      <c r="L19" s="1407">
        <f t="shared" si="3"/>
        <v>4</v>
      </c>
      <c r="M19" s="587">
        <v>4</v>
      </c>
      <c r="N19" s="587">
        <v>0</v>
      </c>
      <c r="O19" s="1407">
        <f t="shared" si="4"/>
        <v>17</v>
      </c>
      <c r="P19" s="587">
        <v>8</v>
      </c>
      <c r="Q19" s="587">
        <v>9</v>
      </c>
      <c r="R19" s="587">
        <v>0</v>
      </c>
      <c r="S19" s="587">
        <v>2647</v>
      </c>
      <c r="T19" s="655">
        <v>96.3</v>
      </c>
    </row>
    <row r="20" spans="1:21" s="22" customFormat="1" ht="33.75" customHeight="1">
      <c r="A20" s="1652">
        <v>2023</v>
      </c>
      <c r="B20" s="1652" t="s">
        <v>5436</v>
      </c>
      <c r="C20" s="1062">
        <f>SUM(D20:E20)</f>
        <v>2817</v>
      </c>
      <c r="D20" s="587">
        <v>1464</v>
      </c>
      <c r="E20" s="587">
        <v>1353</v>
      </c>
      <c r="F20" s="1848">
        <f>SUM(G20:H20)</f>
        <v>2706</v>
      </c>
      <c r="G20" s="587">
        <v>1391</v>
      </c>
      <c r="H20" s="587">
        <v>1315</v>
      </c>
      <c r="I20" s="1848">
        <f>SUM(J20:K20)</f>
        <v>83</v>
      </c>
      <c r="J20" s="587">
        <v>54</v>
      </c>
      <c r="K20" s="587">
        <v>29</v>
      </c>
      <c r="L20" s="1848">
        <f>SUM(M20:N20)</f>
        <v>3</v>
      </c>
      <c r="M20" s="587">
        <v>3</v>
      </c>
      <c r="N20" s="587">
        <v>0</v>
      </c>
      <c r="O20" s="1848">
        <f>SUM(P20:Q20)</f>
        <v>25</v>
      </c>
      <c r="P20" s="587">
        <v>16</v>
      </c>
      <c r="Q20" s="587">
        <v>9</v>
      </c>
      <c r="R20" s="587">
        <v>0</v>
      </c>
      <c r="S20" s="587">
        <v>2575</v>
      </c>
      <c r="T20" s="655">
        <v>96.1</v>
      </c>
    </row>
    <row r="21" spans="1:21" s="22" customFormat="1" ht="33.75" customHeight="1">
      <c r="A21" s="1658">
        <v>2024</v>
      </c>
      <c r="B21" s="1846" t="s">
        <v>5575</v>
      </c>
      <c r="C21" s="1788">
        <f t="shared" ref="C21" si="10">SUM(D21:E21)</f>
        <v>2754</v>
      </c>
      <c r="D21" s="1773">
        <v>1410</v>
      </c>
      <c r="E21" s="1773">
        <v>1344</v>
      </c>
      <c r="F21" s="1790">
        <f t="shared" ref="F21" si="11">SUM(G21:H21)</f>
        <v>2623</v>
      </c>
      <c r="G21" s="1773">
        <v>1333</v>
      </c>
      <c r="H21" s="1773">
        <v>1290</v>
      </c>
      <c r="I21" s="1790">
        <f t="shared" ref="I21" si="12">SUM(J21:K21)</f>
        <v>103</v>
      </c>
      <c r="J21" s="1773">
        <v>61</v>
      </c>
      <c r="K21" s="1773">
        <v>42</v>
      </c>
      <c r="L21" s="1790">
        <f t="shared" ref="L21" si="13">SUM(M21:N21)</f>
        <v>3</v>
      </c>
      <c r="M21" s="1773">
        <v>0</v>
      </c>
      <c r="N21" s="1773">
        <v>3</v>
      </c>
      <c r="O21" s="1790">
        <f t="shared" ref="O21" si="14">SUM(P21:Q21)</f>
        <v>25</v>
      </c>
      <c r="P21" s="1773">
        <v>13</v>
      </c>
      <c r="Q21" s="1773">
        <v>12</v>
      </c>
      <c r="R21" s="1773">
        <v>0</v>
      </c>
      <c r="S21" s="1773">
        <v>2471</v>
      </c>
      <c r="T21" s="1854">
        <v>95.2</v>
      </c>
    </row>
    <row r="22" spans="1:21" ht="17.25" customHeight="1">
      <c r="A22" s="20" t="s">
        <v>3213</v>
      </c>
      <c r="D22" s="23"/>
      <c r="E22" s="23"/>
      <c r="F22" s="23"/>
      <c r="G22" s="23"/>
      <c r="H22" s="23"/>
      <c r="I22" s="23"/>
      <c r="J22" s="993"/>
    </row>
    <row r="23" spans="1:21" s="23" customFormat="1" ht="17.25" customHeight="1">
      <c r="A23" s="23" t="s">
        <v>3214</v>
      </c>
      <c r="D23" s="781"/>
      <c r="J23" s="993"/>
      <c r="L23" s="979"/>
      <c r="M23" s="20"/>
      <c r="N23" s="20"/>
      <c r="O23" s="20"/>
      <c r="P23" s="20"/>
      <c r="Q23" s="20"/>
      <c r="R23" s="20"/>
      <c r="S23" s="20"/>
      <c r="T23" s="20"/>
      <c r="U23" s="20"/>
    </row>
    <row r="24" spans="1:21" ht="17.25" customHeight="1">
      <c r="A24" s="2296" t="s">
        <v>3215</v>
      </c>
      <c r="B24" s="995" t="s">
        <v>3216</v>
      </c>
      <c r="C24" s="2296" t="s">
        <v>846</v>
      </c>
      <c r="G24" s="993"/>
      <c r="I24" s="993"/>
    </row>
    <row r="25" spans="1:21" ht="17.25" customHeight="1">
      <c r="A25" s="2296"/>
      <c r="B25" s="993" t="s">
        <v>3204</v>
      </c>
      <c r="C25" s="2296"/>
      <c r="G25" s="993"/>
      <c r="I25" s="993"/>
    </row>
  </sheetData>
  <customSheetViews>
    <customSheetView guid="{35BD8D3A-C3F6-4E0E-B6B2-2143E8CF03D4}" scale="85" topLeftCell="A13">
      <selection activeCell="K37" sqref="K37"/>
      <colBreaks count="1" manualBreakCount="1">
        <brk id="21" min="1" max="19"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V1" sqref="V1"/>
      <colBreaks count="1" manualBreakCount="1">
        <brk id="21" min="1" max="19"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B19" sqref="B19"/>
      <colBreaks count="1" manualBreakCount="1">
        <brk id="21" min="1" max="19"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5"/>
    </customSheetView>
    <customSheetView guid="{F9A5D3E6-646D-417F-BBE8-7ECCE1B1890D}"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6"/>
    </customSheetView>
    <customSheetView guid="{B49D56AA-3B6B-4E15-99C8-E193BF4F22A9}"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17"/>
    </customSheetView>
    <customSheetView guid="{30058F98-6897-4D54-8BCF-6DCA7063FB8D}"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18"/>
    </customSheetView>
    <customSheetView guid="{69EF12F7-33A4-4F77-BCCE-9A346C0C3A8F}"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19"/>
    </customSheetView>
    <customSheetView guid="{2EA61839-294C-4932-B051-169222D4FEC6}" scale="85">
      <colBreaks count="1" manualBreakCount="1">
        <brk id="21" min="1" max="19"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22"/>
    </customSheetView>
    <customSheetView guid="{1BFE2A91-9960-49FB-B512-A4FCD8C3EC61}"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23"/>
    </customSheetView>
    <customSheetView guid="{B11D6758-BA5A-4F43-A11B-572A39E9790E}"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24"/>
    </customSheetView>
    <customSheetView guid="{C5E0F698-3666-4B81-8EED-CC2781573207}"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25"/>
    </customSheetView>
    <customSheetView guid="{898219FD-2AFB-47DD-A584-5E9CD05CCBB1}"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56"/>
    </customSheetView>
    <customSheetView guid="{1184DE22-5901-485C-8050-F941E80B16ED}"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57"/>
    </customSheetView>
    <customSheetView guid="{2B898D7F-EE90-4CFD-9F43-AB7414F89E77}"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58"/>
    </customSheetView>
    <customSheetView guid="{C6AFBE28-E866-4D5D-ADBD-07D2847FD902}"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59"/>
    </customSheetView>
    <customSheetView guid="{3735EA80-EB2D-4910-81F1-1AA74ECCBFE5}"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63"/>
    </customSheetView>
    <customSheetView guid="{1F973131-8A4E-4D06-BD72-AB7B2C989AC9}"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65"/>
    </customSheetView>
    <customSheetView guid="{240189DE-87D7-4094-9C55-239451DB35EE}"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66"/>
    </customSheetView>
    <customSheetView guid="{3879FE5B-EDC4-4A46-BAD1-D4F44E5C755B}"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7">
      <selection activeCell="C18" sqref="C18"/>
      <colBreaks count="1" manualBreakCount="1">
        <brk id="21" min="1" max="19"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2"/>
    </customSheetView>
    <customSheetView guid="{71042459-703D-4FF3-8D53-1213B54B1552}"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3"/>
    </customSheetView>
    <customSheetView guid="{EE644B69-3942-4A0D-811D-C183FE0C8B84}"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4"/>
    </customSheetView>
    <customSheetView guid="{AA17E97B-ABB2-4C8B-BAA8-63934B5B5DBA}"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5"/>
    </customSheetView>
    <customSheetView guid="{723C59CB-A466-4479-8AA8-39674B010947}"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6"/>
    </customSheetView>
    <customSheetView guid="{9D1B7E56-0B3F-4392-BE9A-F57461B2AFB0}" scale="85">
      <selection activeCell="B19" sqref="B19"/>
      <colBreaks count="1" manualBreakCount="1">
        <brk id="21" min="1" max="19"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B19" sqref="B19"/>
      <colBreaks count="1" manualBreakCount="1">
        <brk id="21" min="1" max="19"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79"/>
    </customSheetView>
    <customSheetView guid="{A0A5534D-42D8-415C-8AAF-DF16D93BD699}" scale="85" fitToPage="1">
      <selection activeCell="V1" sqref="V1"/>
      <colBreaks count="1" manualBreakCount="1">
        <brk id="21" min="1" max="19" man="1"/>
      </colBreaks>
      <pageMargins left="0.59055118110236227" right="0.59055118110236227" top="0.78740157480314965" bottom="0.78740157480314965" header="0.31496062992125984" footer="0.31496062992125984"/>
      <pageSetup paperSize="9" scale="68" orientation="landscape" r:id="rId80"/>
    </customSheetView>
    <customSheetView guid="{954601D5-9BC0-44CB-9222-E69A5143F9E9}" scale="85">
      <selection activeCell="B19" sqref="B19"/>
      <colBreaks count="1" manualBreakCount="1">
        <brk id="21" min="1" max="19"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3">
      <selection activeCell="G20" sqref="G20"/>
      <colBreaks count="1" manualBreakCount="1">
        <brk id="21" min="1" max="19" man="1"/>
      </colBreaks>
      <pageMargins left="0.59055118110236227" right="0.59055118110236227" top="0.78740157480314965" bottom="0.78740157480314965" header="0.31496062992125984" footer="0.31496062992125984"/>
      <pageSetup paperSize="9" orientation="portrait" r:id="rId82"/>
    </customSheetView>
  </customSheetViews>
  <mergeCells count="11">
    <mergeCell ref="A24:A25"/>
    <mergeCell ref="C24:C25"/>
    <mergeCell ref="O4:Q4"/>
    <mergeCell ref="R4:S4"/>
    <mergeCell ref="T4:T5"/>
    <mergeCell ref="A4:A5"/>
    <mergeCell ref="B4:B5"/>
    <mergeCell ref="C4:E4"/>
    <mergeCell ref="F4:H4"/>
    <mergeCell ref="I4:K4"/>
    <mergeCell ref="L4:N4"/>
  </mergeCells>
  <phoneticPr fontId="2"/>
  <hyperlinks>
    <hyperlink ref="V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21" min="1" max="19" man="1"/>
  </col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autoPageBreaks="0"/>
  </sheetPr>
  <dimension ref="A1:V25"/>
  <sheetViews>
    <sheetView zoomScale="85" zoomScaleNormal="85" zoomScaleSheetLayoutView="100" workbookViewId="0">
      <selection activeCell="V1" sqref="V1"/>
    </sheetView>
  </sheetViews>
  <sheetFormatPr defaultColWidth="2.5" defaultRowHeight="15" customHeight="1"/>
  <cols>
    <col min="1" max="20" width="9.125" style="20" customWidth="1"/>
    <col min="21" max="21" width="2.5" style="20" customWidth="1"/>
    <col min="22" max="22" width="10.625" style="20" bestFit="1" customWidth="1"/>
    <col min="23" max="228" width="2.5" style="20" customWidth="1"/>
    <col min="229" max="16384" width="2.5" style="20"/>
  </cols>
  <sheetData>
    <row r="1" spans="1:22" ht="22.5" customHeight="1">
      <c r="T1" s="19" t="s">
        <v>4859</v>
      </c>
      <c r="V1" s="558" t="s">
        <v>747</v>
      </c>
    </row>
    <row r="2" spans="1:22" ht="22.5" customHeight="1">
      <c r="A2" s="22" t="s">
        <v>4867</v>
      </c>
      <c r="B2" s="22"/>
      <c r="C2" s="22"/>
    </row>
    <row r="3" spans="1:22" s="165" customFormat="1" ht="22.5" customHeight="1">
      <c r="A3" s="165" t="s">
        <v>2184</v>
      </c>
      <c r="T3" s="48" t="s">
        <v>5268</v>
      </c>
    </row>
    <row r="4" spans="1:22" ht="20.100000000000001" customHeight="1">
      <c r="A4" s="2017" t="s">
        <v>129</v>
      </c>
      <c r="B4" s="2022" t="s">
        <v>130</v>
      </c>
      <c r="C4" s="2024" t="s">
        <v>3204</v>
      </c>
      <c r="D4" s="2024"/>
      <c r="E4" s="2024"/>
      <c r="F4" s="2024" t="s">
        <v>3217</v>
      </c>
      <c r="G4" s="2024"/>
      <c r="H4" s="2024"/>
      <c r="I4" s="2024" t="s">
        <v>3206</v>
      </c>
      <c r="J4" s="2024"/>
      <c r="K4" s="2024"/>
      <c r="L4" s="2024" t="s">
        <v>3218</v>
      </c>
      <c r="M4" s="2024"/>
      <c r="N4" s="2024"/>
      <c r="O4" s="2024" t="s">
        <v>3208</v>
      </c>
      <c r="P4" s="2024"/>
      <c r="Q4" s="2024"/>
      <c r="R4" s="2016" t="s">
        <v>3209</v>
      </c>
      <c r="S4" s="2017"/>
      <c r="T4" s="2028" t="s">
        <v>3219</v>
      </c>
    </row>
    <row r="5" spans="1:22" ht="27">
      <c r="A5" s="2017"/>
      <c r="B5" s="2017"/>
      <c r="C5" s="118" t="s">
        <v>131</v>
      </c>
      <c r="D5" s="118" t="s">
        <v>245</v>
      </c>
      <c r="E5" s="118" t="s">
        <v>246</v>
      </c>
      <c r="F5" s="118" t="s">
        <v>131</v>
      </c>
      <c r="G5" s="118" t="s">
        <v>245</v>
      </c>
      <c r="H5" s="118" t="s">
        <v>246</v>
      </c>
      <c r="I5" s="118" t="s">
        <v>131</v>
      </c>
      <c r="J5" s="118" t="s">
        <v>245</v>
      </c>
      <c r="K5" s="118" t="s">
        <v>246</v>
      </c>
      <c r="L5" s="118" t="s">
        <v>131</v>
      </c>
      <c r="M5" s="118" t="s">
        <v>245</v>
      </c>
      <c r="N5" s="118" t="s">
        <v>246</v>
      </c>
      <c r="O5" s="118" t="s">
        <v>131</v>
      </c>
      <c r="P5" s="118" t="s">
        <v>245</v>
      </c>
      <c r="Q5" s="118" t="s">
        <v>246</v>
      </c>
      <c r="R5" s="121" t="s">
        <v>3211</v>
      </c>
      <c r="S5" s="121" t="s">
        <v>3220</v>
      </c>
      <c r="T5" s="2029"/>
    </row>
    <row r="6" spans="1:22" s="37" customFormat="1" ht="30.75" customHeight="1">
      <c r="A6" s="823">
        <v>2009</v>
      </c>
      <c r="B6" s="823" t="s">
        <v>2191</v>
      </c>
      <c r="C6" s="601">
        <f t="shared" ref="C6:C17" si="0">SUM(D6:E6)</f>
        <v>3755</v>
      </c>
      <c r="D6" s="146">
        <v>1876</v>
      </c>
      <c r="E6" s="146">
        <v>1879</v>
      </c>
      <c r="F6" s="698">
        <f t="shared" ref="F6:F17" si="1">SUM(G6:H6)</f>
        <v>2069</v>
      </c>
      <c r="G6" s="698">
        <v>1055</v>
      </c>
      <c r="H6" s="698">
        <v>1014</v>
      </c>
      <c r="I6" s="698">
        <f t="shared" ref="I6:I17" si="2">SUM(J6:K6)</f>
        <v>800</v>
      </c>
      <c r="J6" s="698">
        <v>351</v>
      </c>
      <c r="K6" s="698">
        <v>449</v>
      </c>
      <c r="L6" s="698">
        <f>SUM(M6:N6)</f>
        <v>697</v>
      </c>
      <c r="M6" s="698">
        <v>396</v>
      </c>
      <c r="N6" s="698">
        <v>301</v>
      </c>
      <c r="O6" s="146">
        <f t="shared" ref="O6:O17" si="3">SUM(P6:Q6)</f>
        <v>189</v>
      </c>
      <c r="P6" s="146">
        <v>74</v>
      </c>
      <c r="Q6" s="146">
        <v>115</v>
      </c>
      <c r="R6" s="146">
        <v>3</v>
      </c>
      <c r="S6" s="146">
        <v>2295</v>
      </c>
      <c r="T6" s="652">
        <v>55.1</v>
      </c>
    </row>
    <row r="7" spans="1:22" s="37" customFormat="1" ht="30.75" customHeight="1">
      <c r="A7" s="65">
        <v>2010</v>
      </c>
      <c r="B7" s="65" t="s">
        <v>139</v>
      </c>
      <c r="C7" s="601">
        <f t="shared" si="0"/>
        <v>3943</v>
      </c>
      <c r="D7" s="146">
        <v>1869</v>
      </c>
      <c r="E7" s="146">
        <v>2074</v>
      </c>
      <c r="F7" s="146">
        <f t="shared" si="1"/>
        <v>2158</v>
      </c>
      <c r="G7" s="146">
        <v>1046</v>
      </c>
      <c r="H7" s="146">
        <v>1112</v>
      </c>
      <c r="I7" s="146">
        <f t="shared" si="2"/>
        <v>935</v>
      </c>
      <c r="J7" s="146">
        <v>400</v>
      </c>
      <c r="K7" s="146">
        <v>535</v>
      </c>
      <c r="L7" s="146">
        <f t="shared" ref="L7:L17" si="4">SUM(M7:N7)</f>
        <v>599</v>
      </c>
      <c r="M7" s="146">
        <v>317</v>
      </c>
      <c r="N7" s="146">
        <v>282</v>
      </c>
      <c r="O7" s="146">
        <f t="shared" si="3"/>
        <v>251</v>
      </c>
      <c r="P7" s="146">
        <v>106</v>
      </c>
      <c r="Q7" s="146">
        <v>145</v>
      </c>
      <c r="R7" s="146">
        <v>4</v>
      </c>
      <c r="S7" s="146">
        <v>2381</v>
      </c>
      <c r="T7" s="652">
        <v>54.7</v>
      </c>
    </row>
    <row r="8" spans="1:22" s="37" customFormat="1" ht="30.75" customHeight="1">
      <c r="A8" s="65">
        <v>2011</v>
      </c>
      <c r="B8" s="65" t="s">
        <v>140</v>
      </c>
      <c r="C8" s="601">
        <f t="shared" si="0"/>
        <v>3706</v>
      </c>
      <c r="D8" s="146">
        <v>1808</v>
      </c>
      <c r="E8" s="146">
        <v>1898</v>
      </c>
      <c r="F8" s="146">
        <f t="shared" si="1"/>
        <v>1966</v>
      </c>
      <c r="G8" s="146">
        <v>989</v>
      </c>
      <c r="H8" s="146">
        <v>977</v>
      </c>
      <c r="I8" s="146">
        <f t="shared" si="2"/>
        <v>879</v>
      </c>
      <c r="J8" s="146">
        <v>368</v>
      </c>
      <c r="K8" s="146">
        <v>511</v>
      </c>
      <c r="L8" s="146">
        <f t="shared" si="4"/>
        <v>559</v>
      </c>
      <c r="M8" s="146">
        <v>316</v>
      </c>
      <c r="N8" s="146">
        <v>243</v>
      </c>
      <c r="O8" s="146">
        <f t="shared" si="3"/>
        <v>302</v>
      </c>
      <c r="P8" s="146">
        <v>135</v>
      </c>
      <c r="Q8" s="146">
        <v>167</v>
      </c>
      <c r="R8" s="146">
        <v>2</v>
      </c>
      <c r="S8" s="146">
        <v>2195</v>
      </c>
      <c r="T8" s="652">
        <v>53</v>
      </c>
    </row>
    <row r="9" spans="1:22" s="37" customFormat="1" ht="30.75" customHeight="1">
      <c r="A9" s="65">
        <v>2012</v>
      </c>
      <c r="B9" s="65" t="s">
        <v>2177</v>
      </c>
      <c r="C9" s="601">
        <f t="shared" si="0"/>
        <v>3584</v>
      </c>
      <c r="D9" s="146">
        <v>1814</v>
      </c>
      <c r="E9" s="146">
        <v>1770</v>
      </c>
      <c r="F9" s="146">
        <f t="shared" si="1"/>
        <v>1938</v>
      </c>
      <c r="G9" s="146">
        <v>976</v>
      </c>
      <c r="H9" s="146">
        <v>962</v>
      </c>
      <c r="I9" s="146">
        <f t="shared" si="2"/>
        <v>828</v>
      </c>
      <c r="J9" s="146">
        <v>412</v>
      </c>
      <c r="K9" s="146">
        <v>416</v>
      </c>
      <c r="L9" s="146">
        <f t="shared" si="4"/>
        <v>625</v>
      </c>
      <c r="M9" s="146">
        <v>345</v>
      </c>
      <c r="N9" s="146">
        <v>280</v>
      </c>
      <c r="O9" s="146">
        <f t="shared" si="3"/>
        <v>193</v>
      </c>
      <c r="P9" s="146">
        <v>81</v>
      </c>
      <c r="Q9" s="146">
        <v>112</v>
      </c>
      <c r="R9" s="146">
        <v>6</v>
      </c>
      <c r="S9" s="146">
        <v>2152</v>
      </c>
      <c r="T9" s="652">
        <v>54.1</v>
      </c>
    </row>
    <row r="10" spans="1:22" s="37" customFormat="1" ht="30.75" customHeight="1">
      <c r="A10" s="65">
        <v>2013</v>
      </c>
      <c r="B10" s="65" t="s">
        <v>1034</v>
      </c>
      <c r="C10" s="601">
        <f t="shared" si="0"/>
        <v>3576</v>
      </c>
      <c r="D10" s="146">
        <v>1782</v>
      </c>
      <c r="E10" s="146">
        <v>1794</v>
      </c>
      <c r="F10" s="146">
        <f t="shared" si="1"/>
        <v>1971</v>
      </c>
      <c r="G10" s="146">
        <v>981</v>
      </c>
      <c r="H10" s="146">
        <v>990</v>
      </c>
      <c r="I10" s="146">
        <f t="shared" si="2"/>
        <v>776</v>
      </c>
      <c r="J10" s="146">
        <v>352</v>
      </c>
      <c r="K10" s="146">
        <v>424</v>
      </c>
      <c r="L10" s="146">
        <f t="shared" si="4"/>
        <v>615</v>
      </c>
      <c r="M10" s="146">
        <v>352</v>
      </c>
      <c r="N10" s="146">
        <v>263</v>
      </c>
      <c r="O10" s="146">
        <f t="shared" si="3"/>
        <v>214</v>
      </c>
      <c r="P10" s="146">
        <v>97</v>
      </c>
      <c r="Q10" s="146">
        <v>117</v>
      </c>
      <c r="R10" s="146">
        <v>3</v>
      </c>
      <c r="S10" s="146">
        <v>2198</v>
      </c>
      <c r="T10" s="652">
        <v>55.1</v>
      </c>
    </row>
    <row r="11" spans="1:22" s="37" customFormat="1" ht="30.75" customHeight="1">
      <c r="A11" s="65">
        <v>2014</v>
      </c>
      <c r="B11" s="65" t="s">
        <v>969</v>
      </c>
      <c r="C11" s="601">
        <f t="shared" si="0"/>
        <v>3514</v>
      </c>
      <c r="D11" s="146">
        <v>1758</v>
      </c>
      <c r="E11" s="146">
        <v>1756</v>
      </c>
      <c r="F11" s="146">
        <f t="shared" si="1"/>
        <v>1942</v>
      </c>
      <c r="G11" s="146">
        <v>974</v>
      </c>
      <c r="H11" s="146">
        <v>968</v>
      </c>
      <c r="I11" s="146">
        <f t="shared" si="2"/>
        <v>792</v>
      </c>
      <c r="J11" s="146">
        <v>347</v>
      </c>
      <c r="K11" s="146">
        <v>445</v>
      </c>
      <c r="L11" s="146">
        <f t="shared" si="4"/>
        <v>629</v>
      </c>
      <c r="M11" s="146">
        <v>357</v>
      </c>
      <c r="N11" s="146">
        <v>272</v>
      </c>
      <c r="O11" s="146">
        <f t="shared" si="3"/>
        <v>151</v>
      </c>
      <c r="P11" s="146">
        <v>80</v>
      </c>
      <c r="Q11" s="146">
        <v>71</v>
      </c>
      <c r="R11" s="146">
        <v>6</v>
      </c>
      <c r="S11" s="146">
        <v>2120</v>
      </c>
      <c r="T11" s="652">
        <v>55.3</v>
      </c>
    </row>
    <row r="12" spans="1:22" ht="30.75" customHeight="1">
      <c r="A12" s="65">
        <v>2015</v>
      </c>
      <c r="B12" s="65" t="s">
        <v>880</v>
      </c>
      <c r="C12" s="601">
        <f t="shared" si="0"/>
        <v>3406</v>
      </c>
      <c r="D12" s="31">
        <v>1676</v>
      </c>
      <c r="E12" s="31">
        <v>1730</v>
      </c>
      <c r="F12" s="146">
        <f t="shared" si="1"/>
        <v>1879</v>
      </c>
      <c r="G12" s="31">
        <v>897</v>
      </c>
      <c r="H12" s="31">
        <v>982</v>
      </c>
      <c r="I12" s="146">
        <f t="shared" si="2"/>
        <v>762</v>
      </c>
      <c r="J12" s="31">
        <v>357</v>
      </c>
      <c r="K12" s="31">
        <v>405</v>
      </c>
      <c r="L12" s="146">
        <f t="shared" si="4"/>
        <v>646</v>
      </c>
      <c r="M12" s="31">
        <v>361</v>
      </c>
      <c r="N12" s="31">
        <v>285</v>
      </c>
      <c r="O12" s="146">
        <f t="shared" si="3"/>
        <v>119</v>
      </c>
      <c r="P12" s="31">
        <v>61</v>
      </c>
      <c r="Q12" s="31">
        <v>58</v>
      </c>
      <c r="R12" s="31">
        <v>3</v>
      </c>
      <c r="S12" s="31">
        <v>2048</v>
      </c>
      <c r="T12" s="87">
        <v>55.167351732237201</v>
      </c>
    </row>
    <row r="13" spans="1:22" ht="30.75" customHeight="1">
      <c r="A13" s="65">
        <v>2016</v>
      </c>
      <c r="B13" s="65" t="s">
        <v>180</v>
      </c>
      <c r="C13" s="601">
        <f t="shared" si="0"/>
        <v>3404</v>
      </c>
      <c r="D13" s="31">
        <v>1698</v>
      </c>
      <c r="E13" s="31">
        <v>1706</v>
      </c>
      <c r="F13" s="146">
        <f t="shared" si="1"/>
        <v>1928</v>
      </c>
      <c r="G13" s="31">
        <v>960</v>
      </c>
      <c r="H13" s="31">
        <v>968</v>
      </c>
      <c r="I13" s="146">
        <f t="shared" si="2"/>
        <v>672</v>
      </c>
      <c r="J13" s="31">
        <v>298</v>
      </c>
      <c r="K13" s="31">
        <v>374</v>
      </c>
      <c r="L13" s="146">
        <f t="shared" si="4"/>
        <v>723</v>
      </c>
      <c r="M13" s="31">
        <v>406</v>
      </c>
      <c r="N13" s="31">
        <v>317</v>
      </c>
      <c r="O13" s="146">
        <f t="shared" si="3"/>
        <v>81</v>
      </c>
      <c r="P13" s="31">
        <v>34</v>
      </c>
      <c r="Q13" s="31">
        <v>47</v>
      </c>
      <c r="R13" s="31">
        <v>2</v>
      </c>
      <c r="S13" s="31">
        <v>2082</v>
      </c>
      <c r="T13" s="87">
        <v>56.639247943595798</v>
      </c>
    </row>
    <row r="14" spans="1:22" ht="30.75" customHeight="1">
      <c r="A14" s="65">
        <v>2017</v>
      </c>
      <c r="B14" s="65" t="s">
        <v>186</v>
      </c>
      <c r="C14" s="601">
        <f t="shared" si="0"/>
        <v>3607</v>
      </c>
      <c r="D14" s="31">
        <v>1773</v>
      </c>
      <c r="E14" s="31">
        <v>1834</v>
      </c>
      <c r="F14" s="146">
        <f t="shared" si="1"/>
        <v>2062</v>
      </c>
      <c r="G14" s="31">
        <v>997</v>
      </c>
      <c r="H14" s="31">
        <v>1065</v>
      </c>
      <c r="I14" s="146">
        <f t="shared" si="2"/>
        <v>800</v>
      </c>
      <c r="J14" s="31">
        <v>363</v>
      </c>
      <c r="K14" s="31">
        <v>437</v>
      </c>
      <c r="L14" s="146">
        <f t="shared" si="4"/>
        <v>645</v>
      </c>
      <c r="M14" s="31">
        <v>363</v>
      </c>
      <c r="N14" s="31">
        <v>282</v>
      </c>
      <c r="O14" s="146">
        <f t="shared" si="3"/>
        <v>100</v>
      </c>
      <c r="P14" s="31">
        <v>50</v>
      </c>
      <c r="Q14" s="31">
        <v>50</v>
      </c>
      <c r="R14" s="31">
        <v>6</v>
      </c>
      <c r="S14" s="31">
        <v>2227</v>
      </c>
      <c r="T14" s="87">
        <v>57.166620460216201</v>
      </c>
    </row>
    <row r="15" spans="1:22" ht="30.75" customHeight="1">
      <c r="A15" s="65">
        <v>2018</v>
      </c>
      <c r="B15" s="65" t="s">
        <v>2178</v>
      </c>
      <c r="C15" s="601">
        <f t="shared" si="0"/>
        <v>3404</v>
      </c>
      <c r="D15" s="31">
        <v>1676</v>
      </c>
      <c r="E15" s="31">
        <v>1728</v>
      </c>
      <c r="F15" s="146">
        <f t="shared" si="1"/>
        <v>1956</v>
      </c>
      <c r="G15" s="31">
        <v>943</v>
      </c>
      <c r="H15" s="31">
        <v>1013</v>
      </c>
      <c r="I15" s="146">
        <f t="shared" si="2"/>
        <v>657</v>
      </c>
      <c r="J15" s="31">
        <v>294</v>
      </c>
      <c r="K15" s="31">
        <v>363</v>
      </c>
      <c r="L15" s="146">
        <f t="shared" si="4"/>
        <v>639</v>
      </c>
      <c r="M15" s="31">
        <v>365</v>
      </c>
      <c r="N15" s="31">
        <v>274</v>
      </c>
      <c r="O15" s="146">
        <f t="shared" si="3"/>
        <v>152</v>
      </c>
      <c r="P15" s="31">
        <v>74</v>
      </c>
      <c r="Q15" s="31">
        <v>78</v>
      </c>
      <c r="R15" s="31">
        <v>5</v>
      </c>
      <c r="S15" s="31">
        <v>2130</v>
      </c>
      <c r="T15" s="87">
        <v>57.5</v>
      </c>
    </row>
    <row r="16" spans="1:22" ht="30.75" customHeight="1">
      <c r="A16" s="586">
        <v>2019</v>
      </c>
      <c r="B16" s="586" t="s">
        <v>3154</v>
      </c>
      <c r="C16" s="601">
        <f t="shared" si="0"/>
        <v>3372</v>
      </c>
      <c r="D16" s="31">
        <v>1686</v>
      </c>
      <c r="E16" s="31">
        <v>1686</v>
      </c>
      <c r="F16" s="146">
        <f t="shared" si="1"/>
        <v>1926</v>
      </c>
      <c r="G16" s="31">
        <v>935</v>
      </c>
      <c r="H16" s="31">
        <v>991</v>
      </c>
      <c r="I16" s="146">
        <f t="shared" si="2"/>
        <v>663</v>
      </c>
      <c r="J16" s="31">
        <v>277</v>
      </c>
      <c r="K16" s="31">
        <v>386</v>
      </c>
      <c r="L16" s="146">
        <f t="shared" si="4"/>
        <v>628</v>
      </c>
      <c r="M16" s="31">
        <v>371</v>
      </c>
      <c r="N16" s="31">
        <v>257</v>
      </c>
      <c r="O16" s="146">
        <f t="shared" si="3"/>
        <v>155</v>
      </c>
      <c r="P16" s="31">
        <v>103</v>
      </c>
      <c r="Q16" s="31">
        <v>52</v>
      </c>
      <c r="R16" s="31">
        <v>4</v>
      </c>
      <c r="S16" s="31">
        <v>2033</v>
      </c>
      <c r="T16" s="87">
        <v>57.1</v>
      </c>
    </row>
    <row r="17" spans="1:21" ht="30.75" customHeight="1">
      <c r="A17" s="1091">
        <v>2020</v>
      </c>
      <c r="B17" s="1091" t="s">
        <v>3155</v>
      </c>
      <c r="C17" s="1062">
        <f t="shared" si="0"/>
        <v>3426</v>
      </c>
      <c r="D17" s="1089">
        <v>1687</v>
      </c>
      <c r="E17" s="1089">
        <v>1739</v>
      </c>
      <c r="F17" s="1092">
        <f t="shared" si="1"/>
        <v>1900</v>
      </c>
      <c r="G17" s="1089">
        <v>928</v>
      </c>
      <c r="H17" s="1089">
        <v>972</v>
      </c>
      <c r="I17" s="1092">
        <f t="shared" si="2"/>
        <v>721</v>
      </c>
      <c r="J17" s="1089">
        <v>304</v>
      </c>
      <c r="K17" s="1089">
        <v>417</v>
      </c>
      <c r="L17" s="1092">
        <f t="shared" si="4"/>
        <v>663</v>
      </c>
      <c r="M17" s="1089">
        <v>372</v>
      </c>
      <c r="N17" s="1089">
        <v>291</v>
      </c>
      <c r="O17" s="1092">
        <f t="shared" si="3"/>
        <v>142</v>
      </c>
      <c r="P17" s="1089">
        <v>83</v>
      </c>
      <c r="Q17" s="1089">
        <v>59</v>
      </c>
      <c r="R17" s="1089">
        <v>3</v>
      </c>
      <c r="S17" s="1089">
        <v>2031</v>
      </c>
      <c r="T17" s="1090">
        <v>55.45</v>
      </c>
    </row>
    <row r="18" spans="1:21" ht="30.75" customHeight="1">
      <c r="A18" s="1544">
        <v>2021</v>
      </c>
      <c r="B18" s="1544" t="s">
        <v>4923</v>
      </c>
      <c r="C18" s="1062">
        <f>SUM(D18:E18)</f>
        <v>3287</v>
      </c>
      <c r="D18" s="1417">
        <v>1646</v>
      </c>
      <c r="E18" s="1417">
        <v>1641</v>
      </c>
      <c r="F18" s="1550">
        <f>SUM(G18:H18)</f>
        <v>1911</v>
      </c>
      <c r="G18" s="1417">
        <v>944</v>
      </c>
      <c r="H18" s="1417">
        <v>967</v>
      </c>
      <c r="I18" s="1550">
        <f>SUM(J18:K18)</f>
        <v>706</v>
      </c>
      <c r="J18" s="1417">
        <v>311</v>
      </c>
      <c r="K18" s="1417">
        <v>395</v>
      </c>
      <c r="L18" s="1550">
        <f>SUM(M18:N18)</f>
        <v>535</v>
      </c>
      <c r="M18" s="1417">
        <v>315</v>
      </c>
      <c r="N18" s="1417">
        <v>220</v>
      </c>
      <c r="O18" s="1550">
        <f>SUM(P18:Q18)</f>
        <v>135</v>
      </c>
      <c r="P18" s="1417">
        <v>76</v>
      </c>
      <c r="Q18" s="1417">
        <v>59</v>
      </c>
      <c r="R18" s="1417">
        <v>2</v>
      </c>
      <c r="S18" s="1417">
        <v>2002</v>
      </c>
      <c r="T18" s="1541">
        <v>58.138119866139299</v>
      </c>
    </row>
    <row r="19" spans="1:21" ht="30.75" customHeight="1">
      <c r="A19" s="1403">
        <v>2022</v>
      </c>
      <c r="B19" s="1403" t="s">
        <v>5263</v>
      </c>
      <c r="C19" s="1062">
        <f>SUM(D19:E19)</f>
        <v>3408</v>
      </c>
      <c r="D19" s="1398">
        <v>1619</v>
      </c>
      <c r="E19" s="1398">
        <v>1789</v>
      </c>
      <c r="F19" s="1407">
        <f>SUM(G19:H19)</f>
        <v>2133</v>
      </c>
      <c r="G19" s="1398">
        <v>1022</v>
      </c>
      <c r="H19" s="1398">
        <v>1111</v>
      </c>
      <c r="I19" s="1407">
        <f>SUM(J19:K19)</f>
        <v>702</v>
      </c>
      <c r="J19" s="1398">
        <v>271</v>
      </c>
      <c r="K19" s="1398">
        <v>431</v>
      </c>
      <c r="L19" s="1407">
        <f>SUM(M19:N19)</f>
        <v>474</v>
      </c>
      <c r="M19" s="1398">
        <v>267</v>
      </c>
      <c r="N19" s="1398">
        <v>207</v>
      </c>
      <c r="O19" s="1407">
        <f>SUM(P19:Q19)</f>
        <v>99</v>
      </c>
      <c r="P19" s="1398">
        <v>59</v>
      </c>
      <c r="Q19" s="1398">
        <v>40</v>
      </c>
      <c r="R19" s="1398" t="s">
        <v>399</v>
      </c>
      <c r="S19" s="1398">
        <v>2142</v>
      </c>
      <c r="T19" s="1399">
        <v>62.6</v>
      </c>
    </row>
    <row r="20" spans="1:21" ht="30.75" customHeight="1">
      <c r="A20" s="1655">
        <v>2023</v>
      </c>
      <c r="B20" s="1655" t="s">
        <v>5436</v>
      </c>
      <c r="C20" s="639">
        <f>SUM(D20:E20)</f>
        <v>3192</v>
      </c>
      <c r="D20" s="36">
        <v>1526</v>
      </c>
      <c r="E20" s="36">
        <v>1666</v>
      </c>
      <c r="F20" s="611">
        <f>SUM(G20:H20)</f>
        <v>1983</v>
      </c>
      <c r="G20" s="36">
        <v>957</v>
      </c>
      <c r="H20" s="36">
        <v>1026</v>
      </c>
      <c r="I20" s="611">
        <f>SUM(J20:K20)</f>
        <v>642</v>
      </c>
      <c r="J20" s="36">
        <v>245</v>
      </c>
      <c r="K20" s="36">
        <v>397</v>
      </c>
      <c r="L20" s="611">
        <f>SUM(M20:N20)</f>
        <v>477</v>
      </c>
      <c r="M20" s="36">
        <v>275</v>
      </c>
      <c r="N20" s="36">
        <v>202</v>
      </c>
      <c r="O20" s="611">
        <f>SUM(P20:Q20)</f>
        <v>90</v>
      </c>
      <c r="P20" s="36">
        <v>49</v>
      </c>
      <c r="Q20" s="36">
        <v>41</v>
      </c>
      <c r="R20" s="36">
        <v>2</v>
      </c>
      <c r="S20" s="36">
        <v>1992</v>
      </c>
      <c r="T20" s="110">
        <v>62.1</v>
      </c>
    </row>
    <row r="21" spans="1:21" ht="30.75" customHeight="1">
      <c r="A21" s="1658">
        <v>2024</v>
      </c>
      <c r="B21" s="1658" t="s">
        <v>5575</v>
      </c>
      <c r="C21" s="644">
        <f>SUM(D21:E21)</f>
        <v>3214</v>
      </c>
      <c r="D21" s="172">
        <v>1652</v>
      </c>
      <c r="E21" s="172">
        <v>1562</v>
      </c>
      <c r="F21" s="1659">
        <f>SUM(G21:H21)</f>
        <v>1919</v>
      </c>
      <c r="G21" s="172">
        <v>977</v>
      </c>
      <c r="H21" s="172">
        <v>942</v>
      </c>
      <c r="I21" s="1659">
        <f>SUM(J21:K21)</f>
        <v>627</v>
      </c>
      <c r="J21" s="172">
        <v>300</v>
      </c>
      <c r="K21" s="172">
        <v>327</v>
      </c>
      <c r="L21" s="1659">
        <f>SUM(M21:N21)</f>
        <v>542</v>
      </c>
      <c r="M21" s="172">
        <v>309</v>
      </c>
      <c r="N21" s="172">
        <v>233</v>
      </c>
      <c r="O21" s="1659">
        <f>SUM(P21:Q21)</f>
        <v>126</v>
      </c>
      <c r="P21" s="172">
        <v>66</v>
      </c>
      <c r="Q21" s="172">
        <v>60</v>
      </c>
      <c r="R21" s="172" t="s">
        <v>5870</v>
      </c>
      <c r="S21" s="172">
        <v>1936</v>
      </c>
      <c r="T21" s="739">
        <v>60.3</v>
      </c>
    </row>
    <row r="22" spans="1:21" ht="20.100000000000001" customHeight="1">
      <c r="A22" s="20" t="s">
        <v>3213</v>
      </c>
    </row>
    <row r="23" spans="1:21" s="23" customFormat="1" ht="20.100000000000001" customHeight="1">
      <c r="A23" s="55" t="s">
        <v>3182</v>
      </c>
      <c r="B23" s="55"/>
      <c r="C23" s="55"/>
      <c r="D23" s="20"/>
      <c r="M23" s="20"/>
      <c r="N23" s="20"/>
      <c r="O23" s="20"/>
      <c r="P23" s="20"/>
      <c r="Q23" s="20"/>
      <c r="R23" s="20"/>
      <c r="S23" s="20"/>
      <c r="T23" s="20"/>
      <c r="U23" s="20"/>
    </row>
    <row r="24" spans="1:21" ht="15" customHeight="1">
      <c r="A24" s="2296" t="s">
        <v>3215</v>
      </c>
      <c r="B24" s="770" t="s">
        <v>3216</v>
      </c>
      <c r="C24" s="2296" t="s">
        <v>846</v>
      </c>
    </row>
    <row r="25" spans="1:21" ht="15" customHeight="1">
      <c r="A25" s="2296"/>
      <c r="B25" s="771" t="s">
        <v>3204</v>
      </c>
      <c r="C25" s="2296"/>
    </row>
  </sheetData>
  <customSheetViews>
    <customSheetView guid="{35BD8D3A-C3F6-4E0E-B6B2-2143E8CF03D4}" scale="85" topLeftCell="A10">
      <selection activeCell="H30" sqref="H30"/>
      <colBreaks count="1" manualBreakCount="1">
        <brk id="21" min="1" max="20"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colBreaks count="1" manualBreakCount="1">
        <brk id="21" min="1" max="20"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B19" sqref="B19"/>
      <colBreaks count="1" manualBreakCount="1">
        <brk id="21" min="1" max="20"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colBreaks count="1" manualBreakCount="1">
        <brk id="21" min="1" max="20" man="1"/>
      </colBreaks>
      <pageMargins left="0.59055118110236227" right="0.59055118110236227" top="0.78740157480314965" bottom="0.78740157480314965" header="0.31496062992125984" footer="0.31496062992125984"/>
      <pageSetup paperSize="9" orientation="portrait" r:id="rId82"/>
    </customSheetView>
  </customSheetViews>
  <mergeCells count="11">
    <mergeCell ref="O4:Q4"/>
    <mergeCell ref="R4:S4"/>
    <mergeCell ref="T4:T5"/>
    <mergeCell ref="A24:A25"/>
    <mergeCell ref="C24:C25"/>
    <mergeCell ref="A4:A5"/>
    <mergeCell ref="B4:B5"/>
    <mergeCell ref="C4:E4"/>
    <mergeCell ref="F4:H4"/>
    <mergeCell ref="I4:K4"/>
    <mergeCell ref="L4:N4"/>
  </mergeCells>
  <phoneticPr fontId="2"/>
  <hyperlinks>
    <hyperlink ref="V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21" min="1" max="20"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Q40"/>
  <sheetViews>
    <sheetView zoomScaleNormal="100" zoomScaleSheetLayoutView="85" workbookViewId="0">
      <pane xSplit="2" ySplit="5" topLeftCell="C6" activePane="bottomRight" state="frozen"/>
      <selection activeCell="M25" sqref="M25"/>
      <selection pane="topRight" activeCell="M25" sqref="M25"/>
      <selection pane="bottomLeft" activeCell="M25" sqref="M25"/>
      <selection pane="bottomRight" activeCell="E39" sqref="E39"/>
    </sheetView>
  </sheetViews>
  <sheetFormatPr defaultColWidth="13.625" defaultRowHeight="15" customHeight="1"/>
  <cols>
    <col min="1" max="2" width="10.875" style="20" customWidth="1"/>
    <col min="3" max="3" width="16.75" style="20" bestFit="1" customWidth="1"/>
    <col min="4" max="4" width="15.25" style="20" customWidth="1"/>
    <col min="5" max="5" width="13.125" style="20" customWidth="1"/>
    <col min="6" max="6" width="13.75" style="20" bestFit="1" customWidth="1"/>
    <col min="7" max="7" width="15.875" style="20" bestFit="1" customWidth="1"/>
    <col min="8" max="15" width="13.125" style="20" customWidth="1"/>
    <col min="16" max="16" width="2.5" style="20" customWidth="1"/>
    <col min="17" max="17" width="11" style="20" bestFit="1" customWidth="1"/>
    <col min="18" max="16384" width="13.625" style="20"/>
  </cols>
  <sheetData>
    <row r="1" spans="1:17" ht="22.5" customHeight="1">
      <c r="O1" s="19" t="s">
        <v>4753</v>
      </c>
      <c r="Q1" s="95" t="s">
        <v>206</v>
      </c>
    </row>
    <row r="2" spans="1:17" ht="22.5" customHeight="1">
      <c r="A2" s="22" t="s">
        <v>4757</v>
      </c>
      <c r="B2" s="22"/>
    </row>
    <row r="3" spans="1:17" ht="22.5" customHeight="1">
      <c r="A3" s="47" t="s">
        <v>163</v>
      </c>
      <c r="B3" s="48"/>
      <c r="O3" s="48" t="s">
        <v>151</v>
      </c>
    </row>
    <row r="4" spans="1:17" ht="20.100000000000001" customHeight="1">
      <c r="A4" s="2027" t="s">
        <v>129</v>
      </c>
      <c r="B4" s="2022" t="s">
        <v>130</v>
      </c>
      <c r="C4" s="2028" t="s">
        <v>152</v>
      </c>
      <c r="D4" s="2016" t="s">
        <v>132</v>
      </c>
      <c r="E4" s="2017"/>
      <c r="F4" s="2017"/>
      <c r="G4" s="2017"/>
      <c r="H4" s="2017"/>
      <c r="I4" s="2027"/>
      <c r="J4" s="2024" t="s">
        <v>133</v>
      </c>
      <c r="K4" s="2024" t="s">
        <v>134</v>
      </c>
      <c r="L4" s="2024" t="s">
        <v>135</v>
      </c>
      <c r="M4" s="2024" t="s">
        <v>136</v>
      </c>
      <c r="N4" s="2024" t="s">
        <v>153</v>
      </c>
      <c r="O4" s="969" t="s">
        <v>137</v>
      </c>
    </row>
    <row r="5" spans="1:17" ht="20.100000000000001" customHeight="1">
      <c r="A5" s="2027"/>
      <c r="B5" s="2017"/>
      <c r="C5" s="2029"/>
      <c r="D5" s="959" t="s">
        <v>131</v>
      </c>
      <c r="E5" s="959" t="s">
        <v>154</v>
      </c>
      <c r="F5" s="959" t="s">
        <v>155</v>
      </c>
      <c r="G5" s="959" t="s">
        <v>156</v>
      </c>
      <c r="H5" s="959" t="s">
        <v>157</v>
      </c>
      <c r="I5" s="961" t="s">
        <v>158</v>
      </c>
      <c r="J5" s="2024"/>
      <c r="K5" s="2024"/>
      <c r="L5" s="2024"/>
      <c r="M5" s="2024"/>
      <c r="N5" s="2024"/>
      <c r="O5" s="992" t="s">
        <v>159</v>
      </c>
    </row>
    <row r="6" spans="1:17" ht="27" customHeight="1">
      <c r="A6" s="2025">
        <v>2010</v>
      </c>
      <c r="B6" s="2026" t="s">
        <v>139</v>
      </c>
      <c r="C6" s="70">
        <f>SUM(E6:O6)</f>
        <v>1334313071</v>
      </c>
      <c r="D6" s="71">
        <f>SUM(E6:I6)</f>
        <v>1150309895</v>
      </c>
      <c r="E6" s="71">
        <v>109067929</v>
      </c>
      <c r="F6" s="71">
        <v>112980655</v>
      </c>
      <c r="G6" s="71">
        <v>803165425</v>
      </c>
      <c r="H6" s="71">
        <v>122262618</v>
      </c>
      <c r="I6" s="71">
        <v>2833268</v>
      </c>
      <c r="J6" s="71">
        <v>51021274</v>
      </c>
      <c r="K6" s="71">
        <v>50294411</v>
      </c>
      <c r="L6" s="71">
        <v>5488415</v>
      </c>
      <c r="M6" s="71">
        <v>336779</v>
      </c>
      <c r="N6" s="71">
        <v>12596</v>
      </c>
      <c r="O6" s="71">
        <v>76849701</v>
      </c>
    </row>
    <row r="7" spans="1:17" ht="27" customHeight="1">
      <c r="A7" s="2020"/>
      <c r="B7" s="2021"/>
      <c r="C7" s="72">
        <f>SUM(D7,J7:O7)</f>
        <v>2663269</v>
      </c>
      <c r="D7" s="73">
        <v>1692203</v>
      </c>
      <c r="E7" s="73"/>
      <c r="F7" s="73"/>
      <c r="G7" s="73"/>
      <c r="H7" s="73"/>
      <c r="I7" s="73"/>
      <c r="J7" s="73">
        <v>220678</v>
      </c>
      <c r="K7" s="73">
        <v>208498</v>
      </c>
      <c r="L7" s="73">
        <v>202670</v>
      </c>
      <c r="M7" s="73">
        <v>28116</v>
      </c>
      <c r="N7" s="73">
        <v>1460</v>
      </c>
      <c r="O7" s="73">
        <v>309644</v>
      </c>
    </row>
    <row r="8" spans="1:17" ht="27" customHeight="1">
      <c r="A8" s="2020">
        <v>2011</v>
      </c>
      <c r="B8" s="2021" t="s">
        <v>160</v>
      </c>
      <c r="C8" s="70">
        <f>SUM(E8:O8)</f>
        <v>1302014670</v>
      </c>
      <c r="D8" s="71">
        <f>SUM(E8:I8)</f>
        <v>1126104076</v>
      </c>
      <c r="E8" s="71">
        <v>107076890</v>
      </c>
      <c r="F8" s="71">
        <v>109297292</v>
      </c>
      <c r="G8" s="71">
        <v>787252217</v>
      </c>
      <c r="H8" s="71">
        <v>119789397</v>
      </c>
      <c r="I8" s="71">
        <v>2688280</v>
      </c>
      <c r="J8" s="71">
        <v>48215720</v>
      </c>
      <c r="K8" s="71">
        <v>47263789</v>
      </c>
      <c r="L8" s="71">
        <v>5297314</v>
      </c>
      <c r="M8" s="71">
        <v>345946</v>
      </c>
      <c r="N8" s="71">
        <v>12704</v>
      </c>
      <c r="O8" s="71">
        <v>74775121</v>
      </c>
    </row>
    <row r="9" spans="1:17" ht="27" customHeight="1">
      <c r="A9" s="2020"/>
      <c r="B9" s="2021"/>
      <c r="C9" s="72">
        <f>SUM(D9,J9:O9)</f>
        <v>2655750</v>
      </c>
      <c r="D9" s="73">
        <v>1693584</v>
      </c>
      <c r="E9" s="73"/>
      <c r="F9" s="73"/>
      <c r="G9" s="73"/>
      <c r="H9" s="73"/>
      <c r="I9" s="73"/>
      <c r="J9" s="73">
        <v>221967</v>
      </c>
      <c r="K9" s="73">
        <v>189125</v>
      </c>
      <c r="L9" s="73">
        <v>202652</v>
      </c>
      <c r="M9" s="73">
        <v>28033</v>
      </c>
      <c r="N9" s="73">
        <v>1479</v>
      </c>
      <c r="O9" s="73">
        <v>318910</v>
      </c>
    </row>
    <row r="10" spans="1:17" ht="27" customHeight="1">
      <c r="A10" s="2020">
        <v>2012</v>
      </c>
      <c r="B10" s="2021" t="s">
        <v>141</v>
      </c>
      <c r="C10" s="70">
        <f>SUM(E10:O10)</f>
        <v>1141165673</v>
      </c>
      <c r="D10" s="71">
        <f>SUM(E10:I10)</f>
        <v>992330702</v>
      </c>
      <c r="E10" s="71">
        <v>93237854</v>
      </c>
      <c r="F10" s="71">
        <v>95212652</v>
      </c>
      <c r="G10" s="71">
        <v>694886387</v>
      </c>
      <c r="H10" s="71">
        <v>106677148</v>
      </c>
      <c r="I10" s="71">
        <v>2316661</v>
      </c>
      <c r="J10" s="71">
        <v>38888979</v>
      </c>
      <c r="K10" s="71">
        <v>39874520</v>
      </c>
      <c r="L10" s="71">
        <v>4622956</v>
      </c>
      <c r="M10" s="71">
        <v>309664</v>
      </c>
      <c r="N10" s="71">
        <v>11531</v>
      </c>
      <c r="O10" s="71">
        <v>65127321</v>
      </c>
    </row>
    <row r="11" spans="1:17" ht="27" customHeight="1">
      <c r="A11" s="2020"/>
      <c r="B11" s="2021"/>
      <c r="C11" s="72">
        <f>SUM(D11,J11:O11)</f>
        <v>2745561</v>
      </c>
      <c r="D11" s="73">
        <v>1817755</v>
      </c>
      <c r="E11" s="73"/>
      <c r="F11" s="73"/>
      <c r="G11" s="73"/>
      <c r="H11" s="73"/>
      <c r="I11" s="73"/>
      <c r="J11" s="73">
        <v>219730</v>
      </c>
      <c r="K11" s="73">
        <v>167251</v>
      </c>
      <c r="L11" s="73">
        <v>192107</v>
      </c>
      <c r="M11" s="73">
        <v>26198</v>
      </c>
      <c r="N11" s="73">
        <v>1316</v>
      </c>
      <c r="O11" s="73">
        <v>321204</v>
      </c>
    </row>
    <row r="12" spans="1:17" ht="27" customHeight="1">
      <c r="A12" s="2020">
        <v>2013</v>
      </c>
      <c r="B12" s="2021" t="s">
        <v>142</v>
      </c>
      <c r="C12" s="70">
        <f>SUM(E12:O12)</f>
        <v>1138613837</v>
      </c>
      <c r="D12" s="71">
        <f>SUM(E12:I12)</f>
        <v>992473186</v>
      </c>
      <c r="E12" s="71">
        <v>92974326</v>
      </c>
      <c r="F12" s="71">
        <v>94080701</v>
      </c>
      <c r="G12" s="71">
        <v>697031589</v>
      </c>
      <c r="H12" s="71">
        <v>106678473</v>
      </c>
      <c r="I12" s="71">
        <v>1708097</v>
      </c>
      <c r="J12" s="71">
        <v>37283158</v>
      </c>
      <c r="K12" s="71">
        <v>38798547</v>
      </c>
      <c r="L12" s="71">
        <v>4552216</v>
      </c>
      <c r="M12" s="71">
        <v>308316</v>
      </c>
      <c r="N12" s="71">
        <v>11347</v>
      </c>
      <c r="O12" s="71">
        <v>65187067</v>
      </c>
    </row>
    <row r="13" spans="1:17" ht="27" customHeight="1">
      <c r="A13" s="2020"/>
      <c r="B13" s="2021"/>
      <c r="C13" s="72">
        <f>SUM(D13,J13:O13)</f>
        <v>2742161</v>
      </c>
      <c r="D13" s="73">
        <v>1810836</v>
      </c>
      <c r="E13" s="73"/>
      <c r="F13" s="73"/>
      <c r="G13" s="73"/>
      <c r="H13" s="73"/>
      <c r="I13" s="73"/>
      <c r="J13" s="73">
        <v>217752</v>
      </c>
      <c r="K13" s="73">
        <v>164032</v>
      </c>
      <c r="L13" s="73">
        <v>190653</v>
      </c>
      <c r="M13" s="73">
        <v>25998</v>
      </c>
      <c r="N13" s="73">
        <v>1304</v>
      </c>
      <c r="O13" s="73">
        <v>331586</v>
      </c>
    </row>
    <row r="14" spans="1:17" ht="27" customHeight="1">
      <c r="A14" s="2020">
        <v>2014</v>
      </c>
      <c r="B14" s="2021" t="s">
        <v>143</v>
      </c>
      <c r="C14" s="70">
        <f>SUM(E14:O14)</f>
        <v>1139908290</v>
      </c>
      <c r="D14" s="71">
        <f>SUM(E14:I14)</f>
        <v>997978062</v>
      </c>
      <c r="E14" s="71">
        <v>93204362</v>
      </c>
      <c r="F14" s="71">
        <v>93957285</v>
      </c>
      <c r="G14" s="71">
        <v>702077726</v>
      </c>
      <c r="H14" s="71">
        <v>107081625</v>
      </c>
      <c r="I14" s="71">
        <v>1657064</v>
      </c>
      <c r="J14" s="71">
        <v>34905262</v>
      </c>
      <c r="K14" s="71">
        <v>37425442</v>
      </c>
      <c r="L14" s="71">
        <v>4448043</v>
      </c>
      <c r="M14" s="71">
        <v>306556</v>
      </c>
      <c r="N14" s="71">
        <v>11512</v>
      </c>
      <c r="O14" s="71">
        <v>64833413</v>
      </c>
    </row>
    <row r="15" spans="1:17" ht="27" customHeight="1">
      <c r="A15" s="2020"/>
      <c r="B15" s="2021"/>
      <c r="C15" s="72">
        <f>SUM(D15,J15:O15)</f>
        <v>2702862</v>
      </c>
      <c r="D15" s="73">
        <v>1781838</v>
      </c>
      <c r="E15" s="73"/>
      <c r="F15" s="73"/>
      <c r="G15" s="73"/>
      <c r="H15" s="73"/>
      <c r="I15" s="73"/>
      <c r="J15" s="73">
        <v>218453</v>
      </c>
      <c r="K15" s="73">
        <v>144957</v>
      </c>
      <c r="L15" s="73">
        <v>189959</v>
      </c>
      <c r="M15" s="73">
        <v>25313</v>
      </c>
      <c r="N15" s="73">
        <v>1123</v>
      </c>
      <c r="O15" s="73">
        <v>341219</v>
      </c>
    </row>
    <row r="16" spans="1:17" ht="27" customHeight="1">
      <c r="A16" s="2020">
        <v>2015</v>
      </c>
      <c r="B16" s="2021" t="s">
        <v>144</v>
      </c>
      <c r="C16" s="70">
        <f>SUM(E16:O16)</f>
        <v>1208726636</v>
      </c>
      <c r="D16" s="71">
        <f>SUM(E16:I16)</f>
        <v>1058811533</v>
      </c>
      <c r="E16" s="71">
        <v>97095306</v>
      </c>
      <c r="F16" s="71">
        <v>96250203</v>
      </c>
      <c r="G16" s="71">
        <v>750583164</v>
      </c>
      <c r="H16" s="71">
        <v>113230736</v>
      </c>
      <c r="I16" s="71">
        <v>1652124</v>
      </c>
      <c r="J16" s="71">
        <v>37421905</v>
      </c>
      <c r="K16" s="71">
        <v>38019715</v>
      </c>
      <c r="L16" s="71">
        <v>4414823</v>
      </c>
      <c r="M16" s="71">
        <v>340597</v>
      </c>
      <c r="N16" s="71">
        <v>12811</v>
      </c>
      <c r="O16" s="71">
        <v>69705252</v>
      </c>
    </row>
    <row r="17" spans="1:15" ht="27" customHeight="1">
      <c r="A17" s="2020"/>
      <c r="B17" s="2021"/>
      <c r="C17" s="72">
        <f>SUM(D17,J17:O17)</f>
        <v>2686220</v>
      </c>
      <c r="D17" s="73">
        <v>1695148</v>
      </c>
      <c r="E17" s="73"/>
      <c r="F17" s="73"/>
      <c r="G17" s="73"/>
      <c r="H17" s="73"/>
      <c r="I17" s="73"/>
      <c r="J17" s="73">
        <v>232757</v>
      </c>
      <c r="K17" s="73">
        <v>161573</v>
      </c>
      <c r="L17" s="73">
        <v>207404</v>
      </c>
      <c r="M17" s="73">
        <v>27945</v>
      </c>
      <c r="N17" s="73">
        <v>1248</v>
      </c>
      <c r="O17" s="73">
        <v>360145</v>
      </c>
    </row>
    <row r="18" spans="1:15" ht="27" customHeight="1">
      <c r="A18" s="2020">
        <v>2016</v>
      </c>
      <c r="B18" s="2021" t="s">
        <v>145</v>
      </c>
      <c r="C18" s="70">
        <v>1210391621</v>
      </c>
      <c r="D18" s="71">
        <v>1065061645</v>
      </c>
      <c r="E18" s="71">
        <v>97309285</v>
      </c>
      <c r="F18" s="71">
        <v>96350759</v>
      </c>
      <c r="G18" s="71">
        <v>756777629</v>
      </c>
      <c r="H18" s="71">
        <v>111399350</v>
      </c>
      <c r="I18" s="71">
        <v>1637915</v>
      </c>
      <c r="J18" s="71">
        <v>34753568</v>
      </c>
      <c r="K18" s="71">
        <v>36235168</v>
      </c>
      <c r="L18" s="71">
        <v>4347545</v>
      </c>
      <c r="M18" s="71">
        <v>341165</v>
      </c>
      <c r="N18" s="71">
        <v>12782</v>
      </c>
      <c r="O18" s="71">
        <v>69639748</v>
      </c>
    </row>
    <row r="19" spans="1:15" ht="27" customHeight="1">
      <c r="A19" s="2020"/>
      <c r="B19" s="2021"/>
      <c r="C19" s="72">
        <f>SUM(D19,J19:O19)</f>
        <v>2628278</v>
      </c>
      <c r="D19" s="73">
        <v>1663726</v>
      </c>
      <c r="E19" s="73"/>
      <c r="F19" s="73"/>
      <c r="G19" s="73"/>
      <c r="H19" s="73"/>
      <c r="I19" s="73"/>
      <c r="J19" s="73">
        <v>216726</v>
      </c>
      <c r="K19" s="73">
        <v>152723</v>
      </c>
      <c r="L19" s="73">
        <v>199015</v>
      </c>
      <c r="M19" s="73">
        <v>26701</v>
      </c>
      <c r="N19" s="73">
        <v>1242</v>
      </c>
      <c r="O19" s="73">
        <v>368145</v>
      </c>
    </row>
    <row r="20" spans="1:15" ht="27" customHeight="1">
      <c r="A20" s="2020">
        <v>2017</v>
      </c>
      <c r="B20" s="2020" t="s">
        <v>146</v>
      </c>
      <c r="C20" s="70">
        <v>1212716696</v>
      </c>
      <c r="D20" s="71">
        <v>1072124329</v>
      </c>
      <c r="E20" s="71">
        <v>97655480</v>
      </c>
      <c r="F20" s="71">
        <v>96815569</v>
      </c>
      <c r="G20" s="71">
        <v>762957072</v>
      </c>
      <c r="H20" s="71">
        <v>111497458</v>
      </c>
      <c r="I20" s="71">
        <v>1633889</v>
      </c>
      <c r="J20" s="71">
        <v>31824376</v>
      </c>
      <c r="K20" s="71">
        <v>33775109</v>
      </c>
      <c r="L20" s="71">
        <v>4220201</v>
      </c>
      <c r="M20" s="71">
        <v>339104</v>
      </c>
      <c r="N20" s="71">
        <v>12994</v>
      </c>
      <c r="O20" s="71">
        <v>70420583</v>
      </c>
    </row>
    <row r="21" spans="1:15" ht="27" customHeight="1">
      <c r="A21" s="2020"/>
      <c r="B21" s="2020"/>
      <c r="C21" s="72">
        <f>SUM(D21,J21:O21)</f>
        <v>2609961</v>
      </c>
      <c r="D21" s="73">
        <v>1657397</v>
      </c>
      <c r="E21" s="73"/>
      <c r="F21" s="73"/>
      <c r="G21" s="73"/>
      <c r="H21" s="73"/>
      <c r="I21" s="73"/>
      <c r="J21" s="73">
        <v>211233</v>
      </c>
      <c r="K21" s="73">
        <v>146788</v>
      </c>
      <c r="L21" s="73">
        <v>196149</v>
      </c>
      <c r="M21" s="73">
        <v>25979</v>
      </c>
      <c r="N21" s="73">
        <v>1228</v>
      </c>
      <c r="O21" s="73">
        <v>371187</v>
      </c>
    </row>
    <row r="22" spans="1:15" ht="27" customHeight="1">
      <c r="A22" s="2020">
        <v>2018</v>
      </c>
      <c r="B22" s="2020" t="s">
        <v>147</v>
      </c>
      <c r="C22" s="70">
        <v>1342887221</v>
      </c>
      <c r="D22" s="71">
        <v>1194120195</v>
      </c>
      <c r="E22" s="71">
        <v>112647336</v>
      </c>
      <c r="F22" s="71">
        <v>106314503</v>
      </c>
      <c r="G22" s="71">
        <v>859378319</v>
      </c>
      <c r="H22" s="71">
        <v>112205216</v>
      </c>
      <c r="I22" s="71">
        <v>1923527</v>
      </c>
      <c r="J22" s="71">
        <v>32110425</v>
      </c>
      <c r="K22" s="71">
        <v>34880394</v>
      </c>
      <c r="L22" s="71">
        <v>4184392</v>
      </c>
      <c r="M22" s="71">
        <v>331672</v>
      </c>
      <c r="N22" s="71">
        <v>12942</v>
      </c>
      <c r="O22" s="71">
        <v>77247201</v>
      </c>
    </row>
    <row r="23" spans="1:15" ht="27" customHeight="1">
      <c r="A23" s="2020"/>
      <c r="B23" s="2020"/>
      <c r="C23" s="72">
        <f>SUM(D23,J23:O23)</f>
        <v>2593381</v>
      </c>
      <c r="D23" s="73">
        <v>1629188</v>
      </c>
      <c r="E23" s="73"/>
      <c r="F23" s="73"/>
      <c r="G23" s="73"/>
      <c r="H23" s="73"/>
      <c r="I23" s="73"/>
      <c r="J23" s="73">
        <v>202479</v>
      </c>
      <c r="K23" s="73">
        <v>145165</v>
      </c>
      <c r="L23" s="73">
        <v>194747</v>
      </c>
      <c r="M23" s="73">
        <v>25882</v>
      </c>
      <c r="N23" s="73">
        <v>1225</v>
      </c>
      <c r="O23" s="73">
        <v>394695</v>
      </c>
    </row>
    <row r="24" spans="1:15" ht="27" customHeight="1">
      <c r="A24" s="2020">
        <v>2019</v>
      </c>
      <c r="B24" s="2020" t="s">
        <v>161</v>
      </c>
      <c r="C24" s="70">
        <v>1344301555</v>
      </c>
      <c r="D24" s="71">
        <v>1201544163</v>
      </c>
      <c r="E24" s="71">
        <v>113005546</v>
      </c>
      <c r="F24" s="71">
        <v>107131686</v>
      </c>
      <c r="G24" s="71">
        <v>865884870</v>
      </c>
      <c r="H24" s="71">
        <v>111934321</v>
      </c>
      <c r="I24" s="71">
        <v>1926363</v>
      </c>
      <c r="J24" s="71">
        <v>29135723</v>
      </c>
      <c r="K24" s="71">
        <v>33741566</v>
      </c>
      <c r="L24" s="71">
        <v>4114551</v>
      </c>
      <c r="M24" s="71">
        <v>331562</v>
      </c>
      <c r="N24" s="71">
        <v>12933</v>
      </c>
      <c r="O24" s="71">
        <v>75421057</v>
      </c>
    </row>
    <row r="25" spans="1:15" ht="27" customHeight="1">
      <c r="A25" s="2020"/>
      <c r="B25" s="2020"/>
      <c r="C25" s="72">
        <f>SUM(D25,J25:O25)</f>
        <v>2581431</v>
      </c>
      <c r="D25" s="73">
        <v>1622360</v>
      </c>
      <c r="E25" s="73"/>
      <c r="F25" s="73"/>
      <c r="G25" s="73"/>
      <c r="H25" s="73"/>
      <c r="I25" s="73"/>
      <c r="J25" s="73">
        <v>201563</v>
      </c>
      <c r="K25" s="73">
        <v>141685</v>
      </c>
      <c r="L25" s="73">
        <v>194869</v>
      </c>
      <c r="M25" s="73">
        <v>25911</v>
      </c>
      <c r="N25" s="73">
        <v>1236</v>
      </c>
      <c r="O25" s="73">
        <v>393807</v>
      </c>
    </row>
    <row r="26" spans="1:15" ht="27" customHeight="1">
      <c r="A26" s="2020">
        <v>2020</v>
      </c>
      <c r="B26" s="2020" t="s">
        <v>149</v>
      </c>
      <c r="C26" s="80">
        <v>1344694400</v>
      </c>
      <c r="D26" s="81">
        <v>1204427834</v>
      </c>
      <c r="E26" s="81">
        <v>113096300</v>
      </c>
      <c r="F26" s="81">
        <v>107852527</v>
      </c>
      <c r="G26" s="81">
        <v>869028947</v>
      </c>
      <c r="H26" s="81">
        <v>110852882</v>
      </c>
      <c r="I26" s="81">
        <v>1919224</v>
      </c>
      <c r="J26" s="81">
        <v>27774337</v>
      </c>
      <c r="K26" s="81">
        <v>32672826</v>
      </c>
      <c r="L26" s="81">
        <v>4045826</v>
      </c>
      <c r="M26" s="81">
        <v>331772</v>
      </c>
      <c r="N26" s="81">
        <v>12923</v>
      </c>
      <c r="O26" s="81">
        <v>75429136</v>
      </c>
    </row>
    <row r="27" spans="1:15" ht="27" customHeight="1">
      <c r="A27" s="2020"/>
      <c r="B27" s="2020"/>
      <c r="C27" s="72">
        <f>SUM(D27,J27:O27)</f>
        <v>2594206</v>
      </c>
      <c r="D27" s="97">
        <v>1636270</v>
      </c>
      <c r="E27" s="98"/>
      <c r="F27" s="98"/>
      <c r="G27" s="98"/>
      <c r="H27" s="98"/>
      <c r="I27" s="98"/>
      <c r="J27" s="98">
        <v>197798</v>
      </c>
      <c r="K27" s="98">
        <v>139971</v>
      </c>
      <c r="L27" s="98">
        <v>194338</v>
      </c>
      <c r="M27" s="98">
        <v>25520</v>
      </c>
      <c r="N27" s="98">
        <v>1231</v>
      </c>
      <c r="O27" s="98">
        <v>399078</v>
      </c>
    </row>
    <row r="28" spans="1:15" ht="27" customHeight="1">
      <c r="A28" s="2020">
        <v>2021</v>
      </c>
      <c r="B28" s="2020" t="s">
        <v>207</v>
      </c>
      <c r="C28" s="80">
        <v>1406303684</v>
      </c>
      <c r="D28" s="81">
        <v>1264738308</v>
      </c>
      <c r="E28" s="81">
        <v>118673622</v>
      </c>
      <c r="F28" s="81">
        <v>106687796</v>
      </c>
      <c r="G28" s="81">
        <v>925119396</v>
      </c>
      <c r="H28" s="81">
        <v>110549468</v>
      </c>
      <c r="I28" s="81">
        <v>1858063</v>
      </c>
      <c r="J28" s="81">
        <v>26904482</v>
      </c>
      <c r="K28" s="81">
        <v>31329676</v>
      </c>
      <c r="L28" s="81">
        <v>4010290</v>
      </c>
      <c r="M28" s="81">
        <v>331458</v>
      </c>
      <c r="N28" s="81">
        <v>12739</v>
      </c>
      <c r="O28" s="81">
        <v>78976731</v>
      </c>
    </row>
    <row r="29" spans="1:15" ht="27" customHeight="1">
      <c r="A29" s="2020"/>
      <c r="B29" s="2020"/>
      <c r="C29" s="72">
        <f>SUM(D29,J29:O29)</f>
        <v>2678143</v>
      </c>
      <c r="D29" s="97">
        <v>1701883</v>
      </c>
      <c r="E29" s="98"/>
      <c r="F29" s="98"/>
      <c r="G29" s="98"/>
      <c r="H29" s="98"/>
      <c r="I29" s="98"/>
      <c r="J29" s="98">
        <v>194507</v>
      </c>
      <c r="K29" s="98">
        <v>138098</v>
      </c>
      <c r="L29" s="98">
        <v>195214</v>
      </c>
      <c r="M29" s="98">
        <v>25729</v>
      </c>
      <c r="N29" s="98">
        <v>1165</v>
      </c>
      <c r="O29" s="98">
        <v>421547</v>
      </c>
    </row>
    <row r="30" spans="1:15" ht="27" customHeight="1">
      <c r="A30" s="2020">
        <v>2022</v>
      </c>
      <c r="B30" s="2020" t="s">
        <v>4914</v>
      </c>
      <c r="C30" s="80">
        <v>1402790133</v>
      </c>
      <c r="D30" s="81">
        <v>1264295820</v>
      </c>
      <c r="E30" s="81">
        <v>118127754</v>
      </c>
      <c r="F30" s="81">
        <v>107214104</v>
      </c>
      <c r="G30" s="81">
        <v>925206037</v>
      </c>
      <c r="H30" s="81">
        <v>110108116</v>
      </c>
      <c r="I30" s="81">
        <v>1805748</v>
      </c>
      <c r="J30" s="81">
        <v>25798626</v>
      </c>
      <c r="K30" s="81">
        <v>29752636</v>
      </c>
      <c r="L30" s="81">
        <v>4007330</v>
      </c>
      <c r="M30" s="81">
        <v>333657</v>
      </c>
      <c r="N30" s="81">
        <v>12785</v>
      </c>
      <c r="O30" s="81">
        <v>78589279</v>
      </c>
    </row>
    <row r="31" spans="1:15" ht="27" customHeight="1">
      <c r="A31" s="2020"/>
      <c r="B31" s="2020"/>
      <c r="C31" s="72">
        <f>SUM(D31,J31:O31)</f>
        <v>2629245</v>
      </c>
      <c r="D31" s="97">
        <v>1663998</v>
      </c>
      <c r="E31" s="98"/>
      <c r="F31" s="98"/>
      <c r="G31" s="98"/>
      <c r="H31" s="98"/>
      <c r="I31" s="98"/>
      <c r="J31" s="97">
        <v>192573</v>
      </c>
      <c r="K31" s="97">
        <v>138298</v>
      </c>
      <c r="L31" s="97">
        <v>195398</v>
      </c>
      <c r="M31" s="97">
        <v>26336</v>
      </c>
      <c r="N31" s="97">
        <v>1296</v>
      </c>
      <c r="O31" s="97">
        <v>411346</v>
      </c>
    </row>
    <row r="32" spans="1:15" ht="27" customHeight="1">
      <c r="A32" s="2020">
        <v>2023</v>
      </c>
      <c r="B32" s="2020" t="s">
        <v>5117</v>
      </c>
      <c r="C32" s="80">
        <v>1400967283</v>
      </c>
      <c r="D32" s="81">
        <v>1264649084</v>
      </c>
      <c r="E32" s="81">
        <v>118086771</v>
      </c>
      <c r="F32" s="81">
        <v>107300075</v>
      </c>
      <c r="G32" s="81">
        <v>926182460</v>
      </c>
      <c r="H32" s="81">
        <v>109486901</v>
      </c>
      <c r="I32" s="81">
        <v>1776348</v>
      </c>
      <c r="J32" s="81">
        <v>25283337</v>
      </c>
      <c r="K32" s="81">
        <v>28500877</v>
      </c>
      <c r="L32" s="81">
        <v>3984354</v>
      </c>
      <c r="M32" s="81">
        <v>328145</v>
      </c>
      <c r="N32" s="81">
        <v>12662</v>
      </c>
      <c r="O32" s="81">
        <v>78208824</v>
      </c>
    </row>
    <row r="33" spans="1:15" ht="27" customHeight="1">
      <c r="A33" s="2020"/>
      <c r="B33" s="2020"/>
      <c r="C33" s="72">
        <f>SUM(D33,J33:O33)</f>
        <v>2593826</v>
      </c>
      <c r="D33" s="97">
        <v>1640549</v>
      </c>
      <c r="E33" s="98"/>
      <c r="F33" s="98"/>
      <c r="G33" s="98"/>
      <c r="H33" s="98"/>
      <c r="I33" s="98"/>
      <c r="J33" s="97">
        <v>191245</v>
      </c>
      <c r="K33" s="97">
        <v>128702</v>
      </c>
      <c r="L33" s="97">
        <v>194711</v>
      </c>
      <c r="M33" s="97">
        <v>26589</v>
      </c>
      <c r="N33" s="97">
        <v>1332</v>
      </c>
      <c r="O33" s="97">
        <v>410698</v>
      </c>
    </row>
    <row r="34" spans="1:15" ht="27" customHeight="1">
      <c r="A34" s="2020">
        <v>2024</v>
      </c>
      <c r="B34" s="2020" t="s">
        <v>5420</v>
      </c>
      <c r="C34" s="80">
        <v>1495118947</v>
      </c>
      <c r="D34" s="81">
        <v>1350466477</v>
      </c>
      <c r="E34" s="81">
        <v>125119241</v>
      </c>
      <c r="F34" s="81">
        <v>108397147</v>
      </c>
      <c r="G34" s="81">
        <v>1003809304</v>
      </c>
      <c r="H34" s="81">
        <v>109520105</v>
      </c>
      <c r="I34" s="81">
        <v>1718092</v>
      </c>
      <c r="J34" s="81">
        <v>24474152</v>
      </c>
      <c r="K34" s="81">
        <v>29143707</v>
      </c>
      <c r="L34" s="81">
        <v>4038928</v>
      </c>
      <c r="M34" s="81">
        <v>333496</v>
      </c>
      <c r="N34" s="81">
        <v>9760</v>
      </c>
      <c r="O34" s="81">
        <v>86652427</v>
      </c>
    </row>
    <row r="35" spans="1:15" ht="27" customHeight="1">
      <c r="A35" s="2020"/>
      <c r="B35" s="2020"/>
      <c r="C35" s="72">
        <f>SUM(D35,J35:O35)</f>
        <v>2575279</v>
      </c>
      <c r="D35" s="97">
        <v>1634817</v>
      </c>
      <c r="E35" s="98"/>
      <c r="F35" s="98"/>
      <c r="G35" s="98"/>
      <c r="H35" s="98"/>
      <c r="I35" s="98"/>
      <c r="J35" s="97">
        <v>186784</v>
      </c>
      <c r="K35" s="97">
        <v>124138</v>
      </c>
      <c r="L35" s="97">
        <v>193853</v>
      </c>
      <c r="M35" s="97">
        <v>26366</v>
      </c>
      <c r="N35" s="97">
        <v>1136</v>
      </c>
      <c r="O35" s="97">
        <v>408185</v>
      </c>
    </row>
    <row r="36" spans="1:15" ht="27" customHeight="1">
      <c r="A36" s="2018">
        <v>2025</v>
      </c>
      <c r="B36" s="2018" t="s">
        <v>5549</v>
      </c>
      <c r="C36" s="1704">
        <v>1495355273</v>
      </c>
      <c r="D36" s="1700">
        <v>1352035014</v>
      </c>
      <c r="E36" s="1700">
        <v>125189169</v>
      </c>
      <c r="F36" s="1700">
        <v>108510868</v>
      </c>
      <c r="G36" s="1700">
        <v>1005165386</v>
      </c>
      <c r="H36" s="1700">
        <v>109550185</v>
      </c>
      <c r="I36" s="1700">
        <v>1704244</v>
      </c>
      <c r="J36" s="1700">
        <v>23857822</v>
      </c>
      <c r="K36" s="1700">
        <v>28222224</v>
      </c>
      <c r="L36" s="1700">
        <v>3994564</v>
      </c>
      <c r="M36" s="1700">
        <v>336455</v>
      </c>
      <c r="N36" s="1700">
        <v>9770</v>
      </c>
      <c r="O36" s="1700">
        <v>86899424</v>
      </c>
    </row>
    <row r="37" spans="1:15" ht="27" customHeight="1">
      <c r="A37" s="2019"/>
      <c r="B37" s="2019"/>
      <c r="C37" s="1707">
        <f>SUM(D37,J37:O37)</f>
        <v>2548415</v>
      </c>
      <c r="D37" s="1705">
        <v>1614414</v>
      </c>
      <c r="E37" s="1706"/>
      <c r="F37" s="1706"/>
      <c r="G37" s="1706"/>
      <c r="H37" s="1706"/>
      <c r="I37" s="1706"/>
      <c r="J37" s="1705">
        <v>181874</v>
      </c>
      <c r="K37" s="1705">
        <v>123680</v>
      </c>
      <c r="L37" s="1705">
        <v>193833</v>
      </c>
      <c r="M37" s="1705">
        <v>26341</v>
      </c>
      <c r="N37" s="1705">
        <v>1137</v>
      </c>
      <c r="O37" s="1705">
        <v>407136</v>
      </c>
    </row>
    <row r="38" spans="1:15" s="78" customFormat="1" ht="15" customHeight="1">
      <c r="A38" s="37" t="s">
        <v>162</v>
      </c>
      <c r="B38" s="37"/>
      <c r="C38" s="37"/>
      <c r="D38" s="37"/>
      <c r="E38" s="37"/>
      <c r="F38" s="37"/>
      <c r="G38" s="37"/>
      <c r="H38" s="37"/>
      <c r="I38" s="37"/>
      <c r="J38" s="37"/>
      <c r="K38" s="37"/>
      <c r="L38" s="37"/>
      <c r="M38" s="37"/>
      <c r="N38" s="37"/>
      <c r="O38" s="37"/>
    </row>
    <row r="39" spans="1:15" ht="15" customHeight="1">
      <c r="A39" s="37" t="s">
        <v>221</v>
      </c>
      <c r="B39" s="37"/>
      <c r="C39" s="37"/>
      <c r="D39" s="37"/>
      <c r="E39" s="37"/>
      <c r="F39" s="37"/>
      <c r="G39" s="37"/>
      <c r="H39" s="37"/>
      <c r="I39" s="37"/>
      <c r="J39" s="37"/>
      <c r="K39" s="37"/>
      <c r="L39" s="37"/>
      <c r="M39" s="37"/>
      <c r="N39" s="37"/>
      <c r="O39" s="37"/>
    </row>
    <row r="40" spans="1:15" ht="15" customHeight="1">
      <c r="A40" s="77" t="s">
        <v>150</v>
      </c>
      <c r="B40" s="77"/>
      <c r="C40" s="77"/>
      <c r="D40" s="78"/>
      <c r="E40" s="79"/>
      <c r="F40" s="78"/>
      <c r="G40" s="78"/>
      <c r="H40" s="78"/>
      <c r="I40" s="78"/>
      <c r="J40" s="78"/>
      <c r="K40" s="78"/>
      <c r="L40" s="78"/>
      <c r="M40" s="78"/>
      <c r="N40" s="78"/>
      <c r="O40" s="78"/>
    </row>
  </sheetData>
  <customSheetViews>
    <customSheetView guid="{35BD8D3A-C3F6-4E0E-B6B2-2143E8CF03D4}" scale="70">
      <pane xSplit="2" ySplit="5" topLeftCell="C24" activePane="bottomRight" state="frozen"/>
      <selection pane="bottomRight" activeCell="F51" sqref="F51"/>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ne xSplit="2" ySplit="5" topLeftCell="G18" activePane="bottomRight" state="frozen"/>
      <selection pane="bottomRight" activeCell="Q1" sqref="Q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ne xSplit="2" ySplit="5" topLeftCell="F18" activePane="bottomRight" state="frozen"/>
      <selection pane="bottomRight" activeCell="Q1" sqref="Q1"/>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pane xSplit="2" ySplit="4" topLeftCell="C21" activePane="bottomRight" state="frozen"/>
      <selection pane="bottomRight" activeCell="A32" sqref="A32:A33"/>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ne xSplit="2" ySplit="5" topLeftCell="C6" activePane="bottomRight" state="frozen"/>
      <selection pane="bottomRigh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3"/>
    </customSheetView>
    <customSheetView guid="{2197E357-7CD0-4EA4-90A6-9555BC084B4F}" fitToPage="1">
      <pane xSplit="2" ySplit="5" topLeftCell="C24" activePane="bottomRight" state="frozen"/>
      <selection pane="bottomRight" activeCell="L42" sqref="L42"/>
      <pageMargins left="0.59055118110236227" right="0.59055118110236227" top="0.78740157480314965" bottom="0.78740157480314965" header="0.31496062992125984" footer="0.31496062992125984"/>
      <pageSetup paperSize="9" scale="55" orientation="landscape" r:id="rId34"/>
    </customSheetView>
    <customSheetView guid="{FF7A9D04-94D4-4D15-AD2D-E1F8E0368AE5}"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39"/>
    </customSheetView>
    <customSheetView guid="{ED4482EE-7338-4CC5-85EA-72B3B193C360}" fitToPage="1">
      <pane xSplit="2" ySplit="5" topLeftCell="C24" activePane="bottomRight" state="frozen"/>
      <selection pane="bottomRight" activeCell="L42" sqref="L42"/>
      <pageMargins left="0.59055118110236227" right="0.59055118110236227" top="0.78740157480314965" bottom="0.78740157480314965" header="0.31496062992125984" footer="0.31496062992125984"/>
      <pageSetup paperSize="9" scale="55" orientation="landscape" r:id="rId40"/>
    </customSheetView>
    <customSheetView guid="{189F6A79-E0AD-48C6-A87A-B88942B73FB0}"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pane xSplit="2" ySplit="4"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pane xSplit="2" ySplit="5" topLeftCell="C21" activePane="bottomRight" state="frozen"/>
      <selection pane="bottomRigh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pane xSplit="2" ySplit="4" topLeftCell="C21" activePane="bottomRight" state="frozen"/>
      <selection pane="bottomRight" activeCell="A32" sqref="A32:A3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pane xSplit="2" ySplit="4" topLeftCell="C21" activePane="bottomRight" state="frozen"/>
      <selection pane="bottomRight" activeCell="A32" sqref="A32:A3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pane xSplit="2" ySplit="4" topLeftCell="C21" activePane="bottomRight" state="frozen"/>
      <selection pane="bottomRight" activeCell="A32" sqref="A32:A3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pane xSplit="2" ySplit="4" topLeftCell="C21" activePane="bottomRight" state="frozen"/>
      <selection pane="bottomRight" activeCell="A32" sqref="A32:A3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pane xSplit="2" ySplit="4" topLeftCell="C21" activePane="bottomRight"/>
      <selection pane="bottomRight" activeCell="A32" sqref="A32:A3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ne xSplit="2" ySplit="5" topLeftCell="F18" activePane="bottomRight" state="frozen"/>
      <selection pane="bottomRight" activeCell="Q1" sqref="Q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ne xSplit="2" ySplit="5" topLeftCell="F18" activePane="bottomRight" state="frozen"/>
      <selection pane="bottomRight" activeCell="Q1" sqref="Q1"/>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pane xSplit="1.9508196721311475" ySplit="4" topLeftCell="C21" activePane="bottomRight"/>
      <selection pane="bottomRight" activeCell="A32" sqref="A32:A3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pane xSplit="2" ySplit="4" topLeftCell="C21" activePane="bottomRight"/>
      <selection pane="bottomRight" activeCell="A32" sqref="A32:A3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ne xSplit="2" ySplit="5" topLeftCell="F18" activePane="bottomRight" state="frozen"/>
      <selection pane="bottomRight" activeCell="Q1" sqref="Q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pane xSplit="2" ySplit="5" topLeftCell="C24" activePane="bottomRight" state="frozen"/>
      <selection pane="bottomRigh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1">
    <mergeCell ref="A34:A35"/>
    <mergeCell ref="B34:B35"/>
    <mergeCell ref="A28:A29"/>
    <mergeCell ref="B28:B29"/>
    <mergeCell ref="A26:A27"/>
    <mergeCell ref="B26:B27"/>
    <mergeCell ref="A32:A33"/>
    <mergeCell ref="B32:B33"/>
    <mergeCell ref="A30:A31"/>
    <mergeCell ref="B30:B31"/>
    <mergeCell ref="C4:C5"/>
    <mergeCell ref="L4:L5"/>
    <mergeCell ref="M4:M5"/>
    <mergeCell ref="N4:N5"/>
    <mergeCell ref="A6:A7"/>
    <mergeCell ref="B6:B7"/>
    <mergeCell ref="D4:I4"/>
    <mergeCell ref="J4:J5"/>
    <mergeCell ref="K4:K5"/>
    <mergeCell ref="A8:A9"/>
    <mergeCell ref="B8:B9"/>
    <mergeCell ref="A4:A5"/>
    <mergeCell ref="B4:B5"/>
    <mergeCell ref="A10:A11"/>
    <mergeCell ref="B10:B11"/>
    <mergeCell ref="A36:A37"/>
    <mergeCell ref="B36:B37"/>
    <mergeCell ref="A18:A19"/>
    <mergeCell ref="B18:B19"/>
    <mergeCell ref="A12:A13"/>
    <mergeCell ref="B12:B13"/>
    <mergeCell ref="A14:A15"/>
    <mergeCell ref="B14:B15"/>
    <mergeCell ref="A16:A17"/>
    <mergeCell ref="B16:B17"/>
    <mergeCell ref="A20:A21"/>
    <mergeCell ref="B20:B21"/>
    <mergeCell ref="A22:A23"/>
    <mergeCell ref="B22:B23"/>
    <mergeCell ref="A24:A25"/>
    <mergeCell ref="B24:B25"/>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pageSetUpPr autoPageBreaks="0"/>
  </sheetPr>
  <dimension ref="A1:O25"/>
  <sheetViews>
    <sheetView zoomScale="70" zoomScaleNormal="70" zoomScaleSheetLayoutView="85" workbookViewId="0">
      <selection activeCell="H32" sqref="H32"/>
    </sheetView>
  </sheetViews>
  <sheetFormatPr defaultColWidth="2.5" defaultRowHeight="15" customHeight="1"/>
  <cols>
    <col min="1" max="2" width="13" style="20" customWidth="1"/>
    <col min="3" max="13" width="10.5" style="20" customWidth="1"/>
    <col min="14" max="14" width="2.5" style="20" customWidth="1"/>
    <col min="15" max="15" width="10.625" style="20" bestFit="1" customWidth="1"/>
    <col min="16" max="16384" width="2.5" style="20"/>
  </cols>
  <sheetData>
    <row r="1" spans="1:15" ht="22.5" customHeight="1">
      <c r="M1" s="19" t="s">
        <v>4859</v>
      </c>
      <c r="O1" s="558" t="s">
        <v>747</v>
      </c>
    </row>
    <row r="2" spans="1:15" ht="22.5" customHeight="1">
      <c r="A2" s="22" t="s">
        <v>4866</v>
      </c>
      <c r="B2" s="22"/>
      <c r="C2" s="22"/>
    </row>
    <row r="3" spans="1:15" s="562" customFormat="1" ht="22.5" customHeight="1">
      <c r="A3" s="562" t="s">
        <v>3221</v>
      </c>
      <c r="M3" s="560" t="s">
        <v>5268</v>
      </c>
    </row>
    <row r="4" spans="1:15" s="540" customFormat="1" ht="20.100000000000001" customHeight="1">
      <c r="A4" s="2159" t="s">
        <v>129</v>
      </c>
      <c r="B4" s="2212" t="s">
        <v>130</v>
      </c>
      <c r="C4" s="2310" t="s">
        <v>3222</v>
      </c>
      <c r="D4" s="2310" t="s">
        <v>3150</v>
      </c>
      <c r="E4" s="2311" t="s">
        <v>3223</v>
      </c>
      <c r="F4" s="2312"/>
      <c r="G4" s="2312"/>
      <c r="H4" s="2312"/>
      <c r="I4" s="2312"/>
      <c r="J4" s="2310" t="s">
        <v>3224</v>
      </c>
      <c r="K4" s="2310"/>
      <c r="L4" s="2310" t="s">
        <v>3225</v>
      </c>
      <c r="M4" s="2311"/>
    </row>
    <row r="5" spans="1:15" s="540" customFormat="1" ht="20.100000000000001" customHeight="1">
      <c r="A5" s="2159"/>
      <c r="B5" s="2159"/>
      <c r="C5" s="2310"/>
      <c r="D5" s="2310"/>
      <c r="E5" s="1001" t="s">
        <v>3226</v>
      </c>
      <c r="F5" s="1001" t="s">
        <v>3227</v>
      </c>
      <c r="G5" s="1001" t="s">
        <v>3228</v>
      </c>
      <c r="H5" s="1001" t="s">
        <v>419</v>
      </c>
      <c r="I5" s="1001" t="s">
        <v>3229</v>
      </c>
      <c r="J5" s="1001" t="s">
        <v>709</v>
      </c>
      <c r="K5" s="1001" t="s">
        <v>3229</v>
      </c>
      <c r="L5" s="1001" t="s">
        <v>709</v>
      </c>
      <c r="M5" s="1002" t="s">
        <v>3229</v>
      </c>
    </row>
    <row r="6" spans="1:15" s="68" customFormat="1" ht="23.25" customHeight="1">
      <c r="A6" s="824">
        <v>2009</v>
      </c>
      <c r="B6" s="824" t="s">
        <v>2191</v>
      </c>
      <c r="C6" s="813">
        <v>89</v>
      </c>
      <c r="D6" s="643">
        <v>30411</v>
      </c>
      <c r="E6" s="643">
        <f t="shared" ref="E6:E16" si="0">SUM(F6:H6)</f>
        <v>363060</v>
      </c>
      <c r="F6" s="643">
        <v>284</v>
      </c>
      <c r="G6" s="643">
        <v>356368</v>
      </c>
      <c r="H6" s="643">
        <v>6408</v>
      </c>
      <c r="I6" s="825">
        <v>11.94</v>
      </c>
      <c r="J6" s="643">
        <v>81895</v>
      </c>
      <c r="K6" s="825">
        <v>2.69</v>
      </c>
      <c r="L6" s="643">
        <v>949115</v>
      </c>
      <c r="M6" s="825">
        <v>31.21</v>
      </c>
    </row>
    <row r="7" spans="1:15" s="68" customFormat="1" ht="23.25" customHeight="1">
      <c r="A7" s="826">
        <v>2010</v>
      </c>
      <c r="B7" s="826" t="s">
        <v>139</v>
      </c>
      <c r="C7" s="813">
        <v>89</v>
      </c>
      <c r="D7" s="643">
        <v>30225</v>
      </c>
      <c r="E7" s="643">
        <f t="shared" si="0"/>
        <v>363060</v>
      </c>
      <c r="F7" s="643">
        <v>284</v>
      </c>
      <c r="G7" s="643">
        <v>356368</v>
      </c>
      <c r="H7" s="643">
        <v>6408</v>
      </c>
      <c r="I7" s="825">
        <v>12.01</v>
      </c>
      <c r="J7" s="643">
        <v>82301</v>
      </c>
      <c r="K7" s="825">
        <v>2.72</v>
      </c>
      <c r="L7" s="643">
        <v>949115</v>
      </c>
      <c r="M7" s="825">
        <v>31.4</v>
      </c>
    </row>
    <row r="8" spans="1:15" s="68" customFormat="1" ht="23.25" customHeight="1">
      <c r="A8" s="826">
        <v>2011</v>
      </c>
      <c r="B8" s="826" t="s">
        <v>140</v>
      </c>
      <c r="C8" s="813">
        <v>89</v>
      </c>
      <c r="D8" s="643">
        <v>29651</v>
      </c>
      <c r="E8" s="643">
        <f t="shared" si="0"/>
        <v>364404</v>
      </c>
      <c r="F8" s="643">
        <v>264</v>
      </c>
      <c r="G8" s="643">
        <v>357928</v>
      </c>
      <c r="H8" s="643">
        <v>6212</v>
      </c>
      <c r="I8" s="825">
        <v>12.29</v>
      </c>
      <c r="J8" s="643">
        <v>82512</v>
      </c>
      <c r="K8" s="825">
        <v>2.78</v>
      </c>
      <c r="L8" s="643">
        <v>943194</v>
      </c>
      <c r="M8" s="825">
        <v>31.81</v>
      </c>
    </row>
    <row r="9" spans="1:15" s="68" customFormat="1" ht="23.25" customHeight="1">
      <c r="A9" s="826">
        <v>2012</v>
      </c>
      <c r="B9" s="826" t="s">
        <v>2177</v>
      </c>
      <c r="C9" s="813">
        <v>89</v>
      </c>
      <c r="D9" s="643">
        <v>27755</v>
      </c>
      <c r="E9" s="643">
        <f t="shared" si="0"/>
        <v>362962</v>
      </c>
      <c r="F9" s="643">
        <v>250</v>
      </c>
      <c r="G9" s="643">
        <v>356667</v>
      </c>
      <c r="H9" s="643">
        <v>6045</v>
      </c>
      <c r="I9" s="825">
        <v>13.08</v>
      </c>
      <c r="J9" s="643">
        <v>81821</v>
      </c>
      <c r="K9" s="825">
        <v>2.95</v>
      </c>
      <c r="L9" s="643">
        <v>943194</v>
      </c>
      <c r="M9" s="825">
        <v>33.979999999999997</v>
      </c>
    </row>
    <row r="10" spans="1:15" s="68" customFormat="1" ht="23.25" customHeight="1">
      <c r="A10" s="826">
        <v>2013</v>
      </c>
      <c r="B10" s="826" t="s">
        <v>1034</v>
      </c>
      <c r="C10" s="813">
        <v>89</v>
      </c>
      <c r="D10" s="643">
        <v>27260</v>
      </c>
      <c r="E10" s="643">
        <f t="shared" si="0"/>
        <v>362955</v>
      </c>
      <c r="F10" s="643">
        <v>250</v>
      </c>
      <c r="G10" s="643">
        <v>356667</v>
      </c>
      <c r="H10" s="643">
        <v>6038</v>
      </c>
      <c r="I10" s="825">
        <v>13.31</v>
      </c>
      <c r="J10" s="643">
        <v>82219</v>
      </c>
      <c r="K10" s="825">
        <v>3.02</v>
      </c>
      <c r="L10" s="643">
        <v>943194</v>
      </c>
      <c r="M10" s="825">
        <v>34.6</v>
      </c>
    </row>
    <row r="11" spans="1:15" s="68" customFormat="1" ht="23.25" customHeight="1">
      <c r="A11" s="826">
        <v>2014</v>
      </c>
      <c r="B11" s="826" t="s">
        <v>969</v>
      </c>
      <c r="C11" s="813">
        <v>89</v>
      </c>
      <c r="D11" s="643">
        <v>26778</v>
      </c>
      <c r="E11" s="643">
        <f t="shared" si="0"/>
        <v>363028</v>
      </c>
      <c r="F11" s="643">
        <v>250</v>
      </c>
      <c r="G11" s="643">
        <v>356740</v>
      </c>
      <c r="H11" s="643">
        <v>6038</v>
      </c>
      <c r="I11" s="825">
        <v>13.556949734856973</v>
      </c>
      <c r="J11" s="643">
        <v>81700</v>
      </c>
      <c r="K11" s="825">
        <v>3.0510120247964747</v>
      </c>
      <c r="L11" s="643">
        <v>942739</v>
      </c>
      <c r="M11" s="825">
        <v>35.205728583165282</v>
      </c>
    </row>
    <row r="12" spans="1:15" s="540" customFormat="1" ht="23.25" customHeight="1">
      <c r="A12" s="826">
        <v>2015</v>
      </c>
      <c r="B12" s="826" t="s">
        <v>880</v>
      </c>
      <c r="C12" s="602">
        <v>89</v>
      </c>
      <c r="D12" s="587">
        <v>26347</v>
      </c>
      <c r="E12" s="643">
        <f t="shared" si="0"/>
        <v>362729</v>
      </c>
      <c r="F12" s="587">
        <v>283</v>
      </c>
      <c r="G12" s="587">
        <v>356526</v>
      </c>
      <c r="H12" s="587">
        <v>5920</v>
      </c>
      <c r="I12" s="573">
        <v>13.7673738945611</v>
      </c>
      <c r="J12" s="587">
        <v>82802</v>
      </c>
      <c r="K12" s="573">
        <v>3.1427487000417504</v>
      </c>
      <c r="L12" s="587">
        <v>942739</v>
      </c>
      <c r="M12" s="573">
        <f t="shared" ref="M12:M17" si="1">L12/D12</f>
        <v>35.78164496906669</v>
      </c>
    </row>
    <row r="13" spans="1:15" s="540" customFormat="1" ht="23.25" customHeight="1">
      <c r="A13" s="826">
        <v>2016</v>
      </c>
      <c r="B13" s="826" t="s">
        <v>180</v>
      </c>
      <c r="C13" s="602">
        <v>89</v>
      </c>
      <c r="D13" s="587">
        <v>26043</v>
      </c>
      <c r="E13" s="643">
        <f t="shared" si="0"/>
        <v>362647</v>
      </c>
      <c r="F13" s="587">
        <v>289</v>
      </c>
      <c r="G13" s="587">
        <v>356320</v>
      </c>
      <c r="H13" s="587">
        <v>6038</v>
      </c>
      <c r="I13" s="573">
        <v>13.92</v>
      </c>
      <c r="J13" s="587">
        <v>82788</v>
      </c>
      <c r="K13" s="573">
        <v>3.18</v>
      </c>
      <c r="L13" s="587">
        <v>942739</v>
      </c>
      <c r="M13" s="573">
        <f t="shared" si="1"/>
        <v>36.199324194601239</v>
      </c>
    </row>
    <row r="14" spans="1:15" s="540" customFormat="1" ht="23.25" customHeight="1">
      <c r="A14" s="826">
        <v>2017</v>
      </c>
      <c r="B14" s="826" t="s">
        <v>186</v>
      </c>
      <c r="C14" s="602">
        <v>89</v>
      </c>
      <c r="D14" s="587">
        <v>25617</v>
      </c>
      <c r="E14" s="643">
        <f t="shared" si="0"/>
        <v>362420</v>
      </c>
      <c r="F14" s="587">
        <v>289</v>
      </c>
      <c r="G14" s="587">
        <v>356677</v>
      </c>
      <c r="H14" s="587">
        <v>5454</v>
      </c>
      <c r="I14" s="573">
        <v>14.15</v>
      </c>
      <c r="J14" s="587">
        <v>82859</v>
      </c>
      <c r="K14" s="573">
        <v>3.23</v>
      </c>
      <c r="L14" s="587">
        <v>942739</v>
      </c>
      <c r="M14" s="573">
        <f t="shared" si="1"/>
        <v>36.801303821680918</v>
      </c>
    </row>
    <row r="15" spans="1:15" s="540" customFormat="1" ht="23.25" customHeight="1">
      <c r="A15" s="826">
        <v>2018</v>
      </c>
      <c r="B15" s="826" t="s">
        <v>2178</v>
      </c>
      <c r="C15" s="602">
        <v>84</v>
      </c>
      <c r="D15" s="587">
        <v>25204</v>
      </c>
      <c r="E15" s="643">
        <f t="shared" si="0"/>
        <v>358143</v>
      </c>
      <c r="F15" s="587">
        <v>283</v>
      </c>
      <c r="G15" s="587">
        <v>352033</v>
      </c>
      <c r="H15" s="587">
        <v>5827</v>
      </c>
      <c r="I15" s="573">
        <v>14.21294239009681</v>
      </c>
      <c r="J15" s="587">
        <v>81236</v>
      </c>
      <c r="K15" s="573">
        <v>3.2231391842564672</v>
      </c>
      <c r="L15" s="587">
        <v>906497</v>
      </c>
      <c r="M15" s="573">
        <f t="shared" si="1"/>
        <v>35.966394223139183</v>
      </c>
    </row>
    <row r="16" spans="1:15" s="540" customFormat="1" ht="23.25" customHeight="1">
      <c r="A16" s="702">
        <v>2019</v>
      </c>
      <c r="B16" s="702" t="s">
        <v>3154</v>
      </c>
      <c r="C16" s="602">
        <v>82</v>
      </c>
      <c r="D16" s="587">
        <v>24615</v>
      </c>
      <c r="E16" s="643">
        <f t="shared" si="0"/>
        <v>356381</v>
      </c>
      <c r="F16" s="587">
        <v>283</v>
      </c>
      <c r="G16" s="587">
        <v>350271</v>
      </c>
      <c r="H16" s="587">
        <v>5827</v>
      </c>
      <c r="I16" s="573">
        <v>14.48</v>
      </c>
      <c r="J16" s="587">
        <v>80676</v>
      </c>
      <c r="K16" s="573">
        <v>3.28</v>
      </c>
      <c r="L16" s="587">
        <v>901114</v>
      </c>
      <c r="M16" s="573">
        <f t="shared" si="1"/>
        <v>36.608328255128988</v>
      </c>
    </row>
    <row r="17" spans="1:13" s="540" customFormat="1" ht="23.25" customHeight="1">
      <c r="A17" s="702">
        <v>2020</v>
      </c>
      <c r="B17" s="702" t="s">
        <v>3155</v>
      </c>
      <c r="C17" s="602">
        <v>78</v>
      </c>
      <c r="D17" s="587">
        <v>24461</v>
      </c>
      <c r="E17" s="587">
        <v>349812</v>
      </c>
      <c r="F17" s="587">
        <v>245</v>
      </c>
      <c r="G17" s="587">
        <v>344130</v>
      </c>
      <c r="H17" s="587">
        <v>5437</v>
      </c>
      <c r="I17" s="573">
        <f t="shared" ref="I17" si="2">E17/D17</f>
        <v>14.30080536364008</v>
      </c>
      <c r="J17" s="587">
        <v>78057</v>
      </c>
      <c r="K17" s="573">
        <f t="shared" ref="K17:K24" si="3">J17/D17</f>
        <v>3.1910796778545438</v>
      </c>
      <c r="L17" s="587">
        <v>871950</v>
      </c>
      <c r="M17" s="573">
        <f t="shared" si="1"/>
        <v>35.64653938923184</v>
      </c>
    </row>
    <row r="18" spans="1:13" s="540" customFormat="1" ht="23.25" customHeight="1">
      <c r="A18" s="1552">
        <v>2021</v>
      </c>
      <c r="B18" s="1552" t="s">
        <v>4923</v>
      </c>
      <c r="C18" s="602">
        <v>78</v>
      </c>
      <c r="D18" s="587">
        <v>24426</v>
      </c>
      <c r="E18" s="587">
        <v>349812</v>
      </c>
      <c r="F18" s="587">
        <v>245</v>
      </c>
      <c r="G18" s="587">
        <v>344130</v>
      </c>
      <c r="H18" s="587">
        <v>5437</v>
      </c>
      <c r="I18" s="573">
        <f t="shared" ref="I18" si="4">E18/D18</f>
        <v>14.321296978629329</v>
      </c>
      <c r="J18" s="587">
        <v>78057</v>
      </c>
      <c r="K18" s="573">
        <f t="shared" ref="K18" si="5">J18/D18</f>
        <v>3.1956521739130435</v>
      </c>
      <c r="L18" s="587">
        <v>871950</v>
      </c>
      <c r="M18" s="573">
        <f t="shared" ref="M18" si="6">L18/D18</f>
        <v>35.697617293048388</v>
      </c>
    </row>
    <row r="19" spans="1:13" s="540" customFormat="1" ht="23.25" customHeight="1">
      <c r="A19" s="1408">
        <v>2022</v>
      </c>
      <c r="B19" s="1408" t="s">
        <v>5263</v>
      </c>
      <c r="C19" s="602">
        <v>78</v>
      </c>
      <c r="D19" s="587">
        <v>24318</v>
      </c>
      <c r="E19" s="587">
        <v>349812</v>
      </c>
      <c r="F19" s="587">
        <v>245</v>
      </c>
      <c r="G19" s="587">
        <v>344130</v>
      </c>
      <c r="H19" s="587">
        <v>5437</v>
      </c>
      <c r="I19" s="573">
        <f>E19/D19</f>
        <v>14.384900074019246</v>
      </c>
      <c r="J19" s="587">
        <v>78057</v>
      </c>
      <c r="K19" s="573">
        <f>J19/D19</f>
        <v>3.2098445595854921</v>
      </c>
      <c r="L19" s="587">
        <v>871950</v>
      </c>
      <c r="M19" s="573">
        <f t="shared" ref="M19:M24" si="7">L19/D19</f>
        <v>35.856155933876138</v>
      </c>
    </row>
    <row r="20" spans="1:13" s="540" customFormat="1" ht="23.25" customHeight="1">
      <c r="A20" s="1663">
        <v>2023</v>
      </c>
      <c r="B20" s="1663" t="s">
        <v>5436</v>
      </c>
      <c r="C20" s="602">
        <v>78</v>
      </c>
      <c r="D20" s="587">
        <v>24147</v>
      </c>
      <c r="E20" s="587">
        <v>349812</v>
      </c>
      <c r="F20" s="587">
        <v>245</v>
      </c>
      <c r="G20" s="587">
        <v>344130</v>
      </c>
      <c r="H20" s="587">
        <v>5437</v>
      </c>
      <c r="I20" s="573">
        <f>E20/D20</f>
        <v>14.486768542676108</v>
      </c>
      <c r="J20" s="587">
        <v>78057</v>
      </c>
      <c r="K20" s="573">
        <f t="shared" si="3"/>
        <v>3.2325754752143125</v>
      </c>
      <c r="L20" s="587">
        <v>871950</v>
      </c>
      <c r="M20" s="573">
        <f t="shared" si="7"/>
        <v>36.110075785811901</v>
      </c>
    </row>
    <row r="21" spans="1:13" s="540" customFormat="1" ht="23.25" customHeight="1">
      <c r="A21" s="827">
        <v>2024</v>
      </c>
      <c r="B21" s="827" t="s">
        <v>5575</v>
      </c>
      <c r="C21" s="1883">
        <f>SUM(C22:C24)</f>
        <v>78</v>
      </c>
      <c r="D21" s="588">
        <f>SUM(D22:D24)</f>
        <v>23913</v>
      </c>
      <c r="E21" s="588">
        <f t="shared" ref="E21:H21" si="8">SUM(E22:E24)</f>
        <v>349812</v>
      </c>
      <c r="F21" s="588">
        <f t="shared" si="8"/>
        <v>245</v>
      </c>
      <c r="G21" s="588">
        <f t="shared" si="8"/>
        <v>344130</v>
      </c>
      <c r="H21" s="588">
        <f t="shared" si="8"/>
        <v>5437</v>
      </c>
      <c r="I21" s="1891">
        <f t="shared" ref="I21:I24" si="9">E21/D21</f>
        <v>14.62852841550621</v>
      </c>
      <c r="J21" s="588">
        <f>SUM(J22:J24)</f>
        <v>78057</v>
      </c>
      <c r="K21" s="1891">
        <f t="shared" si="3"/>
        <v>3.2642077531050058</v>
      </c>
      <c r="L21" s="588">
        <f>SUM(L22:L24)</f>
        <v>871950</v>
      </c>
      <c r="M21" s="1891">
        <f t="shared" si="7"/>
        <v>36.463429933508969</v>
      </c>
    </row>
    <row r="22" spans="1:13" s="540" customFormat="1" ht="23.25" customHeight="1">
      <c r="A22" s="828" t="s">
        <v>3230</v>
      </c>
      <c r="B22" s="828" t="s">
        <v>3230</v>
      </c>
      <c r="C22" s="1886">
        <v>51</v>
      </c>
      <c r="D22" s="375">
        <v>15540</v>
      </c>
      <c r="E22" s="1075">
        <v>211555</v>
      </c>
      <c r="F22" s="375">
        <v>153</v>
      </c>
      <c r="G22" s="375">
        <v>207837</v>
      </c>
      <c r="H22" s="375">
        <v>3565</v>
      </c>
      <c r="I22" s="1892">
        <f>E22/D22</f>
        <v>13.613577863577863</v>
      </c>
      <c r="J22" s="375">
        <v>45744</v>
      </c>
      <c r="K22" s="1891">
        <f>J22/D22</f>
        <v>2.9436293436293437</v>
      </c>
      <c r="L22" s="375">
        <v>499262</v>
      </c>
      <c r="M22" s="1891">
        <f t="shared" si="7"/>
        <v>32.127541827541826</v>
      </c>
    </row>
    <row r="23" spans="1:13" s="540" customFormat="1" ht="23.25" customHeight="1">
      <c r="A23" s="828" t="s">
        <v>3231</v>
      </c>
      <c r="B23" s="828" t="s">
        <v>3231</v>
      </c>
      <c r="C23" s="1886">
        <v>25</v>
      </c>
      <c r="D23" s="375">
        <v>7970</v>
      </c>
      <c r="E23" s="1075">
        <v>125178</v>
      </c>
      <c r="F23" s="375">
        <v>92</v>
      </c>
      <c r="G23" s="375">
        <v>123257</v>
      </c>
      <c r="H23" s="375">
        <v>1829</v>
      </c>
      <c r="I23" s="1892">
        <f>E23/D23</f>
        <v>15.706148055207027</v>
      </c>
      <c r="J23" s="375">
        <v>28335</v>
      </c>
      <c r="K23" s="1891">
        <f t="shared" si="3"/>
        <v>3.5552070263488078</v>
      </c>
      <c r="L23" s="375">
        <v>339159</v>
      </c>
      <c r="M23" s="1891">
        <f t="shared" si="7"/>
        <v>42.554454203262232</v>
      </c>
    </row>
    <row r="24" spans="1:13" s="540" customFormat="1" ht="23.25" customHeight="1">
      <c r="A24" s="829" t="s">
        <v>3161</v>
      </c>
      <c r="B24" s="829" t="s">
        <v>3161</v>
      </c>
      <c r="C24" s="1887">
        <v>2</v>
      </c>
      <c r="D24" s="1888">
        <f>277+126</f>
        <v>403</v>
      </c>
      <c r="E24" s="1884">
        <v>13079</v>
      </c>
      <c r="F24" s="1888">
        <v>0</v>
      </c>
      <c r="G24" s="1888">
        <v>13036</v>
      </c>
      <c r="H24" s="1888">
        <v>43</v>
      </c>
      <c r="I24" s="1893">
        <f t="shared" si="9"/>
        <v>32.454094292803973</v>
      </c>
      <c r="J24" s="1888">
        <v>3978</v>
      </c>
      <c r="K24" s="1894">
        <f t="shared" si="3"/>
        <v>9.870967741935484</v>
      </c>
      <c r="L24" s="1888">
        <v>33529</v>
      </c>
      <c r="M24" s="1894">
        <f t="shared" si="7"/>
        <v>83.198511166253098</v>
      </c>
    </row>
    <row r="25" spans="1:13" s="564" customFormat="1" ht="20.100000000000001" customHeight="1">
      <c r="A25" s="565" t="s">
        <v>3232</v>
      </c>
      <c r="B25" s="565"/>
      <c r="C25" s="565"/>
      <c r="D25" s="1004"/>
    </row>
  </sheetData>
  <customSheetViews>
    <customSheetView guid="{35BD8D3A-C3F6-4E0E-B6B2-2143E8CF03D4}" scale="85" topLeftCell="A7">
      <selection activeCell="J29" sqref="J29"/>
      <colBreaks count="1" manualBreakCount="1">
        <brk id="14" min="1" max="19"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L4" sqref="L4:M4"/>
      <colBreaks count="1" manualBreakCount="1">
        <brk id="14" min="1" max="19"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4" min="1" max="19"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L22" sqref="L22"/>
      <colBreaks count="1" manualBreakCount="1">
        <brk id="14" min="1" max="19"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8" sqref="C18"/>
      <colBreaks count="1" manualBreakCount="1">
        <brk id="14" min="1" max="19"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L4" sqref="L4:M4"/>
      <colBreaks count="1" manualBreakCount="1">
        <brk id="14" min="1" max="19"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L4" sqref="L4:M4"/>
      <colBreaks count="1" manualBreakCount="1">
        <brk id="14" min="1" max="19"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Q21" sqref="Q21"/>
      <colBreaks count="1" manualBreakCount="1">
        <brk id="14" min="1" max="19"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L4" sqref="L4:M4"/>
      <colBreaks count="1" manualBreakCount="1">
        <brk id="14" min="1" max="19"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colBreaks count="1" manualBreakCount="1">
        <brk id="14" min="1" max="19" man="1"/>
      </colBreaks>
      <pageMargins left="0.59055118110236227" right="0.59055118110236227" top="0.78740157480314965" bottom="0.78740157480314965" header="0.31496062992125984" footer="0.31496062992125984"/>
      <pageSetup paperSize="9" orientation="portrait" r:id="rId82"/>
    </customSheetView>
  </customSheetViews>
  <mergeCells count="7">
    <mergeCell ref="L4:M4"/>
    <mergeCell ref="A4:A5"/>
    <mergeCell ref="B4:B5"/>
    <mergeCell ref="C4:C5"/>
    <mergeCell ref="D4:D5"/>
    <mergeCell ref="E4:I4"/>
    <mergeCell ref="J4:K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14" min="1" max="19" man="1"/>
  </col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pageSetUpPr autoPageBreaks="0"/>
  </sheetPr>
  <dimension ref="A1:S99"/>
  <sheetViews>
    <sheetView zoomScale="70" zoomScaleNormal="70" zoomScaleSheetLayoutView="70" workbookViewId="0">
      <pane ySplit="6" topLeftCell="A7" activePane="bottomLeft" state="frozen"/>
      <selection activeCell="I28" sqref="I28"/>
      <selection pane="bottomLeft" activeCell="Z89" sqref="Z89"/>
    </sheetView>
  </sheetViews>
  <sheetFormatPr defaultColWidth="2.5" defaultRowHeight="15" customHeight="1"/>
  <cols>
    <col min="1" max="2" width="13.5" style="20" customWidth="1"/>
    <col min="3" max="17" width="10.75" style="20" customWidth="1"/>
    <col min="18" max="18" width="2.5" style="20" customWidth="1"/>
    <col min="19" max="19" width="10.625" style="20" bestFit="1" customWidth="1"/>
    <col min="20" max="16384" width="2.5" style="20"/>
  </cols>
  <sheetData>
    <row r="1" spans="1:19" ht="22.5" customHeight="1">
      <c r="Q1" s="19" t="s">
        <v>4859</v>
      </c>
      <c r="S1" s="558" t="s">
        <v>747</v>
      </c>
    </row>
    <row r="2" spans="1:19" ht="22.5" customHeight="1">
      <c r="A2" s="22" t="s">
        <v>4865</v>
      </c>
      <c r="B2" s="22"/>
      <c r="C2" s="22"/>
    </row>
    <row r="3" spans="1:19" s="165" customFormat="1" ht="22.5" customHeight="1">
      <c r="A3" s="165" t="s">
        <v>3233</v>
      </c>
      <c r="Q3" s="48" t="s">
        <v>2139</v>
      </c>
    </row>
    <row r="4" spans="1:19" ht="27">
      <c r="A4" s="1055" t="s">
        <v>2111</v>
      </c>
      <c r="B4" s="1059" t="s">
        <v>2112</v>
      </c>
      <c r="C4" s="1057" t="s">
        <v>3234</v>
      </c>
      <c r="D4" s="1055"/>
      <c r="E4" s="1055"/>
      <c r="F4" s="1055"/>
      <c r="G4" s="1055"/>
      <c r="H4" s="1055"/>
      <c r="I4" s="1055"/>
      <c r="J4" s="1055"/>
      <c r="K4" s="1078"/>
      <c r="L4" s="1056" t="s">
        <v>3235</v>
      </c>
      <c r="M4" s="1056"/>
      <c r="N4" s="1056"/>
      <c r="O4" s="1056"/>
      <c r="P4" s="1056"/>
      <c r="Q4" s="1077"/>
    </row>
    <row r="5" spans="1:19" ht="20.100000000000001" customHeight="1">
      <c r="A5" s="1055"/>
      <c r="B5" s="1055"/>
      <c r="C5" s="1056" t="s">
        <v>3236</v>
      </c>
      <c r="D5" s="1056"/>
      <c r="E5" s="1056"/>
      <c r="F5" s="1056" t="s">
        <v>3237</v>
      </c>
      <c r="G5" s="1056"/>
      <c r="H5" s="1056"/>
      <c r="I5" s="1056" t="s">
        <v>3238</v>
      </c>
      <c r="J5" s="1057" t="s">
        <v>928</v>
      </c>
      <c r="K5" s="1402" t="s">
        <v>3239</v>
      </c>
      <c r="L5" s="1058" t="s">
        <v>3240</v>
      </c>
      <c r="M5" s="1056" t="s">
        <v>3241</v>
      </c>
      <c r="N5" s="1056" t="s">
        <v>873</v>
      </c>
      <c r="O5" s="1056" t="s">
        <v>3238</v>
      </c>
      <c r="P5" s="1057" t="s">
        <v>928</v>
      </c>
      <c r="Q5" s="1061" t="s">
        <v>3242</v>
      </c>
    </row>
    <row r="6" spans="1:19" ht="20.100000000000001" customHeight="1">
      <c r="A6" s="1055"/>
      <c r="B6" s="1055"/>
      <c r="C6" s="1172" t="s">
        <v>3240</v>
      </c>
      <c r="D6" s="1172" t="s">
        <v>3241</v>
      </c>
      <c r="E6" s="1172" t="s">
        <v>873</v>
      </c>
      <c r="F6" s="1172" t="s">
        <v>3240</v>
      </c>
      <c r="G6" s="1172" t="s">
        <v>3241</v>
      </c>
      <c r="H6" s="1172" t="s">
        <v>873</v>
      </c>
      <c r="I6" s="1172"/>
      <c r="J6" s="1163"/>
      <c r="K6" s="1186"/>
      <c r="L6" s="1162"/>
      <c r="M6" s="1172"/>
      <c r="N6" s="1172"/>
      <c r="O6" s="1172"/>
      <c r="P6" s="1163"/>
      <c r="Q6" s="1079"/>
    </row>
    <row r="7" spans="1:19" ht="15" customHeight="1">
      <c r="A7" s="1068" t="s">
        <v>4951</v>
      </c>
      <c r="B7" s="1068"/>
      <c r="C7" s="1187"/>
      <c r="D7" s="769"/>
      <c r="E7" s="769"/>
      <c r="F7" s="769"/>
      <c r="G7" s="769"/>
      <c r="H7" s="769"/>
      <c r="I7" s="769"/>
      <c r="J7" s="769"/>
      <c r="K7" s="769"/>
      <c r="L7" s="769"/>
      <c r="M7" s="769"/>
      <c r="N7" s="769"/>
      <c r="O7" s="769"/>
      <c r="P7" s="769"/>
      <c r="Q7" s="769"/>
    </row>
    <row r="8" spans="1:19" ht="15" customHeight="1">
      <c r="A8" s="1069">
        <v>2009</v>
      </c>
      <c r="B8" s="1069" t="s">
        <v>1947</v>
      </c>
      <c r="C8" s="1062">
        <v>106211</v>
      </c>
      <c r="D8" s="1482">
        <v>340414</v>
      </c>
      <c r="E8" s="1482">
        <f t="shared" ref="E8:E23" si="0">SUM(C8:D8)</f>
        <v>446625</v>
      </c>
      <c r="F8" s="1482">
        <v>19403</v>
      </c>
      <c r="G8" s="1482">
        <v>11608</v>
      </c>
      <c r="H8" s="1482">
        <f t="shared" ref="H8:H18" si="1">SUM(F8:G8)</f>
        <v>31011</v>
      </c>
      <c r="I8" s="1482">
        <v>106398</v>
      </c>
      <c r="J8" s="1482">
        <f t="shared" ref="J8:J22" si="2">SUM(E8,H8,I8)</f>
        <v>584034</v>
      </c>
      <c r="K8" s="1063"/>
      <c r="L8" s="1482">
        <v>216083</v>
      </c>
      <c r="M8" s="1482">
        <v>499134</v>
      </c>
      <c r="N8" s="1482">
        <f t="shared" ref="N8:N22" si="3">SUM(L8:M8)</f>
        <v>715217</v>
      </c>
      <c r="O8" s="1482">
        <v>172740</v>
      </c>
      <c r="P8" s="1482">
        <f>N8+O8</f>
        <v>887957</v>
      </c>
      <c r="Q8" s="1482"/>
    </row>
    <row r="9" spans="1:19" ht="15" customHeight="1">
      <c r="A9" s="1069">
        <v>2010</v>
      </c>
      <c r="B9" s="1069" t="s">
        <v>2033</v>
      </c>
      <c r="C9" s="1062">
        <v>84917</v>
      </c>
      <c r="D9" s="1482">
        <v>320759</v>
      </c>
      <c r="E9" s="1482">
        <f t="shared" si="0"/>
        <v>405676</v>
      </c>
      <c r="F9" s="1482">
        <v>43963</v>
      </c>
      <c r="G9" s="1482">
        <v>34485</v>
      </c>
      <c r="H9" s="1482">
        <f t="shared" si="1"/>
        <v>78448</v>
      </c>
      <c r="I9" s="1482">
        <v>111537</v>
      </c>
      <c r="J9" s="1482">
        <f t="shared" si="2"/>
        <v>595661</v>
      </c>
      <c r="K9" s="1063"/>
      <c r="L9" s="1482">
        <v>201636</v>
      </c>
      <c r="M9" s="1482">
        <v>423232</v>
      </c>
      <c r="N9" s="1482">
        <f t="shared" si="3"/>
        <v>624868</v>
      </c>
      <c r="O9" s="1482">
        <v>157144</v>
      </c>
      <c r="P9" s="1482">
        <f t="shared" ref="P9:P18" si="4">N9+O9</f>
        <v>782012</v>
      </c>
      <c r="Q9" s="1482"/>
    </row>
    <row r="10" spans="1:19" ht="15" customHeight="1">
      <c r="A10" s="1069">
        <v>2011</v>
      </c>
      <c r="B10" s="1069" t="s">
        <v>2034</v>
      </c>
      <c r="C10" s="1062">
        <v>87741</v>
      </c>
      <c r="D10" s="1482">
        <v>321836</v>
      </c>
      <c r="E10" s="1482">
        <f t="shared" si="0"/>
        <v>409577</v>
      </c>
      <c r="F10" s="1482">
        <v>44710</v>
      </c>
      <c r="G10" s="1482">
        <v>34190</v>
      </c>
      <c r="H10" s="1482">
        <f t="shared" si="1"/>
        <v>78900</v>
      </c>
      <c r="I10" s="1482">
        <v>112452</v>
      </c>
      <c r="J10" s="1482">
        <f t="shared" si="2"/>
        <v>600929</v>
      </c>
      <c r="K10" s="1063"/>
      <c r="L10" s="1482">
        <v>9126</v>
      </c>
      <c r="M10" s="1482">
        <v>19709</v>
      </c>
      <c r="N10" s="1482">
        <f t="shared" si="3"/>
        <v>28835</v>
      </c>
      <c r="O10" s="1482">
        <v>130923</v>
      </c>
      <c r="P10" s="1482">
        <f t="shared" si="4"/>
        <v>159758</v>
      </c>
      <c r="Q10" s="1482"/>
    </row>
    <row r="11" spans="1:19" ht="15" customHeight="1">
      <c r="A11" s="1069">
        <v>2012</v>
      </c>
      <c r="B11" s="1069" t="s">
        <v>2035</v>
      </c>
      <c r="C11" s="1062">
        <v>90198</v>
      </c>
      <c r="D11" s="1482">
        <v>326145</v>
      </c>
      <c r="E11" s="1482">
        <f t="shared" si="0"/>
        <v>416343</v>
      </c>
      <c r="F11" s="1482">
        <v>47405</v>
      </c>
      <c r="G11" s="1482">
        <v>34682</v>
      </c>
      <c r="H11" s="1482">
        <f t="shared" si="1"/>
        <v>82087</v>
      </c>
      <c r="I11" s="1482">
        <v>120862</v>
      </c>
      <c r="J11" s="1482">
        <f t="shared" si="2"/>
        <v>619292</v>
      </c>
      <c r="K11" s="1063"/>
      <c r="L11" s="1482">
        <v>127911</v>
      </c>
      <c r="M11" s="1482">
        <v>339974</v>
      </c>
      <c r="N11" s="1482">
        <f t="shared" si="3"/>
        <v>467885</v>
      </c>
      <c r="O11" s="1482">
        <v>123848</v>
      </c>
      <c r="P11" s="1482">
        <f t="shared" si="4"/>
        <v>591733</v>
      </c>
      <c r="Q11" s="1482"/>
    </row>
    <row r="12" spans="1:19" ht="15" customHeight="1">
      <c r="A12" s="1069">
        <v>2013</v>
      </c>
      <c r="B12" s="1069" t="s">
        <v>2036</v>
      </c>
      <c r="C12" s="1062">
        <v>91968</v>
      </c>
      <c r="D12" s="1482">
        <v>331285</v>
      </c>
      <c r="E12" s="1482">
        <f t="shared" si="0"/>
        <v>423253</v>
      </c>
      <c r="F12" s="1482">
        <v>48306</v>
      </c>
      <c r="G12" s="1482">
        <v>34349</v>
      </c>
      <c r="H12" s="1482">
        <f t="shared" si="1"/>
        <v>82655</v>
      </c>
      <c r="I12" s="1482">
        <v>123297</v>
      </c>
      <c r="J12" s="1482">
        <f t="shared" si="2"/>
        <v>629205</v>
      </c>
      <c r="K12" s="1063"/>
      <c r="L12" s="1482">
        <v>128873</v>
      </c>
      <c r="M12" s="1482">
        <v>342078</v>
      </c>
      <c r="N12" s="1482">
        <f t="shared" si="3"/>
        <v>470951</v>
      </c>
      <c r="O12" s="1482">
        <v>116598</v>
      </c>
      <c r="P12" s="1482">
        <f t="shared" si="4"/>
        <v>587549</v>
      </c>
      <c r="Q12" s="1482"/>
    </row>
    <row r="13" spans="1:19" ht="15" customHeight="1">
      <c r="A13" s="1069">
        <v>2014</v>
      </c>
      <c r="B13" s="1069" t="s">
        <v>2037</v>
      </c>
      <c r="C13" s="1062">
        <v>94141</v>
      </c>
      <c r="D13" s="1482">
        <v>333060</v>
      </c>
      <c r="E13" s="1482">
        <f t="shared" si="0"/>
        <v>427201</v>
      </c>
      <c r="F13" s="1482">
        <v>47010</v>
      </c>
      <c r="G13" s="1482">
        <v>34704</v>
      </c>
      <c r="H13" s="1482">
        <f t="shared" si="1"/>
        <v>81714</v>
      </c>
      <c r="I13" s="1482">
        <v>126979</v>
      </c>
      <c r="J13" s="1482">
        <f t="shared" si="2"/>
        <v>635894</v>
      </c>
      <c r="K13" s="1063"/>
      <c r="L13" s="1482">
        <v>136169</v>
      </c>
      <c r="M13" s="1482">
        <v>321299</v>
      </c>
      <c r="N13" s="1482">
        <f t="shared" si="3"/>
        <v>457468</v>
      </c>
      <c r="O13" s="1482">
        <v>119280</v>
      </c>
      <c r="P13" s="1482">
        <f t="shared" si="4"/>
        <v>576748</v>
      </c>
      <c r="Q13" s="1482"/>
    </row>
    <row r="14" spans="1:19" ht="15" customHeight="1">
      <c r="A14" s="1069">
        <v>2015</v>
      </c>
      <c r="B14" s="1069" t="s">
        <v>2038</v>
      </c>
      <c r="C14" s="1067">
        <v>95303</v>
      </c>
      <c r="D14" s="1065">
        <v>336095</v>
      </c>
      <c r="E14" s="1482">
        <f t="shared" si="0"/>
        <v>431398</v>
      </c>
      <c r="F14" s="1065">
        <v>47170</v>
      </c>
      <c r="G14" s="1065">
        <v>31911</v>
      </c>
      <c r="H14" s="1482">
        <f t="shared" si="1"/>
        <v>79081</v>
      </c>
      <c r="I14" s="1065">
        <v>128203</v>
      </c>
      <c r="J14" s="1482">
        <f t="shared" si="2"/>
        <v>638682</v>
      </c>
      <c r="K14" s="1063"/>
      <c r="L14" s="1476">
        <v>157158</v>
      </c>
      <c r="M14" s="1476">
        <v>347334</v>
      </c>
      <c r="N14" s="1482">
        <f t="shared" si="3"/>
        <v>504492</v>
      </c>
      <c r="O14" s="1476">
        <v>130739</v>
      </c>
      <c r="P14" s="1482">
        <f t="shared" si="4"/>
        <v>635231</v>
      </c>
      <c r="Q14" s="1482"/>
    </row>
    <row r="15" spans="1:19" ht="15" customHeight="1">
      <c r="A15" s="1069">
        <v>2016</v>
      </c>
      <c r="B15" s="1069" t="s">
        <v>2039</v>
      </c>
      <c r="C15" s="1067">
        <v>93263</v>
      </c>
      <c r="D15" s="1065">
        <v>336175</v>
      </c>
      <c r="E15" s="1482">
        <f t="shared" si="0"/>
        <v>429438</v>
      </c>
      <c r="F15" s="1065">
        <v>44888</v>
      </c>
      <c r="G15" s="1065">
        <v>30375</v>
      </c>
      <c r="H15" s="1482">
        <f t="shared" si="1"/>
        <v>75263</v>
      </c>
      <c r="I15" s="1065">
        <v>127752</v>
      </c>
      <c r="J15" s="1482">
        <f t="shared" si="2"/>
        <v>632453</v>
      </c>
      <c r="K15" s="1063"/>
      <c r="L15" s="1476">
        <v>68785</v>
      </c>
      <c r="M15" s="1476">
        <v>159243</v>
      </c>
      <c r="N15" s="1482">
        <f t="shared" si="3"/>
        <v>228028</v>
      </c>
      <c r="O15" s="1476">
        <v>138265</v>
      </c>
      <c r="P15" s="1482">
        <f t="shared" si="4"/>
        <v>366293</v>
      </c>
      <c r="Q15" s="1482"/>
    </row>
    <row r="16" spans="1:19" ht="15" customHeight="1">
      <c r="A16" s="1069">
        <v>2017</v>
      </c>
      <c r="B16" s="1069" t="s">
        <v>2040</v>
      </c>
      <c r="C16" s="1067">
        <v>91642</v>
      </c>
      <c r="D16" s="1065">
        <v>331946</v>
      </c>
      <c r="E16" s="1482">
        <f t="shared" si="0"/>
        <v>423588</v>
      </c>
      <c r="F16" s="1065">
        <v>44957</v>
      </c>
      <c r="G16" s="1065">
        <v>30613</v>
      </c>
      <c r="H16" s="1482">
        <f t="shared" si="1"/>
        <v>75570</v>
      </c>
      <c r="I16" s="1065">
        <v>133830</v>
      </c>
      <c r="J16" s="1482">
        <f t="shared" si="2"/>
        <v>632988</v>
      </c>
      <c r="K16" s="1063"/>
      <c r="L16" s="1476">
        <v>103041</v>
      </c>
      <c r="M16" s="1476">
        <v>210057</v>
      </c>
      <c r="N16" s="1482">
        <f t="shared" si="3"/>
        <v>313098</v>
      </c>
      <c r="O16" s="1476">
        <v>136901</v>
      </c>
      <c r="P16" s="1482">
        <f t="shared" si="4"/>
        <v>449999</v>
      </c>
      <c r="Q16" s="1482"/>
    </row>
    <row r="17" spans="1:17" ht="15" customHeight="1">
      <c r="A17" s="1069">
        <v>2018</v>
      </c>
      <c r="B17" s="1069" t="s">
        <v>2041</v>
      </c>
      <c r="C17" s="1067">
        <v>92205</v>
      </c>
      <c r="D17" s="1065">
        <v>330210</v>
      </c>
      <c r="E17" s="1482">
        <f t="shared" si="0"/>
        <v>422415</v>
      </c>
      <c r="F17" s="1065">
        <v>45185</v>
      </c>
      <c r="G17" s="1065">
        <v>31530</v>
      </c>
      <c r="H17" s="1482">
        <f t="shared" si="1"/>
        <v>76715</v>
      </c>
      <c r="I17" s="1065">
        <v>135442</v>
      </c>
      <c r="J17" s="1482">
        <f t="shared" si="2"/>
        <v>634572</v>
      </c>
      <c r="K17" s="1063"/>
      <c r="L17" s="1476">
        <v>155150</v>
      </c>
      <c r="M17" s="1476">
        <v>300068</v>
      </c>
      <c r="N17" s="1482">
        <f t="shared" si="3"/>
        <v>455218</v>
      </c>
      <c r="O17" s="1476">
        <v>137870</v>
      </c>
      <c r="P17" s="1482">
        <f t="shared" si="4"/>
        <v>593088</v>
      </c>
      <c r="Q17" s="1482"/>
    </row>
    <row r="18" spans="1:17" ht="15" customHeight="1">
      <c r="A18" s="1070">
        <v>2019</v>
      </c>
      <c r="B18" s="1070" t="s">
        <v>3243</v>
      </c>
      <c r="C18" s="1067">
        <v>93891</v>
      </c>
      <c r="D18" s="1065">
        <v>333246</v>
      </c>
      <c r="E18" s="1482">
        <f t="shared" si="0"/>
        <v>427137</v>
      </c>
      <c r="F18" s="1065">
        <v>45320</v>
      </c>
      <c r="G18" s="1065">
        <v>32082</v>
      </c>
      <c r="H18" s="1482">
        <f t="shared" si="1"/>
        <v>77402</v>
      </c>
      <c r="I18" s="1065">
        <v>137756</v>
      </c>
      <c r="J18" s="1482">
        <f t="shared" si="2"/>
        <v>642295</v>
      </c>
      <c r="K18" s="1482">
        <v>777</v>
      </c>
      <c r="L18" s="1476">
        <v>135442</v>
      </c>
      <c r="M18" s="1476">
        <v>254574</v>
      </c>
      <c r="N18" s="1482">
        <f t="shared" si="3"/>
        <v>390016</v>
      </c>
      <c r="O18" s="1476">
        <v>115107</v>
      </c>
      <c r="P18" s="1482">
        <f t="shared" si="4"/>
        <v>505123</v>
      </c>
      <c r="Q18" s="1482">
        <v>913</v>
      </c>
    </row>
    <row r="19" spans="1:17" ht="15" customHeight="1">
      <c r="A19" s="1070">
        <v>2020</v>
      </c>
      <c r="B19" s="1070" t="s">
        <v>3244</v>
      </c>
      <c r="C19" s="1060">
        <v>87747</v>
      </c>
      <c r="D19" s="1476">
        <v>328736</v>
      </c>
      <c r="E19" s="1476">
        <f t="shared" si="0"/>
        <v>416483</v>
      </c>
      <c r="F19" s="1476">
        <v>42368</v>
      </c>
      <c r="G19" s="1476">
        <v>30457</v>
      </c>
      <c r="H19" s="1476">
        <f>SUM(F19:G19)</f>
        <v>72825</v>
      </c>
      <c r="I19" s="1476">
        <v>136543</v>
      </c>
      <c r="J19" s="1476">
        <f t="shared" si="2"/>
        <v>625851</v>
      </c>
      <c r="K19" s="1476">
        <v>2171</v>
      </c>
      <c r="L19" s="1476">
        <v>124362</v>
      </c>
      <c r="M19" s="1476">
        <v>224835</v>
      </c>
      <c r="N19" s="1476">
        <f t="shared" si="3"/>
        <v>349197</v>
      </c>
      <c r="O19" s="1476">
        <v>115237</v>
      </c>
      <c r="P19" s="1476">
        <f>N19+O19</f>
        <v>464434</v>
      </c>
      <c r="Q19" s="1476">
        <v>2476</v>
      </c>
    </row>
    <row r="20" spans="1:17" ht="15" customHeight="1">
      <c r="A20" s="1070">
        <v>2021</v>
      </c>
      <c r="B20" s="1070" t="s">
        <v>4925</v>
      </c>
      <c r="C20" s="1060">
        <v>87268</v>
      </c>
      <c r="D20" s="1538">
        <v>314518</v>
      </c>
      <c r="E20" s="1538">
        <f t="shared" ref="E20" si="5">SUM(C20:D20)</f>
        <v>401786</v>
      </c>
      <c r="F20" s="1538">
        <v>43528</v>
      </c>
      <c r="G20" s="1538">
        <v>30887</v>
      </c>
      <c r="H20" s="1538">
        <f>SUM(F20:G20)</f>
        <v>74415</v>
      </c>
      <c r="I20" s="1538">
        <v>137758</v>
      </c>
      <c r="J20" s="1538">
        <f t="shared" ref="J20" si="6">SUM(E20,H20,I20)</f>
        <v>613959</v>
      </c>
      <c r="K20" s="1538">
        <v>5005</v>
      </c>
      <c r="L20" s="1538">
        <v>43109</v>
      </c>
      <c r="M20" s="1538">
        <v>86065</v>
      </c>
      <c r="N20" s="1538">
        <f t="shared" ref="N20" si="7">SUM(L20:M20)</f>
        <v>129174</v>
      </c>
      <c r="O20" s="1538">
        <v>146122</v>
      </c>
      <c r="P20" s="1538">
        <f>N20+O20</f>
        <v>275296</v>
      </c>
      <c r="Q20" s="1538">
        <v>7798</v>
      </c>
    </row>
    <row r="21" spans="1:17" ht="15" customHeight="1">
      <c r="A21" s="1070">
        <v>2022</v>
      </c>
      <c r="B21" s="1070" t="s">
        <v>5266</v>
      </c>
      <c r="C21" s="1060">
        <v>85513</v>
      </c>
      <c r="D21" s="1476">
        <v>317131</v>
      </c>
      <c r="E21" s="1476">
        <f t="shared" si="0"/>
        <v>402644</v>
      </c>
      <c r="F21" s="1476">
        <v>46417</v>
      </c>
      <c r="G21" s="1476">
        <v>30405</v>
      </c>
      <c r="H21" s="1476">
        <f>SUM(F21:G21)</f>
        <v>76822</v>
      </c>
      <c r="I21" s="1476">
        <v>136321</v>
      </c>
      <c r="J21" s="1476">
        <f t="shared" si="2"/>
        <v>615787</v>
      </c>
      <c r="K21" s="1476">
        <v>6540</v>
      </c>
      <c r="L21" s="1476">
        <v>139759</v>
      </c>
      <c r="M21" s="1476">
        <v>218014</v>
      </c>
      <c r="N21" s="1476">
        <f t="shared" si="3"/>
        <v>357773</v>
      </c>
      <c r="O21" s="1476">
        <v>139225</v>
      </c>
      <c r="P21" s="1476">
        <f>N21+O21</f>
        <v>496998</v>
      </c>
      <c r="Q21" s="1476">
        <v>9116</v>
      </c>
    </row>
    <row r="22" spans="1:17" s="22" customFormat="1" ht="15" customHeight="1">
      <c r="A22" s="1070">
        <v>2023</v>
      </c>
      <c r="B22" s="1070" t="s">
        <v>5438</v>
      </c>
      <c r="C22" s="1060">
        <v>84711</v>
      </c>
      <c r="D22" s="1648">
        <v>315677</v>
      </c>
      <c r="E22" s="1648">
        <f t="shared" si="0"/>
        <v>400388</v>
      </c>
      <c r="F22" s="1648">
        <v>45338</v>
      </c>
      <c r="G22" s="1648">
        <v>29964</v>
      </c>
      <c r="H22" s="1648">
        <f>SUM(F22:G22)</f>
        <v>75302</v>
      </c>
      <c r="I22" s="1648">
        <v>133801</v>
      </c>
      <c r="J22" s="1648">
        <f t="shared" si="2"/>
        <v>609491</v>
      </c>
      <c r="K22" s="1648">
        <v>0</v>
      </c>
      <c r="L22" s="1648">
        <v>169053</v>
      </c>
      <c r="M22" s="1648">
        <v>250877</v>
      </c>
      <c r="N22" s="1648">
        <f t="shared" si="3"/>
        <v>419930</v>
      </c>
      <c r="O22" s="1648">
        <v>130417</v>
      </c>
      <c r="P22" s="1648">
        <f>N22+O22</f>
        <v>550347</v>
      </c>
      <c r="Q22" s="1648">
        <v>0</v>
      </c>
    </row>
    <row r="23" spans="1:17" s="22" customFormat="1" ht="15" customHeight="1">
      <c r="A23" s="1071">
        <v>2024</v>
      </c>
      <c r="B23" s="1071" t="s">
        <v>5578</v>
      </c>
      <c r="C23" s="484">
        <v>85852</v>
      </c>
      <c r="D23" s="375">
        <v>319889</v>
      </c>
      <c r="E23" s="375">
        <f t="shared" si="0"/>
        <v>405741</v>
      </c>
      <c r="F23" s="375">
        <v>44754</v>
      </c>
      <c r="G23" s="375">
        <v>30022</v>
      </c>
      <c r="H23" s="375">
        <f>SUM(F23:G23)</f>
        <v>74776</v>
      </c>
      <c r="I23" s="375">
        <v>132978</v>
      </c>
      <c r="J23" s="375">
        <f>SUM(E23,H23,I23)</f>
        <v>613495</v>
      </c>
      <c r="K23" s="375">
        <v>5748</v>
      </c>
      <c r="L23" s="375">
        <v>171910</v>
      </c>
      <c r="M23" s="375">
        <v>256466</v>
      </c>
      <c r="N23" s="375">
        <f>SUM(L23:M23)</f>
        <v>428376</v>
      </c>
      <c r="O23" s="375">
        <v>128516</v>
      </c>
      <c r="P23" s="375">
        <f>N23+O23</f>
        <v>556892</v>
      </c>
      <c r="Q23" s="375">
        <v>49774</v>
      </c>
    </row>
    <row r="24" spans="1:17" ht="15" customHeight="1">
      <c r="A24" s="1072" t="s">
        <v>4952</v>
      </c>
      <c r="B24" s="1072"/>
      <c r="C24" s="1073"/>
      <c r="D24" s="1074"/>
      <c r="E24" s="1074"/>
      <c r="F24" s="1074"/>
      <c r="G24" s="1074"/>
      <c r="H24" s="1074"/>
      <c r="I24" s="1074"/>
      <c r="J24" s="1074"/>
      <c r="K24" s="1074"/>
      <c r="L24" s="1074"/>
      <c r="M24" s="1074"/>
      <c r="N24" s="1074"/>
      <c r="O24" s="1074"/>
      <c r="P24" s="1074"/>
      <c r="Q24" s="1074"/>
    </row>
    <row r="25" spans="1:17" ht="15" customHeight="1">
      <c r="A25" s="1069">
        <v>2009</v>
      </c>
      <c r="B25" s="1069" t="s">
        <v>1947</v>
      </c>
      <c r="C25" s="1066">
        <v>41911</v>
      </c>
      <c r="D25" s="1064">
        <v>36578</v>
      </c>
      <c r="E25" s="1064">
        <f t="shared" ref="E25:E36" si="8">SUM(C25:D25)</f>
        <v>78489</v>
      </c>
      <c r="F25" s="1074"/>
      <c r="G25" s="1074"/>
      <c r="H25" s="1074"/>
      <c r="I25" s="1074"/>
      <c r="J25" s="1064">
        <f t="shared" ref="J25:J39" si="9">E25</f>
        <v>78489</v>
      </c>
      <c r="K25" s="1075"/>
      <c r="L25" s="1064">
        <v>79046</v>
      </c>
      <c r="M25" s="1064">
        <v>104695</v>
      </c>
      <c r="N25" s="1064">
        <f t="shared" ref="N25:N39" si="10">SUM(L25:M25)</f>
        <v>183741</v>
      </c>
      <c r="O25" s="1074"/>
      <c r="P25" s="1064">
        <f>N25+O25</f>
        <v>183741</v>
      </c>
      <c r="Q25" s="1064"/>
    </row>
    <row r="26" spans="1:17" ht="15" customHeight="1">
      <c r="A26" s="1069">
        <v>2010</v>
      </c>
      <c r="B26" s="1069" t="s">
        <v>2033</v>
      </c>
      <c r="C26" s="1066">
        <v>42009</v>
      </c>
      <c r="D26" s="1064">
        <v>37022</v>
      </c>
      <c r="E26" s="1064">
        <f t="shared" si="8"/>
        <v>79031</v>
      </c>
      <c r="F26" s="1074"/>
      <c r="G26" s="1074"/>
      <c r="H26" s="1074"/>
      <c r="I26" s="1074"/>
      <c r="J26" s="1064">
        <f t="shared" si="9"/>
        <v>79031</v>
      </c>
      <c r="K26" s="1075"/>
      <c r="L26" s="1064">
        <v>72065</v>
      </c>
      <c r="M26" s="1064">
        <v>86610</v>
      </c>
      <c r="N26" s="1064">
        <f t="shared" si="10"/>
        <v>158675</v>
      </c>
      <c r="O26" s="1074"/>
      <c r="P26" s="1064">
        <f t="shared" ref="P26:P35" si="11">N26+O26</f>
        <v>158675</v>
      </c>
      <c r="Q26" s="1064"/>
    </row>
    <row r="27" spans="1:17" ht="15" customHeight="1">
      <c r="A27" s="1069">
        <v>2011</v>
      </c>
      <c r="B27" s="1069" t="s">
        <v>2034</v>
      </c>
      <c r="C27" s="1066">
        <v>43541</v>
      </c>
      <c r="D27" s="1064">
        <v>38577</v>
      </c>
      <c r="E27" s="1064">
        <f t="shared" si="8"/>
        <v>82118</v>
      </c>
      <c r="F27" s="1074"/>
      <c r="G27" s="1074"/>
      <c r="H27" s="1074"/>
      <c r="I27" s="1074"/>
      <c r="J27" s="1064">
        <f t="shared" si="9"/>
        <v>82118</v>
      </c>
      <c r="K27" s="1075"/>
      <c r="L27" s="1064">
        <v>71957</v>
      </c>
      <c r="M27" s="1064">
        <v>112096</v>
      </c>
      <c r="N27" s="1064">
        <f t="shared" si="10"/>
        <v>184053</v>
      </c>
      <c r="O27" s="1074"/>
      <c r="P27" s="1064">
        <f t="shared" si="11"/>
        <v>184053</v>
      </c>
      <c r="Q27" s="1064"/>
    </row>
    <row r="28" spans="1:17" ht="15" customHeight="1">
      <c r="A28" s="1069">
        <v>2012</v>
      </c>
      <c r="B28" s="1069" t="s">
        <v>2035</v>
      </c>
      <c r="C28" s="1066">
        <v>42016</v>
      </c>
      <c r="D28" s="1064">
        <v>36843</v>
      </c>
      <c r="E28" s="1064">
        <f t="shared" si="8"/>
        <v>78859</v>
      </c>
      <c r="F28" s="1074"/>
      <c r="G28" s="1074"/>
      <c r="H28" s="1074"/>
      <c r="I28" s="1074"/>
      <c r="J28" s="1064">
        <f t="shared" si="9"/>
        <v>78859</v>
      </c>
      <c r="K28" s="1075"/>
      <c r="L28" s="1064">
        <v>53133</v>
      </c>
      <c r="M28" s="1064">
        <v>84448</v>
      </c>
      <c r="N28" s="1064">
        <f t="shared" si="10"/>
        <v>137581</v>
      </c>
      <c r="O28" s="1074"/>
      <c r="P28" s="1064">
        <f t="shared" si="11"/>
        <v>137581</v>
      </c>
      <c r="Q28" s="1064"/>
    </row>
    <row r="29" spans="1:17" ht="15" customHeight="1">
      <c r="A29" s="1069">
        <v>2013</v>
      </c>
      <c r="B29" s="1069" t="s">
        <v>2036</v>
      </c>
      <c r="C29" s="1066">
        <v>42794</v>
      </c>
      <c r="D29" s="1064">
        <v>36555</v>
      </c>
      <c r="E29" s="1064">
        <f t="shared" si="8"/>
        <v>79349</v>
      </c>
      <c r="F29" s="1074"/>
      <c r="G29" s="1074"/>
      <c r="H29" s="1074"/>
      <c r="I29" s="1074"/>
      <c r="J29" s="1064">
        <f t="shared" si="9"/>
        <v>79349</v>
      </c>
      <c r="K29" s="1075"/>
      <c r="L29" s="1064">
        <v>51217</v>
      </c>
      <c r="M29" s="1064">
        <v>82315</v>
      </c>
      <c r="N29" s="1064">
        <f t="shared" si="10"/>
        <v>133532</v>
      </c>
      <c r="O29" s="1074"/>
      <c r="P29" s="1064">
        <f t="shared" si="11"/>
        <v>133532</v>
      </c>
      <c r="Q29" s="1064"/>
    </row>
    <row r="30" spans="1:17" ht="15" customHeight="1">
      <c r="A30" s="1069">
        <v>2014</v>
      </c>
      <c r="B30" s="1069" t="s">
        <v>2037</v>
      </c>
      <c r="C30" s="1066">
        <v>43543</v>
      </c>
      <c r="D30" s="1064">
        <v>35189</v>
      </c>
      <c r="E30" s="1064">
        <f t="shared" si="8"/>
        <v>78732</v>
      </c>
      <c r="F30" s="1074"/>
      <c r="G30" s="1074"/>
      <c r="H30" s="1074"/>
      <c r="I30" s="1074"/>
      <c r="J30" s="1064">
        <f t="shared" si="9"/>
        <v>78732</v>
      </c>
      <c r="K30" s="1075"/>
      <c r="L30" s="1064">
        <v>48209</v>
      </c>
      <c r="M30" s="1064">
        <v>78654</v>
      </c>
      <c r="N30" s="1064">
        <f t="shared" si="10"/>
        <v>126863</v>
      </c>
      <c r="O30" s="1074"/>
      <c r="P30" s="1064">
        <f t="shared" si="11"/>
        <v>126863</v>
      </c>
      <c r="Q30" s="1064"/>
    </row>
    <row r="31" spans="1:17" ht="15" customHeight="1">
      <c r="A31" s="1069">
        <v>2015</v>
      </c>
      <c r="B31" s="1069" t="s">
        <v>2038</v>
      </c>
      <c r="C31" s="1060">
        <v>43173</v>
      </c>
      <c r="D31" s="1476">
        <v>35784</v>
      </c>
      <c r="E31" s="1064">
        <f>SUM(C31:D31)</f>
        <v>78957</v>
      </c>
      <c r="F31" s="1480"/>
      <c r="G31" s="1480"/>
      <c r="H31" s="1480"/>
      <c r="I31" s="1480"/>
      <c r="J31" s="1064">
        <f t="shared" si="9"/>
        <v>78957</v>
      </c>
      <c r="K31" s="1075"/>
      <c r="L31" s="1476">
        <v>52526</v>
      </c>
      <c r="M31" s="1476">
        <v>82766</v>
      </c>
      <c r="N31" s="1064">
        <f t="shared" si="10"/>
        <v>135292</v>
      </c>
      <c r="O31" s="1480"/>
      <c r="P31" s="1064">
        <f t="shared" si="11"/>
        <v>135292</v>
      </c>
      <c r="Q31" s="1064"/>
    </row>
    <row r="32" spans="1:17" ht="15" customHeight="1">
      <c r="A32" s="1069">
        <v>2016</v>
      </c>
      <c r="B32" s="1069" t="s">
        <v>2039</v>
      </c>
      <c r="C32" s="1060">
        <v>43172</v>
      </c>
      <c r="D32" s="1476">
        <v>36052</v>
      </c>
      <c r="E32" s="1064">
        <f t="shared" si="8"/>
        <v>79224</v>
      </c>
      <c r="F32" s="1480"/>
      <c r="G32" s="1480"/>
      <c r="H32" s="1480"/>
      <c r="I32" s="1480"/>
      <c r="J32" s="1064">
        <f t="shared" si="9"/>
        <v>79224</v>
      </c>
      <c r="K32" s="1075"/>
      <c r="L32" s="1476">
        <v>70308</v>
      </c>
      <c r="M32" s="1476">
        <v>102703</v>
      </c>
      <c r="N32" s="1064">
        <f t="shared" si="10"/>
        <v>173011</v>
      </c>
      <c r="O32" s="1480"/>
      <c r="P32" s="1064">
        <f t="shared" si="11"/>
        <v>173011</v>
      </c>
      <c r="Q32" s="1064"/>
    </row>
    <row r="33" spans="1:17" ht="15" customHeight="1">
      <c r="A33" s="1069">
        <v>2017</v>
      </c>
      <c r="B33" s="1069" t="s">
        <v>2040</v>
      </c>
      <c r="C33" s="1060">
        <v>42581</v>
      </c>
      <c r="D33" s="1476">
        <v>35551</v>
      </c>
      <c r="E33" s="1064">
        <f t="shared" si="8"/>
        <v>78132</v>
      </c>
      <c r="F33" s="1480"/>
      <c r="G33" s="1480"/>
      <c r="H33" s="1480"/>
      <c r="I33" s="1480"/>
      <c r="J33" s="1064">
        <f t="shared" si="9"/>
        <v>78132</v>
      </c>
      <c r="K33" s="1075"/>
      <c r="L33" s="1476">
        <v>78803</v>
      </c>
      <c r="M33" s="1476">
        <v>96739</v>
      </c>
      <c r="N33" s="1064">
        <f t="shared" si="10"/>
        <v>175542</v>
      </c>
      <c r="O33" s="1480"/>
      <c r="P33" s="1064">
        <f t="shared" si="11"/>
        <v>175542</v>
      </c>
      <c r="Q33" s="1064"/>
    </row>
    <row r="34" spans="1:17" ht="15" customHeight="1">
      <c r="A34" s="1069">
        <v>2018</v>
      </c>
      <c r="B34" s="1069" t="s">
        <v>2041</v>
      </c>
      <c r="C34" s="1060">
        <v>41368</v>
      </c>
      <c r="D34" s="1476">
        <v>32911</v>
      </c>
      <c r="E34" s="1064">
        <f t="shared" si="8"/>
        <v>74279</v>
      </c>
      <c r="F34" s="1480"/>
      <c r="G34" s="1480"/>
      <c r="H34" s="1480"/>
      <c r="I34" s="1480"/>
      <c r="J34" s="1064">
        <f t="shared" si="9"/>
        <v>74279</v>
      </c>
      <c r="K34" s="1075"/>
      <c r="L34" s="1476">
        <v>64865</v>
      </c>
      <c r="M34" s="1476">
        <v>87727</v>
      </c>
      <c r="N34" s="1064">
        <f t="shared" si="10"/>
        <v>152592</v>
      </c>
      <c r="O34" s="1480"/>
      <c r="P34" s="1064">
        <f t="shared" si="11"/>
        <v>152592</v>
      </c>
      <c r="Q34" s="1064"/>
    </row>
    <row r="35" spans="1:17" ht="15" customHeight="1">
      <c r="A35" s="1070">
        <v>2019</v>
      </c>
      <c r="B35" s="1070" t="s">
        <v>3243</v>
      </c>
      <c r="C35" s="1060">
        <v>42332</v>
      </c>
      <c r="D35" s="1476">
        <v>33728</v>
      </c>
      <c r="E35" s="1064">
        <f t="shared" si="8"/>
        <v>76060</v>
      </c>
      <c r="F35" s="1480"/>
      <c r="G35" s="1480"/>
      <c r="H35" s="1480"/>
      <c r="I35" s="1480"/>
      <c r="J35" s="1064">
        <f t="shared" si="9"/>
        <v>76060</v>
      </c>
      <c r="K35" s="1075"/>
      <c r="L35" s="1476">
        <v>51865</v>
      </c>
      <c r="M35" s="1476">
        <v>72031</v>
      </c>
      <c r="N35" s="1064">
        <f t="shared" si="10"/>
        <v>123896</v>
      </c>
      <c r="O35" s="1480"/>
      <c r="P35" s="1064">
        <f t="shared" si="11"/>
        <v>123896</v>
      </c>
      <c r="Q35" s="1064"/>
    </row>
    <row r="36" spans="1:17" ht="15" customHeight="1">
      <c r="A36" s="1070">
        <v>2020</v>
      </c>
      <c r="B36" s="1070" t="s">
        <v>3244</v>
      </c>
      <c r="C36" s="1060">
        <v>40972</v>
      </c>
      <c r="D36" s="1476">
        <v>32897</v>
      </c>
      <c r="E36" s="1476">
        <f t="shared" si="8"/>
        <v>73869</v>
      </c>
      <c r="F36" s="1480"/>
      <c r="G36" s="1480"/>
      <c r="H36" s="1480"/>
      <c r="I36" s="1480"/>
      <c r="J36" s="1476">
        <f t="shared" si="9"/>
        <v>73869</v>
      </c>
      <c r="K36" s="1476"/>
      <c r="L36" s="1476">
        <v>58257</v>
      </c>
      <c r="M36" s="1476">
        <v>75230</v>
      </c>
      <c r="N36" s="1476">
        <f t="shared" si="10"/>
        <v>133487</v>
      </c>
      <c r="O36" s="1480"/>
      <c r="P36" s="1476">
        <f>N36</f>
        <v>133487</v>
      </c>
      <c r="Q36" s="1476"/>
    </row>
    <row r="37" spans="1:17" ht="15" customHeight="1">
      <c r="A37" s="1070">
        <v>2021</v>
      </c>
      <c r="B37" s="1070" t="s">
        <v>4925</v>
      </c>
      <c r="C37" s="1060">
        <v>42231</v>
      </c>
      <c r="D37" s="1538">
        <v>32982</v>
      </c>
      <c r="E37" s="1538">
        <f>SUM(C37:D37)</f>
        <v>75213</v>
      </c>
      <c r="F37" s="1547"/>
      <c r="G37" s="1547"/>
      <c r="H37" s="1547"/>
      <c r="I37" s="1547"/>
      <c r="J37" s="1538">
        <f t="shared" ref="J37" si="12">E37</f>
        <v>75213</v>
      </c>
      <c r="K37" s="1538"/>
      <c r="L37" s="1538">
        <v>76109</v>
      </c>
      <c r="M37" s="1538">
        <v>101595</v>
      </c>
      <c r="N37" s="1538">
        <f t="shared" ref="N37" si="13">SUM(L37:M37)</f>
        <v>177704</v>
      </c>
      <c r="O37" s="1547"/>
      <c r="P37" s="1538">
        <f>N37</f>
        <v>177704</v>
      </c>
      <c r="Q37" s="1538"/>
    </row>
    <row r="38" spans="1:17" ht="15" customHeight="1">
      <c r="A38" s="1070">
        <v>2022</v>
      </c>
      <c r="B38" s="1070" t="s">
        <v>5266</v>
      </c>
      <c r="C38" s="1060">
        <v>41429</v>
      </c>
      <c r="D38" s="1476">
        <v>32089</v>
      </c>
      <c r="E38" s="1476">
        <f>SUM(C38:D38)</f>
        <v>73518</v>
      </c>
      <c r="F38" s="1480"/>
      <c r="G38" s="1480"/>
      <c r="H38" s="1480"/>
      <c r="I38" s="1480"/>
      <c r="J38" s="1476">
        <f t="shared" si="9"/>
        <v>73518</v>
      </c>
      <c r="K38" s="1476"/>
      <c r="L38" s="1476">
        <v>61141</v>
      </c>
      <c r="M38" s="1476">
        <v>83790</v>
      </c>
      <c r="N38" s="1476">
        <f t="shared" si="10"/>
        <v>144931</v>
      </c>
      <c r="O38" s="1480"/>
      <c r="P38" s="1476">
        <f>N38</f>
        <v>144931</v>
      </c>
      <c r="Q38" s="1476"/>
    </row>
    <row r="39" spans="1:17" ht="15" customHeight="1">
      <c r="A39" s="1070">
        <v>2023</v>
      </c>
      <c r="B39" s="1070" t="s">
        <v>5438</v>
      </c>
      <c r="C39" s="1060">
        <v>40247</v>
      </c>
      <c r="D39" s="1648">
        <v>31761</v>
      </c>
      <c r="E39" s="1648">
        <f>SUM(C39:D39)</f>
        <v>72008</v>
      </c>
      <c r="F39" s="1657"/>
      <c r="G39" s="1657"/>
      <c r="H39" s="1657"/>
      <c r="I39" s="1657"/>
      <c r="J39" s="1648">
        <f t="shared" si="9"/>
        <v>72008</v>
      </c>
      <c r="K39" s="1648"/>
      <c r="L39" s="1648">
        <v>56911</v>
      </c>
      <c r="M39" s="1648">
        <v>80686</v>
      </c>
      <c r="N39" s="1648">
        <f t="shared" si="10"/>
        <v>137597</v>
      </c>
      <c r="O39" s="1657"/>
      <c r="P39" s="1648">
        <f>N39</f>
        <v>137597</v>
      </c>
      <c r="Q39" s="375"/>
    </row>
    <row r="40" spans="1:17" ht="15" customHeight="1">
      <c r="A40" s="1071">
        <v>2024</v>
      </c>
      <c r="B40" s="1071" t="s">
        <v>5578</v>
      </c>
      <c r="C40" s="1886">
        <v>40615</v>
      </c>
      <c r="D40" s="375">
        <v>32040</v>
      </c>
      <c r="E40" s="375">
        <f>SUM(C40:D40)</f>
        <v>72655</v>
      </c>
      <c r="F40" s="235"/>
      <c r="G40" s="235"/>
      <c r="H40" s="375"/>
      <c r="I40" s="235"/>
      <c r="J40" s="375">
        <f>E40</f>
        <v>72655</v>
      </c>
      <c r="K40" s="375"/>
      <c r="L40" s="375">
        <v>55987</v>
      </c>
      <c r="M40" s="375">
        <v>79166</v>
      </c>
      <c r="N40" s="375">
        <f>SUM(L40:M40)</f>
        <v>135153</v>
      </c>
      <c r="O40" s="235"/>
      <c r="P40" s="375">
        <f>N40</f>
        <v>135153</v>
      </c>
      <c r="Q40" s="375"/>
    </row>
    <row r="41" spans="1:17" ht="15" customHeight="1">
      <c r="A41" s="1072" t="s">
        <v>3245</v>
      </c>
      <c r="B41" s="1072"/>
      <c r="C41" s="1073"/>
      <c r="D41" s="1074"/>
      <c r="E41" s="1074"/>
      <c r="F41" s="1074"/>
      <c r="G41" s="1074"/>
      <c r="H41" s="1074"/>
      <c r="I41" s="1074"/>
      <c r="J41" s="1074"/>
      <c r="K41" s="1074"/>
      <c r="L41" s="1074"/>
      <c r="M41" s="1074"/>
      <c r="N41" s="1074"/>
      <c r="O41" s="1074"/>
      <c r="P41" s="1074"/>
      <c r="Q41" s="1074"/>
    </row>
    <row r="42" spans="1:17" ht="15" customHeight="1">
      <c r="A42" s="1069">
        <v>2009</v>
      </c>
      <c r="B42" s="1069" t="s">
        <v>1947</v>
      </c>
      <c r="C42" s="1066">
        <v>38329</v>
      </c>
      <c r="D42" s="1064">
        <v>50526</v>
      </c>
      <c r="E42" s="1064">
        <f t="shared" ref="E42:E57" si="14">SUM(C42:D42)</f>
        <v>88855</v>
      </c>
      <c r="F42" s="1074"/>
      <c r="G42" s="1074"/>
      <c r="H42" s="1074"/>
      <c r="I42" s="1074"/>
      <c r="J42" s="1064">
        <f t="shared" ref="J42:J57" si="15">E42</f>
        <v>88855</v>
      </c>
      <c r="K42" s="1075"/>
      <c r="L42" s="1064">
        <v>92323</v>
      </c>
      <c r="M42" s="1064">
        <v>127130</v>
      </c>
      <c r="N42" s="1064">
        <f t="shared" ref="N42:N55" si="16">SUM(L42:M42)</f>
        <v>219453</v>
      </c>
      <c r="O42" s="1074"/>
      <c r="P42" s="1064">
        <f>N42</f>
        <v>219453</v>
      </c>
      <c r="Q42" s="1064"/>
    </row>
    <row r="43" spans="1:17" ht="15" customHeight="1">
      <c r="A43" s="1069">
        <v>2010</v>
      </c>
      <c r="B43" s="1069" t="s">
        <v>2033</v>
      </c>
      <c r="C43" s="1066">
        <v>38214</v>
      </c>
      <c r="D43" s="1064">
        <v>50581</v>
      </c>
      <c r="E43" s="1064">
        <f t="shared" si="14"/>
        <v>88795</v>
      </c>
      <c r="F43" s="1074"/>
      <c r="G43" s="1074"/>
      <c r="H43" s="1074"/>
      <c r="I43" s="1074"/>
      <c r="J43" s="1064">
        <f t="shared" si="15"/>
        <v>88795</v>
      </c>
      <c r="K43" s="1075"/>
      <c r="L43" s="1064">
        <v>87731</v>
      </c>
      <c r="M43" s="1064">
        <v>109355</v>
      </c>
      <c r="N43" s="1064">
        <f t="shared" si="16"/>
        <v>197086</v>
      </c>
      <c r="O43" s="1074"/>
      <c r="P43" s="1064">
        <f t="shared" ref="P43:P52" si="17">N43</f>
        <v>197086</v>
      </c>
      <c r="Q43" s="1064"/>
    </row>
    <row r="44" spans="1:17" ht="15" customHeight="1">
      <c r="A44" s="1069">
        <v>2011</v>
      </c>
      <c r="B44" s="1069" t="s">
        <v>2034</v>
      </c>
      <c r="C44" s="1066">
        <v>39450</v>
      </c>
      <c r="D44" s="1064">
        <v>52771</v>
      </c>
      <c r="E44" s="1064">
        <f t="shared" si="14"/>
        <v>92221</v>
      </c>
      <c r="F44" s="1074"/>
      <c r="G44" s="1074"/>
      <c r="H44" s="1074"/>
      <c r="I44" s="1074"/>
      <c r="J44" s="1064">
        <f t="shared" si="15"/>
        <v>92221</v>
      </c>
      <c r="K44" s="1075"/>
      <c r="L44" s="1064">
        <v>90712</v>
      </c>
      <c r="M44" s="1064">
        <v>144783</v>
      </c>
      <c r="N44" s="1064">
        <f t="shared" si="16"/>
        <v>235495</v>
      </c>
      <c r="O44" s="1074"/>
      <c r="P44" s="1064">
        <f t="shared" si="17"/>
        <v>235495</v>
      </c>
      <c r="Q44" s="1064"/>
    </row>
    <row r="45" spans="1:17" ht="15" customHeight="1">
      <c r="A45" s="1069">
        <v>2012</v>
      </c>
      <c r="B45" s="1069" t="s">
        <v>2035</v>
      </c>
      <c r="C45" s="1066">
        <v>37784</v>
      </c>
      <c r="D45" s="1064">
        <v>50689</v>
      </c>
      <c r="E45" s="1064">
        <f t="shared" si="14"/>
        <v>88473</v>
      </c>
      <c r="F45" s="1074"/>
      <c r="G45" s="1074"/>
      <c r="H45" s="1074"/>
      <c r="I45" s="1074"/>
      <c r="J45" s="1064">
        <f t="shared" si="15"/>
        <v>88473</v>
      </c>
      <c r="K45" s="1075"/>
      <c r="L45" s="1064">
        <v>73146</v>
      </c>
      <c r="M45" s="1064">
        <v>102360</v>
      </c>
      <c r="N45" s="1064">
        <f t="shared" si="16"/>
        <v>175506</v>
      </c>
      <c r="O45" s="1074"/>
      <c r="P45" s="1064">
        <f t="shared" si="17"/>
        <v>175506</v>
      </c>
      <c r="Q45" s="1064"/>
    </row>
    <row r="46" spans="1:17" ht="15" customHeight="1">
      <c r="A46" s="1069">
        <v>2013</v>
      </c>
      <c r="B46" s="1069" t="s">
        <v>2036</v>
      </c>
      <c r="C46" s="1066">
        <v>38415</v>
      </c>
      <c r="D46" s="1064">
        <v>51565</v>
      </c>
      <c r="E46" s="1064">
        <f t="shared" si="14"/>
        <v>89980</v>
      </c>
      <c r="F46" s="1074"/>
      <c r="G46" s="1074"/>
      <c r="H46" s="1074"/>
      <c r="I46" s="1074"/>
      <c r="J46" s="1064">
        <f t="shared" si="15"/>
        <v>89980</v>
      </c>
      <c r="K46" s="1075"/>
      <c r="L46" s="1064">
        <v>67394</v>
      </c>
      <c r="M46" s="1064">
        <v>99648</v>
      </c>
      <c r="N46" s="1064">
        <f t="shared" si="16"/>
        <v>167042</v>
      </c>
      <c r="O46" s="1074"/>
      <c r="P46" s="1064">
        <f t="shared" si="17"/>
        <v>167042</v>
      </c>
      <c r="Q46" s="1064"/>
    </row>
    <row r="47" spans="1:17" s="23" customFormat="1" ht="13.5">
      <c r="A47" s="1069">
        <v>2014</v>
      </c>
      <c r="B47" s="1069" t="s">
        <v>2037</v>
      </c>
      <c r="C47" s="1066">
        <v>39089</v>
      </c>
      <c r="D47" s="1064">
        <v>52234</v>
      </c>
      <c r="E47" s="1064">
        <f t="shared" si="14"/>
        <v>91323</v>
      </c>
      <c r="F47" s="1074"/>
      <c r="G47" s="1074"/>
      <c r="H47" s="1074"/>
      <c r="I47" s="1074"/>
      <c r="J47" s="1064">
        <f t="shared" si="15"/>
        <v>91323</v>
      </c>
      <c r="K47" s="1075"/>
      <c r="L47" s="1064">
        <v>60180</v>
      </c>
      <c r="M47" s="1064">
        <v>93811</v>
      </c>
      <c r="N47" s="1064">
        <f t="shared" si="16"/>
        <v>153991</v>
      </c>
      <c r="O47" s="1074"/>
      <c r="P47" s="1064">
        <f t="shared" si="17"/>
        <v>153991</v>
      </c>
      <c r="Q47" s="1064"/>
    </row>
    <row r="48" spans="1:17" ht="15" customHeight="1">
      <c r="A48" s="1069">
        <v>2015</v>
      </c>
      <c r="B48" s="1069" t="s">
        <v>2038</v>
      </c>
      <c r="C48" s="1060">
        <v>39200</v>
      </c>
      <c r="D48" s="1476">
        <v>52135</v>
      </c>
      <c r="E48" s="1064">
        <f t="shared" si="14"/>
        <v>91335</v>
      </c>
      <c r="F48" s="1480"/>
      <c r="G48" s="1480"/>
      <c r="H48" s="1480"/>
      <c r="I48" s="1480"/>
      <c r="J48" s="1064">
        <f t="shared" si="15"/>
        <v>91335</v>
      </c>
      <c r="K48" s="1075"/>
      <c r="L48" s="1476">
        <v>65405</v>
      </c>
      <c r="M48" s="1476">
        <v>97045</v>
      </c>
      <c r="N48" s="1064">
        <f t="shared" si="16"/>
        <v>162450</v>
      </c>
      <c r="O48" s="1480"/>
      <c r="P48" s="1064">
        <f t="shared" si="17"/>
        <v>162450</v>
      </c>
      <c r="Q48" s="1064"/>
    </row>
    <row r="49" spans="1:17" ht="15" customHeight="1">
      <c r="A49" s="1069">
        <v>2016</v>
      </c>
      <c r="B49" s="1069" t="s">
        <v>2039</v>
      </c>
      <c r="C49" s="1060">
        <v>39490</v>
      </c>
      <c r="D49" s="1476">
        <v>52553</v>
      </c>
      <c r="E49" s="1064">
        <f t="shared" si="14"/>
        <v>92043</v>
      </c>
      <c r="F49" s="1480"/>
      <c r="G49" s="1480"/>
      <c r="H49" s="1480"/>
      <c r="I49" s="1480"/>
      <c r="J49" s="1064">
        <f t="shared" si="15"/>
        <v>92043</v>
      </c>
      <c r="K49" s="1075"/>
      <c r="L49" s="1476">
        <v>83962</v>
      </c>
      <c r="M49" s="1476">
        <v>128532</v>
      </c>
      <c r="N49" s="1064">
        <f t="shared" si="16"/>
        <v>212494</v>
      </c>
      <c r="O49" s="1480"/>
      <c r="P49" s="1064">
        <f t="shared" si="17"/>
        <v>212494</v>
      </c>
      <c r="Q49" s="1064"/>
    </row>
    <row r="50" spans="1:17" ht="15" customHeight="1">
      <c r="A50" s="1069">
        <v>2017</v>
      </c>
      <c r="B50" s="1069" t="s">
        <v>2040</v>
      </c>
      <c r="C50" s="1060">
        <v>39173</v>
      </c>
      <c r="D50" s="1476">
        <v>52280</v>
      </c>
      <c r="E50" s="1064">
        <f t="shared" si="14"/>
        <v>91453</v>
      </c>
      <c r="F50" s="1480"/>
      <c r="G50" s="1480"/>
      <c r="H50" s="1480"/>
      <c r="I50" s="1480"/>
      <c r="J50" s="1064">
        <f t="shared" si="15"/>
        <v>91453</v>
      </c>
      <c r="K50" s="1075"/>
      <c r="L50" s="1476">
        <v>80377</v>
      </c>
      <c r="M50" s="1476">
        <v>113356</v>
      </c>
      <c r="N50" s="1064">
        <f t="shared" si="16"/>
        <v>193733</v>
      </c>
      <c r="O50" s="1480"/>
      <c r="P50" s="1064">
        <f t="shared" si="17"/>
        <v>193733</v>
      </c>
      <c r="Q50" s="1064"/>
    </row>
    <row r="51" spans="1:17" ht="15" customHeight="1">
      <c r="A51" s="1069">
        <v>2018</v>
      </c>
      <c r="B51" s="1069" t="s">
        <v>2041</v>
      </c>
      <c r="C51" s="1060">
        <v>39439</v>
      </c>
      <c r="D51" s="1476">
        <v>52717</v>
      </c>
      <c r="E51" s="1064">
        <f t="shared" si="14"/>
        <v>92156</v>
      </c>
      <c r="F51" s="1480"/>
      <c r="G51" s="1480"/>
      <c r="H51" s="1480"/>
      <c r="I51" s="1480"/>
      <c r="J51" s="1064">
        <f t="shared" si="15"/>
        <v>92156</v>
      </c>
      <c r="K51" s="1075"/>
      <c r="L51" s="1476">
        <v>71538</v>
      </c>
      <c r="M51" s="1476">
        <v>94467</v>
      </c>
      <c r="N51" s="1064">
        <f t="shared" si="16"/>
        <v>166005</v>
      </c>
      <c r="O51" s="1480"/>
      <c r="P51" s="1064">
        <f t="shared" si="17"/>
        <v>166005</v>
      </c>
      <c r="Q51" s="1064"/>
    </row>
    <row r="52" spans="1:17" ht="15" customHeight="1">
      <c r="A52" s="1070">
        <v>2019</v>
      </c>
      <c r="B52" s="1070" t="s">
        <v>3243</v>
      </c>
      <c r="C52" s="1060">
        <v>39470</v>
      </c>
      <c r="D52" s="1476">
        <v>53453</v>
      </c>
      <c r="E52" s="1064">
        <f t="shared" si="14"/>
        <v>92923</v>
      </c>
      <c r="F52" s="1480"/>
      <c r="G52" s="1480"/>
      <c r="H52" s="1480"/>
      <c r="I52" s="1480"/>
      <c r="J52" s="1064">
        <f t="shared" si="15"/>
        <v>92923</v>
      </c>
      <c r="K52" s="1075"/>
      <c r="L52" s="1476">
        <v>54047</v>
      </c>
      <c r="M52" s="1476">
        <v>72755</v>
      </c>
      <c r="N52" s="1064">
        <f t="shared" si="16"/>
        <v>126802</v>
      </c>
      <c r="O52" s="1480"/>
      <c r="P52" s="1064">
        <f t="shared" si="17"/>
        <v>126802</v>
      </c>
      <c r="Q52" s="1064"/>
    </row>
    <row r="53" spans="1:17" ht="15" customHeight="1">
      <c r="A53" s="1070">
        <v>2020</v>
      </c>
      <c r="B53" s="1070" t="s">
        <v>3244</v>
      </c>
      <c r="C53" s="1060">
        <v>39495</v>
      </c>
      <c r="D53" s="1476">
        <v>54079</v>
      </c>
      <c r="E53" s="1476">
        <f t="shared" si="14"/>
        <v>93574</v>
      </c>
      <c r="F53" s="1480"/>
      <c r="G53" s="1480"/>
      <c r="H53" s="1480"/>
      <c r="I53" s="1480"/>
      <c r="J53" s="1476">
        <f t="shared" si="15"/>
        <v>93574</v>
      </c>
      <c r="K53" s="1476"/>
      <c r="L53" s="1476">
        <v>56900</v>
      </c>
      <c r="M53" s="1476">
        <v>76681</v>
      </c>
      <c r="N53" s="1476">
        <f t="shared" si="16"/>
        <v>133581</v>
      </c>
      <c r="O53" s="1480"/>
      <c r="P53" s="1476">
        <f>N53</f>
        <v>133581</v>
      </c>
      <c r="Q53" s="1476"/>
    </row>
    <row r="54" spans="1:17" ht="15" customHeight="1">
      <c r="A54" s="1070">
        <v>2021</v>
      </c>
      <c r="B54" s="1070" t="s">
        <v>4925</v>
      </c>
      <c r="C54" s="1060">
        <v>42307</v>
      </c>
      <c r="D54" s="1538">
        <v>55003</v>
      </c>
      <c r="E54" s="1538">
        <f t="shared" ref="E54" si="18">SUM(C54:D54)</f>
        <v>97310</v>
      </c>
      <c r="F54" s="1547"/>
      <c r="G54" s="1547"/>
      <c r="H54" s="1547"/>
      <c r="I54" s="1547"/>
      <c r="J54" s="1538">
        <f t="shared" ref="J54" si="19">E54</f>
        <v>97310</v>
      </c>
      <c r="K54" s="1538"/>
      <c r="L54" s="1538">
        <v>86089</v>
      </c>
      <c r="M54" s="1538">
        <v>117320</v>
      </c>
      <c r="N54" s="1538">
        <f t="shared" ref="N54" si="20">SUM(L54:M54)</f>
        <v>203409</v>
      </c>
      <c r="O54" s="1547"/>
      <c r="P54" s="1538">
        <f>N54</f>
        <v>203409</v>
      </c>
      <c r="Q54" s="1538"/>
    </row>
    <row r="55" spans="1:17" ht="15" customHeight="1">
      <c r="A55" s="1070">
        <v>2022</v>
      </c>
      <c r="B55" s="1070" t="s">
        <v>5266</v>
      </c>
      <c r="C55" s="1060">
        <v>41736</v>
      </c>
      <c r="D55" s="1476">
        <v>54829</v>
      </c>
      <c r="E55" s="1476">
        <f t="shared" si="14"/>
        <v>96565</v>
      </c>
      <c r="F55" s="1480"/>
      <c r="G55" s="1480"/>
      <c r="H55" s="1480"/>
      <c r="I55" s="1480"/>
      <c r="J55" s="1476">
        <f t="shared" si="15"/>
        <v>96565</v>
      </c>
      <c r="K55" s="1476"/>
      <c r="L55" s="1476">
        <v>71326</v>
      </c>
      <c r="M55" s="1476">
        <v>89253</v>
      </c>
      <c r="N55" s="1476">
        <f t="shared" si="16"/>
        <v>160579</v>
      </c>
      <c r="O55" s="1480"/>
      <c r="P55" s="1476">
        <f>N55</f>
        <v>160579</v>
      </c>
      <c r="Q55" s="1476"/>
    </row>
    <row r="56" spans="1:17" ht="15" customHeight="1">
      <c r="A56" s="1070">
        <v>2023</v>
      </c>
      <c r="B56" s="1070" t="s">
        <v>5438</v>
      </c>
      <c r="C56" s="1060">
        <v>40498</v>
      </c>
      <c r="D56" s="1648">
        <v>53043</v>
      </c>
      <c r="E56" s="1648">
        <f t="shared" si="14"/>
        <v>93541</v>
      </c>
      <c r="F56" s="1657"/>
      <c r="G56" s="1657"/>
      <c r="H56" s="1657"/>
      <c r="I56" s="1657"/>
      <c r="J56" s="1648">
        <f t="shared" si="15"/>
        <v>93541</v>
      </c>
      <c r="K56" s="1648"/>
      <c r="L56" s="1648">
        <v>63785</v>
      </c>
      <c r="M56" s="1648">
        <v>77994</v>
      </c>
      <c r="N56" s="1648">
        <f>SUM(L56:M56)</f>
        <v>141779</v>
      </c>
      <c r="O56" s="1657"/>
      <c r="P56" s="1648">
        <f>N56</f>
        <v>141779</v>
      </c>
      <c r="Q56" s="375"/>
    </row>
    <row r="57" spans="1:17" ht="15" customHeight="1">
      <c r="A57" s="1071">
        <v>2024</v>
      </c>
      <c r="B57" s="1071" t="s">
        <v>5578</v>
      </c>
      <c r="C57" s="1886">
        <v>40441</v>
      </c>
      <c r="D57" s="375">
        <v>52976</v>
      </c>
      <c r="E57" s="375">
        <f t="shared" si="14"/>
        <v>93417</v>
      </c>
      <c r="F57" s="235"/>
      <c r="G57" s="235"/>
      <c r="H57" s="235"/>
      <c r="I57" s="235"/>
      <c r="J57" s="375">
        <f t="shared" si="15"/>
        <v>93417</v>
      </c>
      <c r="K57" s="375"/>
      <c r="L57" s="375">
        <v>61246</v>
      </c>
      <c r="M57" s="375">
        <v>74073</v>
      </c>
      <c r="N57" s="375">
        <f t="shared" ref="N57" si="21">SUM(L57:M57)</f>
        <v>135319</v>
      </c>
      <c r="O57" s="235"/>
      <c r="P57" s="375">
        <f>N57</f>
        <v>135319</v>
      </c>
      <c r="Q57" s="375"/>
    </row>
    <row r="58" spans="1:17" ht="15" customHeight="1">
      <c r="A58" s="1072" t="s">
        <v>3246</v>
      </c>
      <c r="B58" s="1072"/>
      <c r="C58" s="1073"/>
      <c r="D58" s="1074"/>
      <c r="E58" s="1074"/>
      <c r="F58" s="1074"/>
      <c r="G58" s="1074"/>
      <c r="H58" s="1074"/>
      <c r="I58" s="1074"/>
      <c r="J58" s="1074"/>
      <c r="K58" s="1074"/>
      <c r="L58" s="1074"/>
      <c r="M58" s="1074"/>
      <c r="N58" s="1074"/>
      <c r="O58" s="1074"/>
      <c r="P58" s="1074"/>
      <c r="Q58" s="1074"/>
    </row>
    <row r="59" spans="1:17" ht="15" customHeight="1">
      <c r="A59" s="1069">
        <v>2009</v>
      </c>
      <c r="B59" s="1069" t="s">
        <v>1947</v>
      </c>
      <c r="C59" s="1066">
        <v>37145</v>
      </c>
      <c r="D59" s="1064">
        <v>46467</v>
      </c>
      <c r="E59" s="1064">
        <f t="shared" ref="E59:E74" si="22">SUM(C59:D59)</f>
        <v>83612</v>
      </c>
      <c r="F59" s="1074"/>
      <c r="G59" s="1074"/>
      <c r="H59" s="1074"/>
      <c r="I59" s="1074"/>
      <c r="J59" s="1064">
        <f t="shared" ref="J59:J74" si="23">E59</f>
        <v>83612</v>
      </c>
      <c r="K59" s="1075"/>
      <c r="L59" s="1064">
        <v>85042</v>
      </c>
      <c r="M59" s="1064">
        <v>124569</v>
      </c>
      <c r="N59" s="1064">
        <f t="shared" ref="N59:N74" si="24">SUM(L59:M59)</f>
        <v>209611</v>
      </c>
      <c r="O59" s="1074"/>
      <c r="P59" s="1064">
        <f>N59</f>
        <v>209611</v>
      </c>
      <c r="Q59" s="1064"/>
    </row>
    <row r="60" spans="1:17" ht="15" customHeight="1">
      <c r="A60" s="1069">
        <v>2010</v>
      </c>
      <c r="B60" s="1069" t="s">
        <v>2033</v>
      </c>
      <c r="C60" s="1066">
        <v>36978</v>
      </c>
      <c r="D60" s="1064">
        <v>45692</v>
      </c>
      <c r="E60" s="1064">
        <f t="shared" si="22"/>
        <v>82670</v>
      </c>
      <c r="F60" s="1074"/>
      <c r="G60" s="1074"/>
      <c r="H60" s="1074"/>
      <c r="I60" s="1074"/>
      <c r="J60" s="1064">
        <f t="shared" si="23"/>
        <v>82670</v>
      </c>
      <c r="K60" s="1075"/>
      <c r="L60" s="1064">
        <v>79317</v>
      </c>
      <c r="M60" s="1064">
        <v>105653</v>
      </c>
      <c r="N60" s="1064">
        <f t="shared" si="24"/>
        <v>184970</v>
      </c>
      <c r="O60" s="1074"/>
      <c r="P60" s="1064">
        <f t="shared" ref="P60:P69" si="25">N60</f>
        <v>184970</v>
      </c>
      <c r="Q60" s="1064"/>
    </row>
    <row r="61" spans="1:17" ht="15" customHeight="1">
      <c r="A61" s="1069">
        <v>2011</v>
      </c>
      <c r="B61" s="1069" t="s">
        <v>2034</v>
      </c>
      <c r="C61" s="1066">
        <v>38158</v>
      </c>
      <c r="D61" s="1064">
        <v>46217</v>
      </c>
      <c r="E61" s="1064">
        <f t="shared" si="22"/>
        <v>84375</v>
      </c>
      <c r="F61" s="1074"/>
      <c r="G61" s="1074"/>
      <c r="H61" s="1074"/>
      <c r="I61" s="1074"/>
      <c r="J61" s="1064">
        <f t="shared" si="23"/>
        <v>84375</v>
      </c>
      <c r="K61" s="1075"/>
      <c r="L61" s="1064">
        <v>82006</v>
      </c>
      <c r="M61" s="1064">
        <v>131432</v>
      </c>
      <c r="N61" s="1064">
        <f t="shared" si="24"/>
        <v>213438</v>
      </c>
      <c r="O61" s="1074"/>
      <c r="P61" s="1064">
        <f t="shared" si="25"/>
        <v>213438</v>
      </c>
      <c r="Q61" s="1064"/>
    </row>
    <row r="62" spans="1:17" ht="15" customHeight="1">
      <c r="A62" s="1069">
        <v>2012</v>
      </c>
      <c r="B62" s="1069" t="s">
        <v>2035</v>
      </c>
      <c r="C62" s="1066">
        <v>38598</v>
      </c>
      <c r="D62" s="1064">
        <v>44348</v>
      </c>
      <c r="E62" s="1064">
        <f t="shared" si="22"/>
        <v>82946</v>
      </c>
      <c r="F62" s="1074"/>
      <c r="G62" s="1074"/>
      <c r="H62" s="1074"/>
      <c r="I62" s="1074"/>
      <c r="J62" s="1064">
        <f t="shared" si="23"/>
        <v>82946</v>
      </c>
      <c r="K62" s="1075"/>
      <c r="L62" s="1064">
        <v>68695</v>
      </c>
      <c r="M62" s="1064">
        <v>100794</v>
      </c>
      <c r="N62" s="1064">
        <f t="shared" si="24"/>
        <v>169489</v>
      </c>
      <c r="O62" s="1074"/>
      <c r="P62" s="1064">
        <f t="shared" si="25"/>
        <v>169489</v>
      </c>
      <c r="Q62" s="1064"/>
    </row>
    <row r="63" spans="1:17" ht="15" customHeight="1">
      <c r="A63" s="1069">
        <v>2013</v>
      </c>
      <c r="B63" s="1069" t="s">
        <v>2036</v>
      </c>
      <c r="C63" s="1066">
        <v>38837</v>
      </c>
      <c r="D63" s="1064">
        <v>44746</v>
      </c>
      <c r="E63" s="1064">
        <f t="shared" si="22"/>
        <v>83583</v>
      </c>
      <c r="F63" s="1074"/>
      <c r="G63" s="1074"/>
      <c r="H63" s="1074"/>
      <c r="I63" s="1074"/>
      <c r="J63" s="1064">
        <f t="shared" si="23"/>
        <v>83583</v>
      </c>
      <c r="K63" s="1075"/>
      <c r="L63" s="1064">
        <v>62380</v>
      </c>
      <c r="M63" s="1064">
        <v>96692</v>
      </c>
      <c r="N63" s="1064">
        <f t="shared" si="24"/>
        <v>159072</v>
      </c>
      <c r="O63" s="1074"/>
      <c r="P63" s="1064">
        <f t="shared" si="25"/>
        <v>159072</v>
      </c>
      <c r="Q63" s="1064"/>
    </row>
    <row r="64" spans="1:17" ht="15" customHeight="1">
      <c r="A64" s="1069">
        <v>2014</v>
      </c>
      <c r="B64" s="1069" t="s">
        <v>2037</v>
      </c>
      <c r="C64" s="1066">
        <v>39197</v>
      </c>
      <c r="D64" s="1064">
        <v>44899</v>
      </c>
      <c r="E64" s="1064">
        <f t="shared" si="22"/>
        <v>84096</v>
      </c>
      <c r="F64" s="1074"/>
      <c r="G64" s="1074"/>
      <c r="H64" s="1074"/>
      <c r="I64" s="1074"/>
      <c r="J64" s="1064">
        <f t="shared" si="23"/>
        <v>84096</v>
      </c>
      <c r="K64" s="1075"/>
      <c r="L64" s="1064">
        <v>58344</v>
      </c>
      <c r="M64" s="1064">
        <v>89908</v>
      </c>
      <c r="N64" s="1064">
        <f t="shared" si="24"/>
        <v>148252</v>
      </c>
      <c r="O64" s="1074"/>
      <c r="P64" s="1064">
        <f t="shared" si="25"/>
        <v>148252</v>
      </c>
      <c r="Q64" s="1064"/>
    </row>
    <row r="65" spans="1:17" ht="15" customHeight="1">
      <c r="A65" s="1069">
        <v>2015</v>
      </c>
      <c r="B65" s="1069" t="s">
        <v>2038</v>
      </c>
      <c r="C65" s="1060">
        <v>39589</v>
      </c>
      <c r="D65" s="1476">
        <v>43671</v>
      </c>
      <c r="E65" s="1064">
        <f t="shared" si="22"/>
        <v>83260</v>
      </c>
      <c r="F65" s="1480"/>
      <c r="G65" s="1480"/>
      <c r="H65" s="1480"/>
      <c r="I65" s="1480"/>
      <c r="J65" s="1064">
        <f t="shared" si="23"/>
        <v>83260</v>
      </c>
      <c r="K65" s="1075"/>
      <c r="L65" s="1476">
        <v>59875</v>
      </c>
      <c r="M65" s="1476">
        <v>93456</v>
      </c>
      <c r="N65" s="1064">
        <f t="shared" si="24"/>
        <v>153331</v>
      </c>
      <c r="O65" s="1480"/>
      <c r="P65" s="1064">
        <f t="shared" si="25"/>
        <v>153331</v>
      </c>
      <c r="Q65" s="1064"/>
    </row>
    <row r="66" spans="1:17" ht="15" customHeight="1">
      <c r="A66" s="1069">
        <v>2016</v>
      </c>
      <c r="B66" s="1069" t="s">
        <v>2039</v>
      </c>
      <c r="C66" s="1060">
        <v>40464</v>
      </c>
      <c r="D66" s="1476">
        <v>45139</v>
      </c>
      <c r="E66" s="1064">
        <f t="shared" si="22"/>
        <v>85603</v>
      </c>
      <c r="F66" s="1480"/>
      <c r="G66" s="1480"/>
      <c r="H66" s="1480"/>
      <c r="I66" s="1480"/>
      <c r="J66" s="1064">
        <f t="shared" si="23"/>
        <v>85603</v>
      </c>
      <c r="K66" s="1075"/>
      <c r="L66" s="1476">
        <v>68061</v>
      </c>
      <c r="M66" s="1476">
        <v>107387</v>
      </c>
      <c r="N66" s="1064">
        <f t="shared" si="24"/>
        <v>175448</v>
      </c>
      <c r="O66" s="1480"/>
      <c r="P66" s="1064">
        <f t="shared" si="25"/>
        <v>175448</v>
      </c>
      <c r="Q66" s="1064"/>
    </row>
    <row r="67" spans="1:17" ht="15" customHeight="1">
      <c r="A67" s="1069">
        <v>2017</v>
      </c>
      <c r="B67" s="1069" t="s">
        <v>2040</v>
      </c>
      <c r="C67" s="1060">
        <v>41278</v>
      </c>
      <c r="D67" s="1476">
        <v>45820</v>
      </c>
      <c r="E67" s="1064">
        <f t="shared" si="22"/>
        <v>87098</v>
      </c>
      <c r="F67" s="1480"/>
      <c r="G67" s="1480"/>
      <c r="H67" s="1480"/>
      <c r="I67" s="1480"/>
      <c r="J67" s="1064">
        <f t="shared" si="23"/>
        <v>87098</v>
      </c>
      <c r="K67" s="1075"/>
      <c r="L67" s="1476">
        <v>65338</v>
      </c>
      <c r="M67" s="1476">
        <v>104361</v>
      </c>
      <c r="N67" s="1064">
        <f t="shared" si="24"/>
        <v>169699</v>
      </c>
      <c r="O67" s="1480"/>
      <c r="P67" s="1064">
        <f t="shared" si="25"/>
        <v>169699</v>
      </c>
      <c r="Q67" s="1064"/>
    </row>
    <row r="68" spans="1:17" ht="15" customHeight="1">
      <c r="A68" s="1069">
        <v>2018</v>
      </c>
      <c r="B68" s="1069" t="s">
        <v>2041</v>
      </c>
      <c r="C68" s="1060">
        <v>41076</v>
      </c>
      <c r="D68" s="1476">
        <v>46802</v>
      </c>
      <c r="E68" s="1064">
        <f t="shared" si="22"/>
        <v>87878</v>
      </c>
      <c r="F68" s="1480"/>
      <c r="G68" s="1480"/>
      <c r="H68" s="1480"/>
      <c r="I68" s="1480"/>
      <c r="J68" s="1064">
        <f t="shared" si="23"/>
        <v>87878</v>
      </c>
      <c r="K68" s="1075"/>
      <c r="L68" s="1476">
        <v>66012</v>
      </c>
      <c r="M68" s="1476">
        <v>91944</v>
      </c>
      <c r="N68" s="1064">
        <f t="shared" si="24"/>
        <v>157956</v>
      </c>
      <c r="O68" s="1480"/>
      <c r="P68" s="1064">
        <f t="shared" si="25"/>
        <v>157956</v>
      </c>
      <c r="Q68" s="1064"/>
    </row>
    <row r="69" spans="1:17" ht="15" customHeight="1">
      <c r="A69" s="1070">
        <v>2019</v>
      </c>
      <c r="B69" s="1070" t="s">
        <v>3243</v>
      </c>
      <c r="C69" s="1060">
        <v>41498</v>
      </c>
      <c r="D69" s="1476">
        <v>48371</v>
      </c>
      <c r="E69" s="1064">
        <f t="shared" si="22"/>
        <v>89869</v>
      </c>
      <c r="F69" s="1480"/>
      <c r="G69" s="1480"/>
      <c r="H69" s="1480"/>
      <c r="I69" s="1480"/>
      <c r="J69" s="1064">
        <f t="shared" si="23"/>
        <v>89869</v>
      </c>
      <c r="K69" s="1075"/>
      <c r="L69" s="1476">
        <v>55678</v>
      </c>
      <c r="M69" s="1476">
        <v>76328</v>
      </c>
      <c r="N69" s="1064">
        <f t="shared" si="24"/>
        <v>132006</v>
      </c>
      <c r="O69" s="1480"/>
      <c r="P69" s="1064">
        <f t="shared" si="25"/>
        <v>132006</v>
      </c>
      <c r="Q69" s="1064"/>
    </row>
    <row r="70" spans="1:17" ht="15" customHeight="1">
      <c r="A70" s="1070">
        <v>2020</v>
      </c>
      <c r="B70" s="1070" t="s">
        <v>3244</v>
      </c>
      <c r="C70" s="1060">
        <v>41860</v>
      </c>
      <c r="D70" s="1476">
        <v>49637</v>
      </c>
      <c r="E70" s="1476">
        <f t="shared" si="22"/>
        <v>91497</v>
      </c>
      <c r="F70" s="1480"/>
      <c r="G70" s="1480"/>
      <c r="H70" s="1480"/>
      <c r="I70" s="1480"/>
      <c r="J70" s="1476">
        <f t="shared" si="23"/>
        <v>91497</v>
      </c>
      <c r="K70" s="1476"/>
      <c r="L70" s="1476">
        <v>58311</v>
      </c>
      <c r="M70" s="1476">
        <v>77970</v>
      </c>
      <c r="N70" s="1476">
        <f t="shared" si="24"/>
        <v>136281</v>
      </c>
      <c r="O70" s="1480"/>
      <c r="P70" s="1476">
        <f>N70</f>
        <v>136281</v>
      </c>
      <c r="Q70" s="1476"/>
    </row>
    <row r="71" spans="1:17" ht="15" customHeight="1">
      <c r="A71" s="1070">
        <v>2021</v>
      </c>
      <c r="B71" s="1070" t="s">
        <v>4925</v>
      </c>
      <c r="C71" s="1060">
        <v>42790</v>
      </c>
      <c r="D71" s="1538">
        <v>50020</v>
      </c>
      <c r="E71" s="1538">
        <f t="shared" ref="E71" si="26">SUM(C71:D71)</f>
        <v>92810</v>
      </c>
      <c r="F71" s="1547"/>
      <c r="G71" s="1547"/>
      <c r="H71" s="1547"/>
      <c r="I71" s="1547"/>
      <c r="J71" s="1538">
        <f t="shared" ref="J71" si="27">E71</f>
        <v>92810</v>
      </c>
      <c r="K71" s="1538"/>
      <c r="L71" s="1538">
        <v>86016</v>
      </c>
      <c r="M71" s="1538">
        <v>110193</v>
      </c>
      <c r="N71" s="1538">
        <f t="shared" ref="N71" si="28">SUM(L71:M71)</f>
        <v>196209</v>
      </c>
      <c r="O71" s="1547"/>
      <c r="P71" s="1538">
        <f>N71</f>
        <v>196209</v>
      </c>
      <c r="Q71" s="1538"/>
    </row>
    <row r="72" spans="1:17" ht="15" customHeight="1">
      <c r="A72" s="1070">
        <v>2022</v>
      </c>
      <c r="B72" s="1070" t="s">
        <v>5266</v>
      </c>
      <c r="C72" s="1060">
        <v>42002</v>
      </c>
      <c r="D72" s="1476">
        <v>50185</v>
      </c>
      <c r="E72" s="1476">
        <f t="shared" si="22"/>
        <v>92187</v>
      </c>
      <c r="F72" s="1480"/>
      <c r="G72" s="1480"/>
      <c r="H72" s="1480"/>
      <c r="I72" s="1480"/>
      <c r="J72" s="1476">
        <f t="shared" si="23"/>
        <v>92187</v>
      </c>
      <c r="K72" s="1476"/>
      <c r="L72" s="1476">
        <v>72520</v>
      </c>
      <c r="M72" s="1476">
        <v>88289</v>
      </c>
      <c r="N72" s="1476">
        <f t="shared" si="24"/>
        <v>160809</v>
      </c>
      <c r="O72" s="1480"/>
      <c r="P72" s="1476">
        <f>N72</f>
        <v>160809</v>
      </c>
      <c r="Q72" s="1476"/>
    </row>
    <row r="73" spans="1:17" ht="15" customHeight="1">
      <c r="A73" s="1070">
        <v>2023</v>
      </c>
      <c r="B73" s="1070" t="s">
        <v>5438</v>
      </c>
      <c r="C73" s="1060">
        <v>41697</v>
      </c>
      <c r="D73" s="1648">
        <v>50211</v>
      </c>
      <c r="E73" s="1648">
        <f t="shared" si="22"/>
        <v>91908</v>
      </c>
      <c r="F73" s="1657"/>
      <c r="G73" s="1657"/>
      <c r="H73" s="1657"/>
      <c r="I73" s="1657"/>
      <c r="J73" s="1648">
        <f t="shared" si="23"/>
        <v>91908</v>
      </c>
      <c r="K73" s="1648"/>
      <c r="L73" s="1648">
        <v>68435</v>
      </c>
      <c r="M73" s="1648">
        <v>80923</v>
      </c>
      <c r="N73" s="1648">
        <f t="shared" si="24"/>
        <v>149358</v>
      </c>
      <c r="O73" s="1657"/>
      <c r="P73" s="1648">
        <f>N73</f>
        <v>149358</v>
      </c>
      <c r="Q73" s="375"/>
    </row>
    <row r="74" spans="1:17" ht="15" customHeight="1">
      <c r="A74" s="1071">
        <v>2024</v>
      </c>
      <c r="B74" s="1071" t="s">
        <v>5578</v>
      </c>
      <c r="C74" s="1886">
        <v>41913</v>
      </c>
      <c r="D74" s="375">
        <v>50492</v>
      </c>
      <c r="E74" s="375">
        <f t="shared" si="22"/>
        <v>92405</v>
      </c>
      <c r="F74" s="235"/>
      <c r="G74" s="235"/>
      <c r="H74" s="235"/>
      <c r="I74" s="235"/>
      <c r="J74" s="375">
        <f t="shared" si="23"/>
        <v>92405</v>
      </c>
      <c r="K74" s="375"/>
      <c r="L74" s="375">
        <v>70069</v>
      </c>
      <c r="M74" s="375">
        <v>78107</v>
      </c>
      <c r="N74" s="375">
        <f t="shared" si="24"/>
        <v>148176</v>
      </c>
      <c r="O74" s="235"/>
      <c r="P74" s="375">
        <f>N74</f>
        <v>148176</v>
      </c>
      <c r="Q74" s="375"/>
    </row>
    <row r="75" spans="1:17" ht="15" customHeight="1">
      <c r="A75" s="1072" t="s">
        <v>4953</v>
      </c>
      <c r="B75" s="1072"/>
      <c r="C75" s="1073"/>
      <c r="D75" s="1074"/>
      <c r="E75" s="1074"/>
      <c r="F75" s="1074"/>
      <c r="G75" s="1074"/>
      <c r="H75" s="1074"/>
      <c r="I75" s="1074"/>
      <c r="J75" s="1074"/>
      <c r="K75" s="1074"/>
      <c r="L75" s="1074"/>
      <c r="M75" s="1074"/>
      <c r="N75" s="1074"/>
      <c r="O75" s="1074"/>
      <c r="P75" s="1074"/>
      <c r="Q75" s="1074"/>
    </row>
    <row r="76" spans="1:17" ht="15" customHeight="1">
      <c r="A76" s="1069">
        <v>2009</v>
      </c>
      <c r="B76" s="1069" t="s">
        <v>1947</v>
      </c>
      <c r="C76" s="1066">
        <f t="shared" ref="C76:D90" si="29">SUM(C8,C25,C42,C59)</f>
        <v>223596</v>
      </c>
      <c r="D76" s="1064">
        <f t="shared" si="29"/>
        <v>473985</v>
      </c>
      <c r="E76" s="1064">
        <f t="shared" ref="E76:E89" si="30">SUM(C76:D76)</f>
        <v>697581</v>
      </c>
      <c r="F76" s="1064">
        <f t="shared" ref="F76:G89" si="31">F8</f>
        <v>19403</v>
      </c>
      <c r="G76" s="1064">
        <f t="shared" si="31"/>
        <v>11608</v>
      </c>
      <c r="H76" s="1064">
        <f t="shared" ref="H76:H89" si="32">SUM(F76:G76)</f>
        <v>31011</v>
      </c>
      <c r="I76" s="1064">
        <f t="shared" ref="I76:I89" si="33">I8</f>
        <v>106398</v>
      </c>
      <c r="J76" s="1064">
        <f t="shared" ref="J76:J87" si="34">SUM(E76,H76,I76)</f>
        <v>834990</v>
      </c>
      <c r="K76" s="1075"/>
      <c r="L76" s="1064">
        <f t="shared" ref="L76:M91" si="35">SUM(L8,L25,L42,L59)</f>
        <v>472494</v>
      </c>
      <c r="M76" s="1064">
        <f t="shared" si="35"/>
        <v>855528</v>
      </c>
      <c r="N76" s="1064">
        <f t="shared" ref="N76:N89" si="36">SUM(L76:M76)</f>
        <v>1328022</v>
      </c>
      <c r="O76" s="1064">
        <f t="shared" ref="O76:O89" si="37">O8</f>
        <v>172740</v>
      </c>
      <c r="P76" s="1064">
        <f>N76+O76</f>
        <v>1500762</v>
      </c>
      <c r="Q76" s="1064"/>
    </row>
    <row r="77" spans="1:17" ht="15" customHeight="1">
      <c r="A77" s="1069">
        <v>2010</v>
      </c>
      <c r="B77" s="1069" t="s">
        <v>2033</v>
      </c>
      <c r="C77" s="1066">
        <f t="shared" si="29"/>
        <v>202118</v>
      </c>
      <c r="D77" s="1064">
        <f t="shared" si="29"/>
        <v>454054</v>
      </c>
      <c r="E77" s="1064">
        <f t="shared" si="30"/>
        <v>656172</v>
      </c>
      <c r="F77" s="1064">
        <f t="shared" si="31"/>
        <v>43963</v>
      </c>
      <c r="G77" s="1064">
        <f t="shared" si="31"/>
        <v>34485</v>
      </c>
      <c r="H77" s="1064">
        <f t="shared" si="32"/>
        <v>78448</v>
      </c>
      <c r="I77" s="1064">
        <f t="shared" si="33"/>
        <v>111537</v>
      </c>
      <c r="J77" s="1064">
        <f t="shared" si="34"/>
        <v>846157</v>
      </c>
      <c r="K77" s="1075"/>
      <c r="L77" s="1064">
        <f t="shared" si="35"/>
        <v>440749</v>
      </c>
      <c r="M77" s="1064">
        <f t="shared" si="35"/>
        <v>724850</v>
      </c>
      <c r="N77" s="1064">
        <f t="shared" si="36"/>
        <v>1165599</v>
      </c>
      <c r="O77" s="1064">
        <f t="shared" si="37"/>
        <v>157144</v>
      </c>
      <c r="P77" s="1064">
        <f t="shared" ref="P77:P86" si="38">N77+O77</f>
        <v>1322743</v>
      </c>
      <c r="Q77" s="1064"/>
    </row>
    <row r="78" spans="1:17" ht="15" customHeight="1">
      <c r="A78" s="1069">
        <v>2011</v>
      </c>
      <c r="B78" s="1069" t="s">
        <v>2034</v>
      </c>
      <c r="C78" s="1066">
        <f t="shared" si="29"/>
        <v>208890</v>
      </c>
      <c r="D78" s="1064">
        <f t="shared" si="29"/>
        <v>459401</v>
      </c>
      <c r="E78" s="1064">
        <f t="shared" si="30"/>
        <v>668291</v>
      </c>
      <c r="F78" s="1064">
        <f t="shared" si="31"/>
        <v>44710</v>
      </c>
      <c r="G78" s="1064">
        <f t="shared" si="31"/>
        <v>34190</v>
      </c>
      <c r="H78" s="1064">
        <f t="shared" si="32"/>
        <v>78900</v>
      </c>
      <c r="I78" s="1064">
        <f t="shared" si="33"/>
        <v>112452</v>
      </c>
      <c r="J78" s="1064">
        <f t="shared" si="34"/>
        <v>859643</v>
      </c>
      <c r="K78" s="1075"/>
      <c r="L78" s="1064">
        <f t="shared" si="35"/>
        <v>253801</v>
      </c>
      <c r="M78" s="1064">
        <f t="shared" si="35"/>
        <v>408020</v>
      </c>
      <c r="N78" s="1064">
        <f t="shared" si="36"/>
        <v>661821</v>
      </c>
      <c r="O78" s="1064">
        <f t="shared" si="37"/>
        <v>130923</v>
      </c>
      <c r="P78" s="1064">
        <f t="shared" si="38"/>
        <v>792744</v>
      </c>
      <c r="Q78" s="1064"/>
    </row>
    <row r="79" spans="1:17" ht="15" customHeight="1">
      <c r="A79" s="1069">
        <v>2012</v>
      </c>
      <c r="B79" s="1069" t="s">
        <v>2035</v>
      </c>
      <c r="C79" s="1066">
        <f t="shared" si="29"/>
        <v>208596</v>
      </c>
      <c r="D79" s="1064">
        <f t="shared" si="29"/>
        <v>458025</v>
      </c>
      <c r="E79" s="1064">
        <f t="shared" si="30"/>
        <v>666621</v>
      </c>
      <c r="F79" s="1064">
        <f t="shared" si="31"/>
        <v>47405</v>
      </c>
      <c r="G79" s="1064">
        <f t="shared" si="31"/>
        <v>34682</v>
      </c>
      <c r="H79" s="1064">
        <f t="shared" si="32"/>
        <v>82087</v>
      </c>
      <c r="I79" s="1064">
        <f t="shared" si="33"/>
        <v>120862</v>
      </c>
      <c r="J79" s="1064">
        <f t="shared" si="34"/>
        <v>869570</v>
      </c>
      <c r="K79" s="1075"/>
      <c r="L79" s="1064">
        <f t="shared" si="35"/>
        <v>322885</v>
      </c>
      <c r="M79" s="1064">
        <f t="shared" si="35"/>
        <v>627576</v>
      </c>
      <c r="N79" s="1064">
        <f t="shared" si="36"/>
        <v>950461</v>
      </c>
      <c r="O79" s="1064">
        <f t="shared" si="37"/>
        <v>123848</v>
      </c>
      <c r="P79" s="1064">
        <f t="shared" si="38"/>
        <v>1074309</v>
      </c>
      <c r="Q79" s="1064"/>
    </row>
    <row r="80" spans="1:17" ht="15" customHeight="1">
      <c r="A80" s="1069">
        <v>2013</v>
      </c>
      <c r="B80" s="1069" t="s">
        <v>2036</v>
      </c>
      <c r="C80" s="1066">
        <f t="shared" si="29"/>
        <v>212014</v>
      </c>
      <c r="D80" s="1064">
        <f t="shared" si="29"/>
        <v>464151</v>
      </c>
      <c r="E80" s="1064">
        <f t="shared" si="30"/>
        <v>676165</v>
      </c>
      <c r="F80" s="1064">
        <f t="shared" si="31"/>
        <v>48306</v>
      </c>
      <c r="G80" s="1064">
        <f t="shared" si="31"/>
        <v>34349</v>
      </c>
      <c r="H80" s="1064">
        <f t="shared" si="32"/>
        <v>82655</v>
      </c>
      <c r="I80" s="1064">
        <f t="shared" si="33"/>
        <v>123297</v>
      </c>
      <c r="J80" s="1064">
        <f t="shared" si="34"/>
        <v>882117</v>
      </c>
      <c r="K80" s="1075"/>
      <c r="L80" s="1064">
        <f t="shared" si="35"/>
        <v>309864</v>
      </c>
      <c r="M80" s="1064">
        <f t="shared" si="35"/>
        <v>620733</v>
      </c>
      <c r="N80" s="1064">
        <f t="shared" si="36"/>
        <v>930597</v>
      </c>
      <c r="O80" s="1064">
        <f t="shared" si="37"/>
        <v>116598</v>
      </c>
      <c r="P80" s="1064">
        <f t="shared" si="38"/>
        <v>1047195</v>
      </c>
      <c r="Q80" s="1064"/>
    </row>
    <row r="81" spans="1:19" ht="15" customHeight="1">
      <c r="A81" s="1069">
        <v>2014</v>
      </c>
      <c r="B81" s="1069" t="s">
        <v>2037</v>
      </c>
      <c r="C81" s="1066">
        <f t="shared" si="29"/>
        <v>215970</v>
      </c>
      <c r="D81" s="1064">
        <f t="shared" si="29"/>
        <v>465382</v>
      </c>
      <c r="E81" s="1064">
        <f t="shared" si="30"/>
        <v>681352</v>
      </c>
      <c r="F81" s="1064">
        <f t="shared" si="31"/>
        <v>47010</v>
      </c>
      <c r="G81" s="1064">
        <f t="shared" si="31"/>
        <v>34704</v>
      </c>
      <c r="H81" s="1064">
        <f t="shared" si="32"/>
        <v>81714</v>
      </c>
      <c r="I81" s="1064">
        <f t="shared" si="33"/>
        <v>126979</v>
      </c>
      <c r="J81" s="1064">
        <f t="shared" si="34"/>
        <v>890045</v>
      </c>
      <c r="K81" s="1075"/>
      <c r="L81" s="1064">
        <f t="shared" si="35"/>
        <v>302902</v>
      </c>
      <c r="M81" s="1064">
        <f t="shared" si="35"/>
        <v>583672</v>
      </c>
      <c r="N81" s="1064">
        <f t="shared" si="36"/>
        <v>886574</v>
      </c>
      <c r="O81" s="1064">
        <f t="shared" si="37"/>
        <v>119280</v>
      </c>
      <c r="P81" s="1064">
        <f t="shared" si="38"/>
        <v>1005854</v>
      </c>
      <c r="Q81" s="1064"/>
    </row>
    <row r="82" spans="1:19" ht="15" customHeight="1">
      <c r="A82" s="1069">
        <v>2015</v>
      </c>
      <c r="B82" s="1069" t="s">
        <v>2038</v>
      </c>
      <c r="C82" s="1066">
        <f t="shared" si="29"/>
        <v>217265</v>
      </c>
      <c r="D82" s="1064">
        <f t="shared" si="29"/>
        <v>467685</v>
      </c>
      <c r="E82" s="1064">
        <f t="shared" si="30"/>
        <v>684950</v>
      </c>
      <c r="F82" s="1064">
        <f t="shared" si="31"/>
        <v>47170</v>
      </c>
      <c r="G82" s="1064">
        <f t="shared" si="31"/>
        <v>31911</v>
      </c>
      <c r="H82" s="1064">
        <f t="shared" si="32"/>
        <v>79081</v>
      </c>
      <c r="I82" s="1064">
        <f t="shared" si="33"/>
        <v>128203</v>
      </c>
      <c r="J82" s="1064">
        <f t="shared" si="34"/>
        <v>892234</v>
      </c>
      <c r="K82" s="1075"/>
      <c r="L82" s="1064">
        <f t="shared" si="35"/>
        <v>334964</v>
      </c>
      <c r="M82" s="1064">
        <f t="shared" si="35"/>
        <v>620601</v>
      </c>
      <c r="N82" s="1064">
        <f t="shared" si="36"/>
        <v>955565</v>
      </c>
      <c r="O82" s="1064">
        <f t="shared" si="37"/>
        <v>130739</v>
      </c>
      <c r="P82" s="1064">
        <f t="shared" si="38"/>
        <v>1086304</v>
      </c>
      <c r="Q82" s="1064"/>
    </row>
    <row r="83" spans="1:19" ht="15" customHeight="1">
      <c r="A83" s="1069">
        <v>2016</v>
      </c>
      <c r="B83" s="1069" t="s">
        <v>2039</v>
      </c>
      <c r="C83" s="1066">
        <f t="shared" si="29"/>
        <v>216389</v>
      </c>
      <c r="D83" s="1064">
        <f t="shared" si="29"/>
        <v>469919</v>
      </c>
      <c r="E83" s="1064">
        <f t="shared" si="30"/>
        <v>686308</v>
      </c>
      <c r="F83" s="1064">
        <f t="shared" si="31"/>
        <v>44888</v>
      </c>
      <c r="G83" s="1064">
        <f t="shared" si="31"/>
        <v>30375</v>
      </c>
      <c r="H83" s="1064">
        <f t="shared" si="32"/>
        <v>75263</v>
      </c>
      <c r="I83" s="1064">
        <f t="shared" si="33"/>
        <v>127752</v>
      </c>
      <c r="J83" s="1064">
        <f t="shared" si="34"/>
        <v>889323</v>
      </c>
      <c r="K83" s="1075"/>
      <c r="L83" s="1064">
        <f t="shared" si="35"/>
        <v>291116</v>
      </c>
      <c r="M83" s="1064">
        <f t="shared" si="35"/>
        <v>497865</v>
      </c>
      <c r="N83" s="1064">
        <f t="shared" si="36"/>
        <v>788981</v>
      </c>
      <c r="O83" s="1064">
        <f t="shared" si="37"/>
        <v>138265</v>
      </c>
      <c r="P83" s="1064">
        <f t="shared" si="38"/>
        <v>927246</v>
      </c>
      <c r="Q83" s="1064"/>
    </row>
    <row r="84" spans="1:19" ht="15" customHeight="1">
      <c r="A84" s="1069">
        <v>2017</v>
      </c>
      <c r="B84" s="1069" t="s">
        <v>2040</v>
      </c>
      <c r="C84" s="1066">
        <f t="shared" si="29"/>
        <v>214674</v>
      </c>
      <c r="D84" s="1064">
        <f t="shared" si="29"/>
        <v>465597</v>
      </c>
      <c r="E84" s="1064">
        <f t="shared" si="30"/>
        <v>680271</v>
      </c>
      <c r="F84" s="1064">
        <f t="shared" si="31"/>
        <v>44957</v>
      </c>
      <c r="G84" s="1064">
        <f t="shared" si="31"/>
        <v>30613</v>
      </c>
      <c r="H84" s="1064">
        <f t="shared" si="32"/>
        <v>75570</v>
      </c>
      <c r="I84" s="1064">
        <f t="shared" si="33"/>
        <v>133830</v>
      </c>
      <c r="J84" s="1064">
        <f t="shared" si="34"/>
        <v>889671</v>
      </c>
      <c r="K84" s="1075"/>
      <c r="L84" s="1064">
        <f t="shared" si="35"/>
        <v>327559</v>
      </c>
      <c r="M84" s="1064">
        <f t="shared" si="35"/>
        <v>524513</v>
      </c>
      <c r="N84" s="1064">
        <f t="shared" si="36"/>
        <v>852072</v>
      </c>
      <c r="O84" s="1064">
        <f t="shared" si="37"/>
        <v>136901</v>
      </c>
      <c r="P84" s="1064">
        <f t="shared" si="38"/>
        <v>988973</v>
      </c>
      <c r="Q84" s="1064"/>
    </row>
    <row r="85" spans="1:19" ht="15" customHeight="1">
      <c r="A85" s="1069">
        <v>2018</v>
      </c>
      <c r="B85" s="1069" t="s">
        <v>2041</v>
      </c>
      <c r="C85" s="1066">
        <f t="shared" si="29"/>
        <v>214088</v>
      </c>
      <c r="D85" s="1064">
        <f t="shared" si="29"/>
        <v>462640</v>
      </c>
      <c r="E85" s="1064">
        <f t="shared" si="30"/>
        <v>676728</v>
      </c>
      <c r="F85" s="1064">
        <f t="shared" si="31"/>
        <v>45185</v>
      </c>
      <c r="G85" s="1064">
        <f t="shared" si="31"/>
        <v>31530</v>
      </c>
      <c r="H85" s="1064">
        <f t="shared" si="32"/>
        <v>76715</v>
      </c>
      <c r="I85" s="1064">
        <f t="shared" si="33"/>
        <v>135442</v>
      </c>
      <c r="J85" s="1064">
        <f t="shared" si="34"/>
        <v>888885</v>
      </c>
      <c r="K85" s="1075"/>
      <c r="L85" s="1064">
        <f t="shared" si="35"/>
        <v>357565</v>
      </c>
      <c r="M85" s="1064">
        <f t="shared" si="35"/>
        <v>574206</v>
      </c>
      <c r="N85" s="1064">
        <f t="shared" si="36"/>
        <v>931771</v>
      </c>
      <c r="O85" s="1064">
        <f t="shared" si="37"/>
        <v>137870</v>
      </c>
      <c r="P85" s="1064">
        <f t="shared" si="38"/>
        <v>1069641</v>
      </c>
      <c r="Q85" s="1064"/>
    </row>
    <row r="86" spans="1:19" s="23" customFormat="1" ht="15" customHeight="1">
      <c r="A86" s="1070">
        <v>2019</v>
      </c>
      <c r="B86" s="1070" t="s">
        <v>3243</v>
      </c>
      <c r="C86" s="1066">
        <f t="shared" si="29"/>
        <v>217191</v>
      </c>
      <c r="D86" s="1064">
        <f t="shared" si="29"/>
        <v>468798</v>
      </c>
      <c r="E86" s="1064">
        <f t="shared" si="30"/>
        <v>685989</v>
      </c>
      <c r="F86" s="1064">
        <f t="shared" si="31"/>
        <v>45320</v>
      </c>
      <c r="G86" s="1064">
        <f t="shared" si="31"/>
        <v>32082</v>
      </c>
      <c r="H86" s="1064">
        <f t="shared" si="32"/>
        <v>77402</v>
      </c>
      <c r="I86" s="1064">
        <f t="shared" si="33"/>
        <v>137756</v>
      </c>
      <c r="J86" s="1064">
        <f t="shared" si="34"/>
        <v>901147</v>
      </c>
      <c r="K86" s="1064">
        <f>K18</f>
        <v>777</v>
      </c>
      <c r="L86" s="1064">
        <f t="shared" si="35"/>
        <v>297032</v>
      </c>
      <c r="M86" s="1064">
        <f t="shared" si="35"/>
        <v>475688</v>
      </c>
      <c r="N86" s="1064">
        <f t="shared" si="36"/>
        <v>772720</v>
      </c>
      <c r="O86" s="1064">
        <f t="shared" si="37"/>
        <v>115107</v>
      </c>
      <c r="P86" s="1064">
        <f t="shared" si="38"/>
        <v>887827</v>
      </c>
      <c r="Q86" s="1476">
        <f>Q18</f>
        <v>913</v>
      </c>
    </row>
    <row r="87" spans="1:19" ht="15" customHeight="1">
      <c r="A87" s="1070">
        <v>2020</v>
      </c>
      <c r="B87" s="1070" t="s">
        <v>3244</v>
      </c>
      <c r="C87" s="1066">
        <f t="shared" si="29"/>
        <v>210074</v>
      </c>
      <c r="D87" s="1064">
        <f t="shared" si="29"/>
        <v>465349</v>
      </c>
      <c r="E87" s="1476">
        <f t="shared" si="30"/>
        <v>675423</v>
      </c>
      <c r="F87" s="1064">
        <f t="shared" si="31"/>
        <v>42368</v>
      </c>
      <c r="G87" s="1064">
        <f t="shared" si="31"/>
        <v>30457</v>
      </c>
      <c r="H87" s="1476">
        <f t="shared" si="32"/>
        <v>72825</v>
      </c>
      <c r="I87" s="1064">
        <f t="shared" si="33"/>
        <v>136543</v>
      </c>
      <c r="J87" s="1064">
        <f t="shared" si="34"/>
        <v>884791</v>
      </c>
      <c r="K87" s="1064">
        <f>K19</f>
        <v>2171</v>
      </c>
      <c r="L87" s="1064">
        <f t="shared" si="35"/>
        <v>297830</v>
      </c>
      <c r="M87" s="1064">
        <f t="shared" si="35"/>
        <v>454716</v>
      </c>
      <c r="N87" s="1476">
        <f t="shared" si="36"/>
        <v>752546</v>
      </c>
      <c r="O87" s="1064">
        <f t="shared" si="37"/>
        <v>115237</v>
      </c>
      <c r="P87" s="1476">
        <f>N87+O87</f>
        <v>867783</v>
      </c>
      <c r="Q87" s="1476">
        <f>Q19</f>
        <v>2476</v>
      </c>
    </row>
    <row r="88" spans="1:19" ht="15" customHeight="1">
      <c r="A88" s="1070">
        <v>2021</v>
      </c>
      <c r="B88" s="1070" t="s">
        <v>4925</v>
      </c>
      <c r="C88" s="1066">
        <f t="shared" si="29"/>
        <v>214596</v>
      </c>
      <c r="D88" s="1064">
        <f t="shared" si="29"/>
        <v>452523</v>
      </c>
      <c r="E88" s="1538">
        <f t="shared" ref="E88" si="39">SUM(C88:D88)</f>
        <v>667119</v>
      </c>
      <c r="F88" s="1064">
        <f t="shared" si="31"/>
        <v>43528</v>
      </c>
      <c r="G88" s="1064">
        <f t="shared" si="31"/>
        <v>30887</v>
      </c>
      <c r="H88" s="1538">
        <f t="shared" ref="H88" si="40">SUM(F88:G88)</f>
        <v>74415</v>
      </c>
      <c r="I88" s="1064">
        <f t="shared" si="33"/>
        <v>137758</v>
      </c>
      <c r="J88" s="1064">
        <f>SUM(E88,H88,I88)</f>
        <v>879292</v>
      </c>
      <c r="K88" s="1064">
        <f>K20</f>
        <v>5005</v>
      </c>
      <c r="L88" s="1064">
        <f t="shared" si="35"/>
        <v>291323</v>
      </c>
      <c r="M88" s="1064">
        <f t="shared" si="35"/>
        <v>415173</v>
      </c>
      <c r="N88" s="1538">
        <f t="shared" ref="N88" si="41">SUM(L88:M88)</f>
        <v>706496</v>
      </c>
      <c r="O88" s="1064">
        <f t="shared" si="37"/>
        <v>146122</v>
      </c>
      <c r="P88" s="1538">
        <f>N88+O88</f>
        <v>852618</v>
      </c>
      <c r="Q88" s="1538">
        <f>Q20</f>
        <v>7798</v>
      </c>
    </row>
    <row r="89" spans="1:19" ht="15" customHeight="1">
      <c r="A89" s="1070">
        <v>2022</v>
      </c>
      <c r="B89" s="1070" t="s">
        <v>5266</v>
      </c>
      <c r="C89" s="1066">
        <f t="shared" si="29"/>
        <v>210680</v>
      </c>
      <c r="D89" s="1064">
        <f t="shared" si="29"/>
        <v>454234</v>
      </c>
      <c r="E89" s="1476">
        <f t="shared" si="30"/>
        <v>664914</v>
      </c>
      <c r="F89" s="1064">
        <f t="shared" si="31"/>
        <v>46417</v>
      </c>
      <c r="G89" s="1064">
        <f t="shared" si="31"/>
        <v>30405</v>
      </c>
      <c r="H89" s="1476">
        <f t="shared" si="32"/>
        <v>76822</v>
      </c>
      <c r="I89" s="1064">
        <f t="shared" si="33"/>
        <v>136321</v>
      </c>
      <c r="J89" s="1064">
        <f>SUM(E89,H89,I89)</f>
        <v>878057</v>
      </c>
      <c r="K89" s="1064">
        <f>K21</f>
        <v>6540</v>
      </c>
      <c r="L89" s="1064">
        <f t="shared" si="35"/>
        <v>344746</v>
      </c>
      <c r="M89" s="1064">
        <f t="shared" si="35"/>
        <v>479346</v>
      </c>
      <c r="N89" s="1476">
        <f t="shared" si="36"/>
        <v>824092</v>
      </c>
      <c r="O89" s="1064">
        <f t="shared" si="37"/>
        <v>139225</v>
      </c>
      <c r="P89" s="1476">
        <f>N89+O89</f>
        <v>963317</v>
      </c>
      <c r="Q89" s="1476">
        <f>Q21</f>
        <v>9116</v>
      </c>
    </row>
    <row r="90" spans="1:19" ht="15" customHeight="1">
      <c r="A90" s="1070">
        <v>2023</v>
      </c>
      <c r="B90" s="1070" t="s">
        <v>5438</v>
      </c>
      <c r="C90" s="1066">
        <f t="shared" si="29"/>
        <v>207153</v>
      </c>
      <c r="D90" s="1064">
        <f t="shared" si="29"/>
        <v>450692</v>
      </c>
      <c r="E90" s="1648">
        <f t="shared" ref="E90:K90" si="42">SUM(E22,E39,E56,E73)</f>
        <v>657845</v>
      </c>
      <c r="F90" s="1064">
        <f t="shared" si="42"/>
        <v>45338</v>
      </c>
      <c r="G90" s="1064">
        <f t="shared" si="42"/>
        <v>29964</v>
      </c>
      <c r="H90" s="1648">
        <f t="shared" si="42"/>
        <v>75302</v>
      </c>
      <c r="I90" s="1064">
        <f t="shared" si="42"/>
        <v>133801</v>
      </c>
      <c r="J90" s="1064">
        <f t="shared" si="42"/>
        <v>866948</v>
      </c>
      <c r="K90" s="1064">
        <f t="shared" si="42"/>
        <v>0</v>
      </c>
      <c r="L90" s="1064">
        <f t="shared" si="35"/>
        <v>358184</v>
      </c>
      <c r="M90" s="1064">
        <f t="shared" si="35"/>
        <v>490480</v>
      </c>
      <c r="N90" s="1648">
        <f>SUM(N22,N39,N56,N73)</f>
        <v>848664</v>
      </c>
      <c r="O90" s="1064">
        <f>SUM(O22,O39,O56,O73)</f>
        <v>130417</v>
      </c>
      <c r="P90" s="1648">
        <f>SUM(P22,P39,P56,P73)</f>
        <v>979081</v>
      </c>
      <c r="Q90" s="1648">
        <f>SUM(Q22,Q39,Q56,Q73)</f>
        <v>0</v>
      </c>
    </row>
    <row r="91" spans="1:19" ht="15" customHeight="1">
      <c r="A91" s="1076">
        <v>2024</v>
      </c>
      <c r="B91" s="1076" t="s">
        <v>5578</v>
      </c>
      <c r="C91" s="1895">
        <f>SUM(C23,C40,C57,C74)</f>
        <v>208821</v>
      </c>
      <c r="D91" s="1884">
        <f>SUM(D23,D40,D57,D74)</f>
        <v>455397</v>
      </c>
      <c r="E91" s="1888">
        <f>SUM(C91:D91)</f>
        <v>664218</v>
      </c>
      <c r="F91" s="1884">
        <f t="shared" ref="F91:K91" si="43">SUM(F23,F40,F57,F74)</f>
        <v>44754</v>
      </c>
      <c r="G91" s="1884">
        <f t="shared" si="43"/>
        <v>30022</v>
      </c>
      <c r="H91" s="1888">
        <f t="shared" si="43"/>
        <v>74776</v>
      </c>
      <c r="I91" s="1884">
        <f t="shared" si="43"/>
        <v>132978</v>
      </c>
      <c r="J91" s="1884">
        <f t="shared" si="43"/>
        <v>871972</v>
      </c>
      <c r="K91" s="1884">
        <f t="shared" si="43"/>
        <v>5748</v>
      </c>
      <c r="L91" s="1884">
        <f t="shared" si="35"/>
        <v>359212</v>
      </c>
      <c r="M91" s="1884">
        <f t="shared" si="35"/>
        <v>487812</v>
      </c>
      <c r="N91" s="1888">
        <f>SUM(N23,N40,N57,N74)</f>
        <v>847024</v>
      </c>
      <c r="O91" s="1884">
        <f>SUM(O23,O40,O57,O74)</f>
        <v>128516</v>
      </c>
      <c r="P91" s="1888">
        <f>SUM(P23,P40,P57,P74)</f>
        <v>975540</v>
      </c>
      <c r="Q91" s="1888">
        <f>Q31</f>
        <v>0</v>
      </c>
    </row>
    <row r="92" spans="1:19" ht="15" customHeight="1">
      <c r="A92" s="993" t="s">
        <v>3247</v>
      </c>
      <c r="B92" s="993"/>
      <c r="C92" s="993"/>
      <c r="D92" s="757"/>
      <c r="E92" s="23"/>
      <c r="F92" s="23"/>
      <c r="G92" s="23"/>
      <c r="H92" s="23"/>
      <c r="I92" s="23"/>
      <c r="J92" s="23"/>
      <c r="K92" s="23"/>
      <c r="L92" s="23"/>
      <c r="M92" s="23"/>
      <c r="N92" s="23"/>
      <c r="O92" s="23" t="s">
        <v>3248</v>
      </c>
      <c r="P92" s="23"/>
      <c r="R92" s="23"/>
    </row>
    <row r="93" spans="1:19" ht="15" customHeight="1">
      <c r="P93" s="23"/>
      <c r="Q93" s="23"/>
      <c r="R93" s="23"/>
      <c r="S93" s="23"/>
    </row>
    <row r="94" spans="1:19" ht="15" customHeight="1">
      <c r="P94" s="23"/>
      <c r="Q94" s="23"/>
    </row>
    <row r="99" spans="5:5" ht="15" customHeight="1">
      <c r="E99" s="23"/>
    </row>
  </sheetData>
  <customSheetViews>
    <customSheetView guid="{35BD8D3A-C3F6-4E0E-B6B2-2143E8CF03D4}" scale="85">
      <pane ySplit="6" topLeftCell="A67" activePane="bottomLeft" state="frozen"/>
      <selection pane="bottomLeft" activeCell="J91" sqref="J91"/>
      <pageMargins left="0.59055118110236227" right="0.59055118110236227" top="0.78740157480314965" bottom="0.78740157480314965" header="0.31496062992125984" footer="0.31496062992125984"/>
      <pageSetup paperSize="9" orientation="portrait" cellComments="asDisplayed" r:id="rId1"/>
    </customSheetView>
    <customSheetView guid="{62DAE75F-6EEA-49DA-9015-29B18CCD12D0}"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
    </customSheetView>
    <customSheetView guid="{4FBB7373-7AD5-46FB-9DE1-55BD4F50189C}" scale="85">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cellComments="asDisplayed" r:id="rId3"/>
    </customSheetView>
    <customSheetView guid="{B4CA18B5-BFDC-4B27-9B09-A8E981EC257E}" scale="85">
      <pane ySplit="6" topLeftCell="A64" activePane="bottomLeft" state="frozen"/>
      <selection pane="bottomLeft" activeCell="C84" sqref="C84"/>
      <pageMargins left="0.59055118110236227" right="0.59055118110236227" top="0.78740157480314965" bottom="0.78740157480314965" header="0.31496062992125984" footer="0.31496062992125984"/>
      <pageSetup paperSize="9" orientation="portrait" cellComments="asDisplayed" r:id="rId4"/>
    </customSheetView>
    <customSheetView guid="{24722943-D668-4B0A-A18B-250D1EAF22DF}"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
    </customSheetView>
    <customSheetView guid="{F9A5D3E6-646D-417F-BBE8-7ECCE1B1890D}" scale="85">
      <pane ySplit="5" topLeftCell="A60" activePane="bottomLeft" state="frozen"/>
      <selection pane="bottomLeft" activeCell="H72" sqref="H72"/>
      <pageMargins left="0.59055118110236227" right="0.59055118110236227" top="0.78740157480314965" bottom="0.78740157480314965" header="0.31496062992125984" footer="0.31496062992125984"/>
      <pageSetup paperSize="9" orientation="portrait" cellComments="asDisplayed" r:id="rId6"/>
    </customSheetView>
    <customSheetView guid="{B49D56AA-3B6B-4E15-99C8-E193BF4F22A9}"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7"/>
    </customSheetView>
    <customSheetView guid="{4BFB6A7F-AD02-4597-91ED-9E7C081BFF9C}"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8"/>
    </customSheetView>
    <customSheetView guid="{CB77EDC4-1539-4750-BB10-178F70A60A1B}"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9"/>
    </customSheetView>
    <customSheetView guid="{369012CD-4C1F-4D8C-8CE3-B02386BE13F9}"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0"/>
    </customSheetView>
    <customSheetView guid="{564D171F-5A7F-4BA7-84E9-2748A0F2FCAC}"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1"/>
    </customSheetView>
    <customSheetView guid="{57203996-1702-43B0-8CA7-C4D353FAC7EF}"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12"/>
    </customSheetView>
    <customSheetView guid="{00CC1D44-80CA-4E4D-84E2-49AA889E672C}"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13"/>
    </customSheetView>
    <customSheetView guid="{58711EF9-D1BA-4D52-9189-4F7861C6D30C}"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4"/>
    </customSheetView>
    <customSheetView guid="{67EF8DD2-DD3D-4A4F-9A3B-29FC45742F40}"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5"/>
    </customSheetView>
    <customSheetView guid="{3A63DEF1-E49A-408D-8D43-BE5779D6C7CA}"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6"/>
    </customSheetView>
    <customSheetView guid="{71AD9FC9-48FC-499D-BB07-7480148E85D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7"/>
    </customSheetView>
    <customSheetView guid="{30058F98-6897-4D54-8BCF-6DCA7063FB8D}"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8"/>
    </customSheetView>
    <customSheetView guid="{69EF12F7-33A4-4F77-BCCE-9A346C0C3A8F}"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19"/>
    </customSheetView>
    <customSheetView guid="{2EA61839-294C-4932-B051-169222D4FEC6}" scale="85">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cellComments="asDisplayed" r:id="rId20"/>
    </customSheetView>
    <customSheetView guid="{93FFEA2B-6C03-44F6-B130-FBAEBD1B563D}"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21"/>
    </customSheetView>
    <customSheetView guid="{53BA018E-45F1-40AC-9517-B9A1EB91F7F3}"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2"/>
    </customSheetView>
    <customSheetView guid="{1BFE2A91-9960-49FB-B512-A4FCD8C3EC6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3"/>
    </customSheetView>
    <customSheetView guid="{B11D6758-BA5A-4F43-A11B-572A39E9790E}"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4"/>
    </customSheetView>
    <customSheetView guid="{C5E0F698-3666-4B81-8EED-CC2781573207}"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5"/>
    </customSheetView>
    <customSheetView guid="{898219FD-2AFB-47DD-A584-5E9CD05CCBB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6"/>
    </customSheetView>
    <customSheetView guid="{F9FD260D-0E13-42FA-B6DD-FA7196CADFBB}"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7"/>
    </customSheetView>
    <customSheetView guid="{8F84476C-5D28-45F6-BFD4-9F4E2FD5B14D}"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8"/>
    </customSheetView>
    <customSheetView guid="{7A262490-7FC2-4C8C-B289-2D8F9C2B72A0}"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29"/>
    </customSheetView>
    <customSheetView guid="{BED141A3-5CB4-44D0-96C1-D3D2AD78F82E}"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0"/>
    </customSheetView>
    <customSheetView guid="{1BCDFE0B-EB32-405E-A123-CA77677AA7BE}"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1"/>
    </customSheetView>
    <customSheetView guid="{96390504-6689-4AFB-81A5-712B52EC1E83}"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2"/>
    </customSheetView>
    <customSheetView guid="{3FF74EB8-03DE-4C43-9AE6-A2853E714384}"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33"/>
    </customSheetView>
    <customSheetView guid="{2197E357-7CD0-4EA4-90A6-9555BC084B4F}"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4"/>
    </customSheetView>
    <customSheetView guid="{FF7A9D04-94D4-4D15-AD2D-E1F8E0368AE5}"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5"/>
    </customSheetView>
    <customSheetView guid="{8B65E8DB-C744-4D16-9819-6067CC1CCCAA}"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6"/>
    </customSheetView>
    <customSheetView guid="{06DBC5AB-88C1-4E14-8C73-F7B0FEB3D7E4}"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7"/>
    </customSheetView>
    <customSheetView guid="{43E09572-CE01-46DC-BF8D-61470785D9D8}"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8"/>
    </customSheetView>
    <customSheetView guid="{9E53071F-6DC1-48B1-9C5A-9EEB537B3297}"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39"/>
    </customSheetView>
    <customSheetView guid="{ED4482EE-7338-4CC5-85EA-72B3B193C360}"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40"/>
    </customSheetView>
    <customSheetView guid="{189F6A79-E0AD-48C6-A87A-B88942B73FB0}"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1"/>
    </customSheetView>
    <customSheetView guid="{4D74F358-5F93-45CB-B1B9-3325069D309B}"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2"/>
    </customSheetView>
    <customSheetView guid="{1486AC6E-B9F3-4CC2-AE0E-9827E85F6890}"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3"/>
    </customSheetView>
    <customSheetView guid="{94642DE4-2324-49BC-91D9-FAC00F585226}"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4"/>
    </customSheetView>
    <customSheetView guid="{4D2D3CAB-7699-4DB8-8B65-64F720C5DB21}"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5"/>
    </customSheetView>
    <customSheetView guid="{2EF88AF6-EE5B-4AC2-ACDB-9BB2BBF29173}"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6"/>
    </customSheetView>
    <customSheetView guid="{D5CA87AE-EAFF-4FDC-ABC9-AEF5B5BEB72E}"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7"/>
    </customSheetView>
    <customSheetView guid="{17AB8E9E-AF26-4EBF-9AA5-9A87DC9AD602}"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48"/>
    </customSheetView>
    <customSheetView guid="{D040BA70-5565-48F1-BFA8-4D40C54F0F2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49"/>
    </customSheetView>
    <customSheetView guid="{DDC9534C-6D09-4A16-B20C-329D6E1F671D}"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0"/>
    </customSheetView>
    <customSheetView guid="{8B44375A-1636-4AEA-8BC9-06A6E5FB3552}"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1"/>
    </customSheetView>
    <customSheetView guid="{BD934AF0-2C30-423F-A316-708B1B6405E5}"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2"/>
    </customSheetView>
    <customSheetView guid="{1C2FAE53-A98F-435E-9AEF-4E7909BF1616}"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3"/>
    </customSheetView>
    <customSheetView guid="{2269C0FD-B02E-4191-A436-AAEEA9894E1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4"/>
    </customSheetView>
    <customSheetView guid="{7F32949A-5CAB-4A39-BA6F-2E21B6F67F41}"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5"/>
    </customSheetView>
    <customSheetView guid="{96261999-39E9-4504-A3A1-B1430E0C0346}"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6"/>
    </customSheetView>
    <customSheetView guid="{1184DE22-5901-485C-8050-F941E80B16ED}"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7"/>
    </customSheetView>
    <customSheetView guid="{2B898D7F-EE90-4CFD-9F43-AB7414F89E77}"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8"/>
    </customSheetView>
    <customSheetView guid="{C6AFBE28-E866-4D5D-ADBD-07D2847FD902}"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59"/>
    </customSheetView>
    <customSheetView guid="{3735EA80-EB2D-4910-81F1-1AA74ECCBFE5}"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0"/>
    </customSheetView>
    <customSheetView guid="{436E96B2-CC3D-4C3D-8B1C-266CE54627E3}"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1"/>
    </customSheetView>
    <customSheetView guid="{5B441C35-8B1D-479D-A742-AF098D604223}"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62"/>
    </customSheetView>
    <customSheetView guid="{E4062767-D090-45A6-BD60-B90D5BBF3894}"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3"/>
    </customSheetView>
    <customSheetView guid="{1F973131-8A4E-4D06-BD72-AB7B2C989AC9}"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4"/>
    </customSheetView>
    <customSheetView guid="{1FF3D99B-551E-43BF-80CF-4BE9881BF48D}" scale="85">
      <pane ySplit="5" topLeftCell="A60"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5"/>
    </customSheetView>
    <customSheetView guid="{240189DE-87D7-4094-9C55-239451DB35EE}"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6"/>
    </customSheetView>
    <customSheetView guid="{3879FE5B-EDC4-4A46-BAD1-D4F44E5C755B}"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7"/>
    </customSheetView>
    <customSheetView guid="{CFF65FEC-3D52-4BB3-8C14-3CC246A9956F}"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68"/>
    </customSheetView>
    <customSheetView guid="{3548A65C-53E9-4D33-AABC-827B0C7E9C69}" scale="85">
      <pane ySplit="6" topLeftCell="A51" activePane="bottomLeft" state="frozen"/>
      <selection pane="bottomLeft" activeCell="C62" sqref="C62"/>
      <pageMargins left="0.59055118110236227" right="0.59055118110236227" top="0.78740157480314965" bottom="0.78740157480314965" header="0.31496062992125984" footer="0.31496062992125984"/>
      <pageSetup paperSize="9" orientation="portrait" cellComments="asDisplayed" r:id="rId69"/>
    </customSheetView>
    <customSheetView guid="{F086CED5-EBE2-44AF-B94E-B9989A6B9DCD}"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70"/>
    </customSheetView>
    <customSheetView guid="{7AA915D7-EB0A-47D9-A8BE-7E77CDFF3F08}" scale="85">
      <pane ySplit="6" topLeftCell="A7" activePane="bottomLeft" state="frozen"/>
      <selection pane="bottomLeft" activeCell="Z28" sqref="Z28"/>
      <pageMargins left="0.59055118110236227" right="0.59055118110236227" top="0.78740157480314965" bottom="0.78740157480314965" header="0.31496062992125984" footer="0.31496062992125984"/>
      <pageSetup paperSize="9" orientation="portrait" cellComments="asDisplayed" r:id="rId71"/>
    </customSheetView>
    <customSheetView guid="{F3CC2422-C263-4ADA-B4A0-53719C6F4A1C}" scale="85">
      <pane ySplit="5" topLeftCell="A60" activePane="bottomLeft" state="frozen"/>
      <selection pane="bottomLeft" activeCell="H72" sqref="H72"/>
      <pageMargins left="0.59055118110236227" right="0.59055118110236227" top="0.78740157480314965" bottom="0.78740157480314965" header="0.31496062992125984" footer="0.31496062992125984"/>
      <pageSetup paperSize="9" orientation="portrait" cellComments="asDisplayed" r:id="rId72"/>
    </customSheetView>
    <customSheetView guid="{71042459-703D-4FF3-8D53-1213B54B1552}" scale="85">
      <pane ySplit="5" topLeftCell="A60" activePane="bottomLeft" state="frozen"/>
      <selection pane="bottomLeft" activeCell="H72" sqref="H72"/>
      <pageMargins left="0.59055118110236227" right="0.59055118110236227" top="0.78740157480314965" bottom="0.78740157480314965" header="0.31496062992125984" footer="0.31496062992125984"/>
      <pageSetup paperSize="9" orientation="portrait" cellComments="asDisplayed" r:id="rId73"/>
    </customSheetView>
    <customSheetView guid="{EE644B69-3942-4A0D-811D-C183FE0C8B84}" scale="85">
      <pane ySplit="5" topLeftCell="A60" activePane="bottomLeft" state="frozen"/>
      <selection pane="bottomLeft" activeCell="H72" sqref="H72"/>
      <pageMargins left="0.59055118110236227" right="0.59055118110236227" top="0.78740157480314965" bottom="0.78740157480314965" header="0.31496062992125984" footer="0.31496062992125984"/>
      <pageSetup paperSize="9" orientation="portrait" cellComments="asDisplayed" r:id="rId74"/>
    </customSheetView>
    <customSheetView guid="{AA17E97B-ABB2-4C8B-BAA8-63934B5B5DBA}" scale="85">
      <pane ySplit="5" topLeftCell="A60" activePane="bottomLeft" state="frozen"/>
      <selection pane="bottomLeft" activeCell="H72" sqref="H72"/>
      <pageMargins left="0.59055118110236227" right="0.59055118110236227" top="0.78740157480314965" bottom="0.78740157480314965" header="0.31496062992125984" footer="0.31496062992125984"/>
      <pageSetup paperSize="9" orientation="portrait" cellComments="asDisplayed" r:id="rId75"/>
    </customSheetView>
    <customSheetView guid="{723C59CB-A466-4479-8AA8-39674B010947}" scale="85">
      <pane ySplit="5" topLeftCell="A60" activePane="bottomLeft"/>
      <selection pane="bottomLeft" activeCell="H72" sqref="H72"/>
      <pageMargins left="0.59055118110236227" right="0.59055118110236227" top="0.78740157480314965" bottom="0.78740157480314965" header="0.31496062992125984" footer="0.31496062992125984"/>
      <pageSetup paperSize="9" orientation="portrait" cellComments="asDisplayed" r:id="rId76"/>
    </customSheetView>
    <customSheetView guid="{9D1B7E56-0B3F-4392-BE9A-F57461B2AFB0}" scale="85">
      <pane ySplit="6" topLeftCell="A64" activePane="bottomLeft" state="frozen"/>
      <selection pane="bottomLeft" activeCell="C84" sqref="C84"/>
      <pageMargins left="0.59055118110236227" right="0.59055118110236227" top="0.78740157480314965" bottom="0.78740157480314965" header="0.31496062992125984" footer="0.31496062992125984"/>
      <pageSetup paperSize="9" orientation="portrait" cellComments="asDisplayed" r:id="rId77"/>
    </customSheetView>
    <customSheetView guid="{CD1FBD09-2D49-40A1-916B-5524EF5CA3FA}" scale="85">
      <pane ySplit="6" topLeftCell="A64" activePane="bottomLeft" state="frozen"/>
      <selection pane="bottomLeft" activeCell="C84" sqref="C84"/>
      <pageMargins left="0.59055118110236227" right="0.59055118110236227" top="0.78740157480314965" bottom="0.78740157480314965" header="0.31496062992125984" footer="0.31496062992125984"/>
      <pageSetup paperSize="9" orientation="portrait" cellComments="asDisplayed" r:id="rId78"/>
    </customSheetView>
    <customSheetView guid="{5513285A-7AFF-4B9F-AAF6-93131D585702}" scale="85">
      <pane ySplit="5" topLeftCell="A60" activePane="bottomLeft"/>
      <selection pane="bottomLeft" activeCell="H72" sqref="H72"/>
      <pageMargins left="0.59055118110236227" right="0.59055118110236227" top="0.78740157480314965" bottom="0.78740157480314965" header="0.31496062992125984" footer="0.31496062992125984"/>
      <pageSetup paperSize="9" orientation="portrait" cellComments="asDisplayed" r:id="rId79"/>
    </customSheetView>
    <customSheetView guid="{A0A5534D-42D8-415C-8AAF-DF16D93BD699}" scale="85">
      <pane ySplit="5" topLeftCell="A60" activePane="bottomLeft"/>
      <selection pane="bottomLeft" activeCell="H72" sqref="H72"/>
      <pageMargins left="0.59055118110236227" right="0.59055118110236227" top="0.78740157480314965" bottom="0.78740157480314965" header="0.31496062992125984" footer="0.31496062992125984"/>
      <pageSetup paperSize="9" orientation="portrait" cellComments="asDisplayed" r:id="rId80"/>
    </customSheetView>
    <customSheetView guid="{954601D5-9BC0-44CB-9222-E69A5143F9E9}" scale="85">
      <pane ySplit="6" topLeftCell="A64" activePane="bottomLeft" state="frozen"/>
      <selection pane="bottomLeft" activeCell="C84" sqref="C84"/>
      <pageMargins left="0.59055118110236227" right="0.59055118110236227" top="0.78740157480314965" bottom="0.78740157480314965" header="0.31496062992125984" footer="0.31496062992125984"/>
      <pageSetup paperSize="9" orientation="portrait" cellComments="asDisplayed" r:id="rId81"/>
    </customSheetView>
    <customSheetView guid="{20ACD794-F4A7-4F34-995C-D04BD1C46A1C}" scale="85">
      <pane ySplit="6" topLeftCell="A67" activePane="bottomLeft" state="frozen"/>
      <selection pane="bottomLeft" activeCell="G20" sqref="G20"/>
      <pageMargins left="0.59055118110236227" right="0.59055118110236227" top="0.78740157480314965" bottom="0.78740157480314965" header="0.31496062992125984" footer="0.31496062992125984"/>
      <pageSetup paperSize="9" orientation="portrait" cellComments="asDisplayed" r:id="rId82"/>
    </customSheetView>
  </customSheetViews>
  <phoneticPr fontId="2"/>
  <hyperlinks>
    <hyperlink ref="S1" location="目次!A1" display="目次へ戻る"/>
  </hyperlinks>
  <pageMargins left="0.59055118110236227" right="0.59055118110236227" top="0.78740157480314965" bottom="0.78740157480314965" header="0.31496062992125984" footer="0.31496062992125984"/>
  <pageSetup paperSize="9" orientation="portrait" cellComments="asDisplayed" r:id="rId8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8">
    <pageSetUpPr autoPageBreaks="0"/>
  </sheetPr>
  <dimension ref="A1:K183"/>
  <sheetViews>
    <sheetView topLeftCell="D1" zoomScale="70" zoomScaleNormal="70" zoomScaleSheetLayoutView="85" workbookViewId="0">
      <selection activeCell="I140" sqref="I140"/>
    </sheetView>
  </sheetViews>
  <sheetFormatPr defaultColWidth="2.5" defaultRowHeight="15" customHeight="1"/>
  <cols>
    <col min="1" max="1" width="3.5" style="540" customWidth="1"/>
    <col min="2" max="2" width="12.5" style="830" customWidth="1"/>
    <col min="3" max="3" width="30.375" style="540" customWidth="1"/>
    <col min="4" max="4" width="8.25" style="830" customWidth="1"/>
    <col min="5" max="5" width="15.875" style="540" customWidth="1"/>
    <col min="6" max="6" width="5" style="540" bestFit="1" customWidth="1"/>
    <col min="7" max="7" width="21" style="540" customWidth="1"/>
    <col min="8" max="8" width="21.375" style="540" customWidth="1"/>
    <col min="9" max="9" width="85.125" style="540" customWidth="1"/>
    <col min="10" max="10" width="2.5" style="540"/>
    <col min="11" max="11" width="10.625" style="540" bestFit="1" customWidth="1"/>
    <col min="12" max="16384" width="2.5" style="540"/>
  </cols>
  <sheetData>
    <row r="1" spans="1:11" ht="22.5" customHeight="1">
      <c r="I1" s="580" t="s">
        <v>4859</v>
      </c>
      <c r="K1" s="558" t="s">
        <v>747</v>
      </c>
    </row>
    <row r="2" spans="1:11" ht="22.5" customHeight="1">
      <c r="A2" s="686" t="s">
        <v>4897</v>
      </c>
    </row>
    <row r="3" spans="1:11" s="562" customFormat="1" ht="22.5" customHeight="1">
      <c r="A3" s="1180" t="s">
        <v>3249</v>
      </c>
      <c r="G3" s="203"/>
      <c r="H3" s="203"/>
      <c r="I3" s="1896" t="s">
        <v>5579</v>
      </c>
    </row>
    <row r="4" spans="1:11" ht="19.5" customHeight="1">
      <c r="A4" s="1571" t="s">
        <v>3250</v>
      </c>
      <c r="B4" s="1571"/>
      <c r="C4" s="1577" t="s">
        <v>1963</v>
      </c>
      <c r="D4" s="1570" t="s">
        <v>3251</v>
      </c>
      <c r="E4" s="1570" t="s">
        <v>3252</v>
      </c>
      <c r="F4" s="1569"/>
      <c r="G4" s="1564" t="s">
        <v>1218</v>
      </c>
      <c r="H4" s="1565" t="s">
        <v>3253</v>
      </c>
      <c r="I4" s="1563" t="s">
        <v>3254</v>
      </c>
    </row>
    <row r="5" spans="1:11" s="835" customFormat="1" ht="19.5" customHeight="1">
      <c r="A5" s="1575">
        <v>1</v>
      </c>
      <c r="B5" s="572" t="s">
        <v>3255</v>
      </c>
      <c r="C5" s="1573" t="s">
        <v>3256</v>
      </c>
      <c r="D5" s="832" t="s">
        <v>3257</v>
      </c>
      <c r="E5" s="1573" t="s">
        <v>3258</v>
      </c>
      <c r="F5" s="833"/>
      <c r="G5" s="221" t="s">
        <v>3259</v>
      </c>
      <c r="H5" s="834" t="s">
        <v>3260</v>
      </c>
      <c r="I5" s="779" t="s">
        <v>3261</v>
      </c>
    </row>
    <row r="6" spans="1:11" s="835" customFormat="1" ht="19.5" customHeight="1">
      <c r="A6" s="1575">
        <v>2</v>
      </c>
      <c r="B6" s="572" t="s">
        <v>3262</v>
      </c>
      <c r="C6" s="1573" t="s">
        <v>3263</v>
      </c>
      <c r="D6" s="832" t="s">
        <v>3264</v>
      </c>
      <c r="E6" s="1573" t="s">
        <v>3265</v>
      </c>
      <c r="F6" s="833"/>
      <c r="G6" s="221" t="s">
        <v>3266</v>
      </c>
      <c r="H6" s="834" t="s">
        <v>3267</v>
      </c>
      <c r="I6" s="779" t="s">
        <v>4983</v>
      </c>
    </row>
    <row r="7" spans="1:11" s="835" customFormat="1" ht="19.5" customHeight="1">
      <c r="A7" s="1575">
        <v>3</v>
      </c>
      <c r="B7" s="572" t="s">
        <v>3262</v>
      </c>
      <c r="C7" s="1573" t="s">
        <v>3268</v>
      </c>
      <c r="D7" s="832" t="s">
        <v>3264</v>
      </c>
      <c r="E7" s="1573" t="s">
        <v>3265</v>
      </c>
      <c r="F7" s="833"/>
      <c r="G7" s="221" t="s">
        <v>3266</v>
      </c>
      <c r="H7" s="834" t="s">
        <v>3267</v>
      </c>
      <c r="I7" s="779" t="s">
        <v>3269</v>
      </c>
    </row>
    <row r="8" spans="1:11" s="835" customFormat="1" ht="19.5" customHeight="1">
      <c r="A8" s="1575">
        <v>4</v>
      </c>
      <c r="B8" s="572" t="s">
        <v>3262</v>
      </c>
      <c r="C8" s="1573" t="s">
        <v>3270</v>
      </c>
      <c r="D8" s="832" t="s">
        <v>3271</v>
      </c>
      <c r="E8" s="1573" t="s">
        <v>3272</v>
      </c>
      <c r="F8" s="833"/>
      <c r="G8" s="221" t="s">
        <v>3273</v>
      </c>
      <c r="H8" s="834" t="s">
        <v>3274</v>
      </c>
      <c r="I8" s="779" t="s">
        <v>3275</v>
      </c>
    </row>
    <row r="9" spans="1:11" s="835" customFormat="1" ht="19.5" customHeight="1">
      <c r="A9" s="1575">
        <v>5</v>
      </c>
      <c r="B9" s="572" t="s">
        <v>3276</v>
      </c>
      <c r="C9" s="1573" t="s">
        <v>3277</v>
      </c>
      <c r="D9" s="832"/>
      <c r="E9" s="1573" t="s">
        <v>3278</v>
      </c>
      <c r="F9" s="833"/>
      <c r="G9" s="221" t="s">
        <v>3279</v>
      </c>
      <c r="H9" s="834" t="s">
        <v>3280</v>
      </c>
      <c r="I9" s="779" t="s">
        <v>3281</v>
      </c>
    </row>
    <row r="10" spans="1:11" s="835" customFormat="1" ht="19.5" customHeight="1">
      <c r="A10" s="1575">
        <v>6</v>
      </c>
      <c r="B10" s="572" t="s">
        <v>3276</v>
      </c>
      <c r="C10" s="1573" t="s">
        <v>3282</v>
      </c>
      <c r="D10" s="832"/>
      <c r="E10" s="1573" t="s">
        <v>3283</v>
      </c>
      <c r="F10" s="833"/>
      <c r="G10" s="221" t="s">
        <v>3284</v>
      </c>
      <c r="H10" s="834" t="s">
        <v>1110</v>
      </c>
      <c r="I10" s="779" t="s">
        <v>3285</v>
      </c>
    </row>
    <row r="11" spans="1:11" s="835" customFormat="1" ht="19.5" customHeight="1">
      <c r="A11" s="1575">
        <v>7</v>
      </c>
      <c r="B11" s="572" t="s">
        <v>3286</v>
      </c>
      <c r="C11" s="1573" t="s">
        <v>3287</v>
      </c>
      <c r="D11" s="832"/>
      <c r="E11" s="1573" t="s">
        <v>3288</v>
      </c>
      <c r="F11" s="833"/>
      <c r="G11" s="221" t="s">
        <v>3289</v>
      </c>
      <c r="H11" s="834" t="s">
        <v>3290</v>
      </c>
      <c r="I11" s="779" t="s">
        <v>3291</v>
      </c>
    </row>
    <row r="12" spans="1:11" s="835" customFormat="1" ht="19.5" customHeight="1">
      <c r="A12" s="836">
        <v>8</v>
      </c>
      <c r="B12" s="577" t="s">
        <v>3286</v>
      </c>
      <c r="C12" s="1574" t="s">
        <v>3292</v>
      </c>
      <c r="D12" s="837"/>
      <c r="E12" s="1574" t="s">
        <v>3293</v>
      </c>
      <c r="F12" s="838"/>
      <c r="G12" s="578" t="s">
        <v>3294</v>
      </c>
      <c r="H12" s="839" t="s">
        <v>3295</v>
      </c>
      <c r="I12" s="840" t="s">
        <v>3296</v>
      </c>
    </row>
    <row r="13" spans="1:11" ht="20.100000000000001" customHeight="1">
      <c r="A13" s="1180" t="s">
        <v>3297</v>
      </c>
      <c r="B13" s="540"/>
      <c r="E13" s="574"/>
      <c r="G13" s="1578"/>
      <c r="H13" s="1578"/>
      <c r="I13" s="1576"/>
    </row>
    <row r="14" spans="1:11" s="835" customFormat="1" ht="19.5" customHeight="1">
      <c r="A14" s="841">
        <v>1</v>
      </c>
      <c r="B14" s="842" t="s">
        <v>3298</v>
      </c>
      <c r="C14" s="843" t="s">
        <v>3299</v>
      </c>
      <c r="D14" s="844" t="s">
        <v>3271</v>
      </c>
      <c r="E14" s="843" t="s">
        <v>3300</v>
      </c>
      <c r="F14" s="845" t="s">
        <v>3301</v>
      </c>
      <c r="G14" s="846" t="s">
        <v>3266</v>
      </c>
      <c r="H14" s="847" t="s">
        <v>3267</v>
      </c>
      <c r="I14" s="848" t="s">
        <v>5469</v>
      </c>
    </row>
    <row r="15" spans="1:11" ht="20.100000000000001" customHeight="1">
      <c r="A15" s="1180" t="s">
        <v>3302</v>
      </c>
      <c r="B15" s="540"/>
      <c r="E15" s="574"/>
      <c r="G15" s="1578"/>
      <c r="H15" s="1578"/>
      <c r="I15" s="1576"/>
    </row>
    <row r="16" spans="1:11" s="835" customFormat="1" ht="19.5" customHeight="1">
      <c r="A16" s="1575">
        <v>1</v>
      </c>
      <c r="B16" s="572" t="s">
        <v>3303</v>
      </c>
      <c r="C16" s="1573" t="s">
        <v>3306</v>
      </c>
      <c r="D16" s="832" t="s">
        <v>3304</v>
      </c>
      <c r="E16" s="1573" t="s">
        <v>3307</v>
      </c>
      <c r="F16" s="851" t="s">
        <v>3305</v>
      </c>
      <c r="G16" s="221" t="s">
        <v>3308</v>
      </c>
      <c r="H16" s="834" t="s">
        <v>3309</v>
      </c>
      <c r="I16" s="779" t="s">
        <v>3310</v>
      </c>
    </row>
    <row r="17" spans="1:9" s="835" customFormat="1" ht="19.5" customHeight="1">
      <c r="A17" s="1575">
        <v>2</v>
      </c>
      <c r="B17" s="572" t="s">
        <v>3303</v>
      </c>
      <c r="C17" s="1573" t="s">
        <v>3311</v>
      </c>
      <c r="D17" s="832" t="s">
        <v>3304</v>
      </c>
      <c r="E17" s="1573" t="s">
        <v>3307</v>
      </c>
      <c r="F17" s="851" t="s">
        <v>3305</v>
      </c>
      <c r="G17" s="221" t="s">
        <v>3308</v>
      </c>
      <c r="H17" s="834" t="s">
        <v>3309</v>
      </c>
      <c r="I17" s="779" t="s">
        <v>3312</v>
      </c>
    </row>
    <row r="18" spans="1:9" s="835" customFormat="1" ht="19.5" customHeight="1">
      <c r="A18" s="1575">
        <v>3</v>
      </c>
      <c r="B18" s="572" t="s">
        <v>3303</v>
      </c>
      <c r="C18" s="1573" t="s">
        <v>3314</v>
      </c>
      <c r="D18" s="832" t="s">
        <v>3304</v>
      </c>
      <c r="E18" s="1573" t="s">
        <v>3313</v>
      </c>
      <c r="F18" s="851" t="s">
        <v>3305</v>
      </c>
      <c r="G18" s="221" t="s">
        <v>3315</v>
      </c>
      <c r="H18" s="834" t="s">
        <v>1110</v>
      </c>
      <c r="I18" s="779" t="s">
        <v>3316</v>
      </c>
    </row>
    <row r="19" spans="1:9" s="835" customFormat="1" ht="19.5" customHeight="1">
      <c r="A19" s="1575">
        <v>4</v>
      </c>
      <c r="B19" s="572" t="s">
        <v>3303</v>
      </c>
      <c r="C19" s="1573" t="s">
        <v>3317</v>
      </c>
      <c r="D19" s="832" t="s">
        <v>3318</v>
      </c>
      <c r="E19" s="1573" t="s">
        <v>3313</v>
      </c>
      <c r="F19" s="851" t="s">
        <v>3305</v>
      </c>
      <c r="G19" s="221" t="s">
        <v>3315</v>
      </c>
      <c r="H19" s="834" t="s">
        <v>1110</v>
      </c>
      <c r="I19" s="779" t="s">
        <v>3319</v>
      </c>
    </row>
    <row r="20" spans="1:9" s="835" customFormat="1" ht="19.5" customHeight="1">
      <c r="A20" s="1575">
        <v>5</v>
      </c>
      <c r="B20" s="572" t="s">
        <v>3303</v>
      </c>
      <c r="C20" s="1573" t="s">
        <v>3320</v>
      </c>
      <c r="D20" s="832" t="s">
        <v>3304</v>
      </c>
      <c r="E20" s="1573" t="s">
        <v>3321</v>
      </c>
      <c r="F20" s="851" t="s">
        <v>3305</v>
      </c>
      <c r="G20" s="221" t="s">
        <v>3308</v>
      </c>
      <c r="H20" s="834" t="s">
        <v>3309</v>
      </c>
      <c r="I20" s="779" t="s">
        <v>3322</v>
      </c>
    </row>
    <row r="21" spans="1:9" s="835" customFormat="1" ht="19.5" customHeight="1">
      <c r="A21" s="836">
        <v>6</v>
      </c>
      <c r="B21" s="577" t="s">
        <v>3303</v>
      </c>
      <c r="C21" s="1574" t="s">
        <v>3323</v>
      </c>
      <c r="D21" s="837" t="s">
        <v>3304</v>
      </c>
      <c r="E21" s="1574" t="s">
        <v>3324</v>
      </c>
      <c r="F21" s="852" t="s">
        <v>3305</v>
      </c>
      <c r="G21" s="578" t="s">
        <v>3325</v>
      </c>
      <c r="H21" s="839" t="s">
        <v>3326</v>
      </c>
      <c r="I21" s="840" t="s">
        <v>3327</v>
      </c>
    </row>
    <row r="22" spans="1:9" ht="20.100000000000001" customHeight="1">
      <c r="A22" s="1180" t="s">
        <v>3328</v>
      </c>
      <c r="B22" s="540"/>
      <c r="E22" s="574"/>
      <c r="G22" s="1578"/>
      <c r="H22" s="1578"/>
      <c r="I22" s="1576"/>
    </row>
    <row r="23" spans="1:9" s="835" customFormat="1" ht="19.5" customHeight="1">
      <c r="A23" s="853">
        <v>1</v>
      </c>
      <c r="B23" s="1053" t="s">
        <v>3255</v>
      </c>
      <c r="C23" s="854" t="s">
        <v>3329</v>
      </c>
      <c r="D23" s="850" t="s">
        <v>3330</v>
      </c>
      <c r="E23" s="854" t="s">
        <v>3331</v>
      </c>
      <c r="F23" s="855"/>
      <c r="G23" s="1053" t="s">
        <v>3332</v>
      </c>
      <c r="H23" s="849" t="s">
        <v>1110</v>
      </c>
      <c r="I23" s="850" t="s">
        <v>3333</v>
      </c>
    </row>
    <row r="24" spans="1:9" s="835" customFormat="1" ht="19.5" customHeight="1">
      <c r="A24" s="856">
        <v>2</v>
      </c>
      <c r="B24" s="221" t="s">
        <v>3255</v>
      </c>
      <c r="C24" s="857" t="s">
        <v>3334</v>
      </c>
      <c r="D24" s="779" t="s">
        <v>3330</v>
      </c>
      <c r="E24" s="1573" t="s">
        <v>3335</v>
      </c>
      <c r="F24" s="521"/>
      <c r="G24" s="221" t="s">
        <v>2226</v>
      </c>
      <c r="H24" s="834" t="s">
        <v>3336</v>
      </c>
      <c r="I24" s="779" t="s">
        <v>3337</v>
      </c>
    </row>
    <row r="25" spans="1:9" s="835" customFormat="1" ht="19.5" customHeight="1">
      <c r="A25" s="856">
        <v>3</v>
      </c>
      <c r="B25" s="221" t="s">
        <v>3338</v>
      </c>
      <c r="C25" s="857" t="s">
        <v>3339</v>
      </c>
      <c r="D25" s="779" t="s">
        <v>3340</v>
      </c>
      <c r="E25" s="1573" t="s">
        <v>3341</v>
      </c>
      <c r="F25" s="521"/>
      <c r="G25" s="221" t="s">
        <v>2226</v>
      </c>
      <c r="H25" s="834" t="s">
        <v>3336</v>
      </c>
      <c r="I25" s="779" t="s">
        <v>3342</v>
      </c>
    </row>
    <row r="26" spans="1:9" s="835" customFormat="1" ht="19.5" customHeight="1">
      <c r="A26" s="856">
        <v>4</v>
      </c>
      <c r="B26" s="221" t="s">
        <v>3338</v>
      </c>
      <c r="C26" s="857" t="s">
        <v>3343</v>
      </c>
      <c r="D26" s="779" t="s">
        <v>3340</v>
      </c>
      <c r="E26" s="1573" t="s">
        <v>3341</v>
      </c>
      <c r="F26" s="521"/>
      <c r="G26" s="221" t="s">
        <v>2226</v>
      </c>
      <c r="H26" s="834" t="s">
        <v>3336</v>
      </c>
      <c r="I26" s="779" t="s">
        <v>3344</v>
      </c>
    </row>
    <row r="27" spans="1:9" s="835" customFormat="1" ht="19.5" customHeight="1">
      <c r="A27" s="856">
        <v>5</v>
      </c>
      <c r="B27" s="221" t="s">
        <v>3338</v>
      </c>
      <c r="C27" s="857" t="s">
        <v>3345</v>
      </c>
      <c r="D27" s="779" t="s">
        <v>3340</v>
      </c>
      <c r="E27" s="1573" t="s">
        <v>3341</v>
      </c>
      <c r="F27" s="521"/>
      <c r="G27" s="221" t="s">
        <v>2226</v>
      </c>
      <c r="H27" s="834" t="s">
        <v>3336</v>
      </c>
      <c r="I27" s="779" t="s">
        <v>3346</v>
      </c>
    </row>
    <row r="28" spans="1:9" s="835" customFormat="1" ht="19.5" customHeight="1">
      <c r="A28" s="856">
        <v>6</v>
      </c>
      <c r="B28" s="221" t="s">
        <v>3347</v>
      </c>
      <c r="C28" s="857" t="s">
        <v>3348</v>
      </c>
      <c r="D28" s="779" t="s">
        <v>3349</v>
      </c>
      <c r="E28" s="1573" t="s">
        <v>3350</v>
      </c>
      <c r="F28" s="521"/>
      <c r="G28" s="221" t="s">
        <v>3351</v>
      </c>
      <c r="H28" s="834" t="s">
        <v>3352</v>
      </c>
      <c r="I28" s="779" t="s">
        <v>3353</v>
      </c>
    </row>
    <row r="29" spans="1:9" s="835" customFormat="1" ht="19.5" customHeight="1">
      <c r="A29" s="856">
        <v>7</v>
      </c>
      <c r="B29" s="221" t="s">
        <v>3347</v>
      </c>
      <c r="C29" s="857" t="s">
        <v>3354</v>
      </c>
      <c r="D29" s="779" t="s">
        <v>3349</v>
      </c>
      <c r="E29" s="1573" t="s">
        <v>3355</v>
      </c>
      <c r="F29" s="521"/>
      <c r="G29" s="221" t="s">
        <v>3356</v>
      </c>
      <c r="H29" s="834" t="s">
        <v>3357</v>
      </c>
      <c r="I29" s="779" t="s">
        <v>3358</v>
      </c>
    </row>
    <row r="30" spans="1:9" s="835" customFormat="1" ht="19.5" customHeight="1">
      <c r="A30" s="856">
        <v>8</v>
      </c>
      <c r="B30" s="221" t="s">
        <v>3347</v>
      </c>
      <c r="C30" s="857" t="s">
        <v>3359</v>
      </c>
      <c r="D30" s="779" t="s">
        <v>3349</v>
      </c>
      <c r="E30" s="1573" t="s">
        <v>3360</v>
      </c>
      <c r="F30" s="521"/>
      <c r="G30" s="221" t="s">
        <v>3361</v>
      </c>
      <c r="H30" s="834" t="s">
        <v>3362</v>
      </c>
      <c r="I30" s="779" t="s">
        <v>3363</v>
      </c>
    </row>
    <row r="31" spans="1:9" s="835" customFormat="1" ht="19.5" customHeight="1">
      <c r="A31" s="856">
        <v>9</v>
      </c>
      <c r="B31" s="221" t="s">
        <v>3347</v>
      </c>
      <c r="C31" s="857" t="s">
        <v>3359</v>
      </c>
      <c r="D31" s="779" t="s">
        <v>3349</v>
      </c>
      <c r="E31" s="1573" t="s">
        <v>3364</v>
      </c>
      <c r="F31" s="521"/>
      <c r="G31" s="221" t="s">
        <v>3365</v>
      </c>
      <c r="H31" s="834" t="s">
        <v>3366</v>
      </c>
      <c r="I31" s="779" t="s">
        <v>3367</v>
      </c>
    </row>
    <row r="32" spans="1:9" s="835" customFormat="1" ht="19.5" customHeight="1">
      <c r="A32" s="856">
        <v>10</v>
      </c>
      <c r="B32" s="221" t="s">
        <v>3347</v>
      </c>
      <c r="C32" s="857" t="s">
        <v>3368</v>
      </c>
      <c r="D32" s="779" t="s">
        <v>3349</v>
      </c>
      <c r="E32" s="1573" t="s">
        <v>3355</v>
      </c>
      <c r="F32" s="521"/>
      <c r="G32" s="221" t="s">
        <v>3369</v>
      </c>
      <c r="H32" s="834" t="s">
        <v>3370</v>
      </c>
      <c r="I32" s="779" t="s">
        <v>3371</v>
      </c>
    </row>
    <row r="33" spans="1:9" s="835" customFormat="1" ht="19.5" customHeight="1">
      <c r="A33" s="856">
        <v>11</v>
      </c>
      <c r="B33" s="221" t="s">
        <v>3347</v>
      </c>
      <c r="C33" s="857" t="s">
        <v>3372</v>
      </c>
      <c r="D33" s="779" t="s">
        <v>3349</v>
      </c>
      <c r="E33" s="1573" t="s">
        <v>3373</v>
      </c>
      <c r="F33" s="521"/>
      <c r="G33" s="221" t="s">
        <v>3374</v>
      </c>
      <c r="H33" s="834" t="s">
        <v>3375</v>
      </c>
      <c r="I33" s="779" t="s">
        <v>3376</v>
      </c>
    </row>
    <row r="34" spans="1:9" s="835" customFormat="1" ht="19.5" customHeight="1">
      <c r="A34" s="856">
        <v>12</v>
      </c>
      <c r="B34" s="221" t="s">
        <v>3377</v>
      </c>
      <c r="C34" s="857" t="s">
        <v>3378</v>
      </c>
      <c r="D34" s="779" t="s">
        <v>3379</v>
      </c>
      <c r="E34" s="1573" t="s">
        <v>3380</v>
      </c>
      <c r="F34" s="521"/>
      <c r="G34" s="221" t="s">
        <v>3308</v>
      </c>
      <c r="H34" s="834" t="s">
        <v>3381</v>
      </c>
      <c r="I34" s="779" t="s">
        <v>3382</v>
      </c>
    </row>
    <row r="35" spans="1:9" s="835" customFormat="1" ht="19.5" customHeight="1">
      <c r="A35" s="856">
        <v>13</v>
      </c>
      <c r="B35" s="221" t="s">
        <v>3377</v>
      </c>
      <c r="C35" s="857" t="s">
        <v>3383</v>
      </c>
      <c r="D35" s="779" t="s">
        <v>3384</v>
      </c>
      <c r="E35" s="1573" t="s">
        <v>3385</v>
      </c>
      <c r="F35" s="521"/>
      <c r="G35" s="221" t="s">
        <v>3386</v>
      </c>
      <c r="H35" s="834" t="s">
        <v>4894</v>
      </c>
      <c r="I35" s="779" t="s">
        <v>3387</v>
      </c>
    </row>
    <row r="36" spans="1:9" s="835" customFormat="1" ht="19.5" customHeight="1">
      <c r="A36" s="856">
        <v>14</v>
      </c>
      <c r="B36" s="221" t="s">
        <v>3388</v>
      </c>
      <c r="C36" s="857" t="s">
        <v>3389</v>
      </c>
      <c r="D36" s="779" t="s">
        <v>3390</v>
      </c>
      <c r="E36" s="1573" t="s">
        <v>3360</v>
      </c>
      <c r="F36" s="521"/>
      <c r="G36" s="221" t="s">
        <v>2226</v>
      </c>
      <c r="H36" s="834" t="s">
        <v>3336</v>
      </c>
      <c r="I36" s="779" t="s">
        <v>3391</v>
      </c>
    </row>
    <row r="37" spans="1:9" s="835" customFormat="1" ht="19.5" customHeight="1">
      <c r="A37" s="856">
        <v>15</v>
      </c>
      <c r="B37" s="221" t="s">
        <v>3388</v>
      </c>
      <c r="C37" s="857" t="s">
        <v>3299</v>
      </c>
      <c r="D37" s="779" t="s">
        <v>3271</v>
      </c>
      <c r="E37" s="1573" t="s">
        <v>3350</v>
      </c>
      <c r="F37" s="521"/>
      <c r="G37" s="221" t="s">
        <v>3392</v>
      </c>
      <c r="H37" s="834" t="s">
        <v>3393</v>
      </c>
      <c r="I37" s="779" t="s">
        <v>3394</v>
      </c>
    </row>
    <row r="38" spans="1:9" s="835" customFormat="1" ht="19.5" customHeight="1">
      <c r="A38" s="856">
        <v>16</v>
      </c>
      <c r="B38" s="221" t="s">
        <v>3388</v>
      </c>
      <c r="C38" s="857" t="s">
        <v>3395</v>
      </c>
      <c r="D38" s="779" t="s">
        <v>3271</v>
      </c>
      <c r="E38" s="1573" t="s">
        <v>3396</v>
      </c>
      <c r="F38" s="521"/>
      <c r="G38" s="221"/>
      <c r="H38" s="834" t="s">
        <v>3397</v>
      </c>
      <c r="I38" s="779" t="s">
        <v>3398</v>
      </c>
    </row>
    <row r="39" spans="1:9" s="835" customFormat="1" ht="19.5" customHeight="1">
      <c r="A39" s="856">
        <v>17</v>
      </c>
      <c r="B39" s="221" t="s">
        <v>3262</v>
      </c>
      <c r="C39" s="857" t="s">
        <v>3399</v>
      </c>
      <c r="D39" s="779" t="s">
        <v>3264</v>
      </c>
      <c r="E39" s="1573" t="s">
        <v>3350</v>
      </c>
      <c r="F39" s="521"/>
      <c r="G39" s="221" t="s">
        <v>3400</v>
      </c>
      <c r="H39" s="834" t="s">
        <v>3401</v>
      </c>
      <c r="I39" s="779" t="s">
        <v>3402</v>
      </c>
    </row>
    <row r="40" spans="1:9" s="835" customFormat="1" ht="19.5" customHeight="1">
      <c r="A40" s="856">
        <v>18</v>
      </c>
      <c r="B40" s="221" t="s">
        <v>3262</v>
      </c>
      <c r="C40" s="857" t="s">
        <v>3403</v>
      </c>
      <c r="D40" s="779" t="s">
        <v>3404</v>
      </c>
      <c r="E40" s="1573" t="s">
        <v>3405</v>
      </c>
      <c r="F40" s="521"/>
      <c r="G40" s="221" t="s">
        <v>3406</v>
      </c>
      <c r="H40" s="834" t="s">
        <v>3407</v>
      </c>
      <c r="I40" s="779" t="s">
        <v>3408</v>
      </c>
    </row>
    <row r="41" spans="1:9" s="835" customFormat="1" ht="19.5" customHeight="1">
      <c r="A41" s="856">
        <v>19</v>
      </c>
      <c r="B41" s="221" t="s">
        <v>3262</v>
      </c>
      <c r="C41" s="857" t="s">
        <v>3409</v>
      </c>
      <c r="D41" s="779" t="s">
        <v>3410</v>
      </c>
      <c r="E41" s="1573" t="s">
        <v>3411</v>
      </c>
      <c r="F41" s="521"/>
      <c r="G41" s="221" t="s">
        <v>3412</v>
      </c>
      <c r="H41" s="834" t="s">
        <v>1110</v>
      </c>
      <c r="I41" s="779" t="s">
        <v>3413</v>
      </c>
    </row>
    <row r="42" spans="1:9" s="835" customFormat="1" ht="19.5" customHeight="1">
      <c r="A42" s="856"/>
      <c r="B42" s="221"/>
      <c r="C42" s="857" t="s">
        <v>3414</v>
      </c>
      <c r="D42" s="779"/>
      <c r="E42" s="857"/>
      <c r="F42" s="521"/>
      <c r="G42" s="221"/>
      <c r="H42" s="834"/>
      <c r="I42" s="779"/>
    </row>
    <row r="43" spans="1:9" s="835" customFormat="1" ht="19.5" customHeight="1">
      <c r="A43" s="856">
        <v>20</v>
      </c>
      <c r="B43" s="221" t="s">
        <v>3415</v>
      </c>
      <c r="C43" s="857" t="s">
        <v>3416</v>
      </c>
      <c r="D43" s="779" t="s">
        <v>3410</v>
      </c>
      <c r="E43" s="1573" t="s">
        <v>3360</v>
      </c>
      <c r="F43" s="521"/>
      <c r="G43" s="221" t="s">
        <v>5680</v>
      </c>
      <c r="H43" s="834" t="s">
        <v>1110</v>
      </c>
      <c r="I43" s="779" t="s">
        <v>3417</v>
      </c>
    </row>
    <row r="44" spans="1:9" s="835" customFormat="1" ht="19.5" customHeight="1">
      <c r="A44" s="856">
        <v>21</v>
      </c>
      <c r="B44" s="221" t="s">
        <v>3415</v>
      </c>
      <c r="C44" s="857" t="s">
        <v>3418</v>
      </c>
      <c r="D44" s="779" t="s">
        <v>3419</v>
      </c>
      <c r="E44" s="1573" t="s">
        <v>3405</v>
      </c>
      <c r="F44" s="521"/>
      <c r="G44" s="221" t="s">
        <v>3420</v>
      </c>
      <c r="H44" s="834" t="s">
        <v>3397</v>
      </c>
      <c r="I44" s="779" t="s">
        <v>4895</v>
      </c>
    </row>
    <row r="45" spans="1:9" s="835" customFormat="1" ht="19.5" customHeight="1">
      <c r="A45" s="856">
        <v>22</v>
      </c>
      <c r="B45" s="221" t="s">
        <v>3415</v>
      </c>
      <c r="C45" s="857" t="s">
        <v>3421</v>
      </c>
      <c r="D45" s="779" t="s">
        <v>3422</v>
      </c>
      <c r="E45" s="1573" t="s">
        <v>3423</v>
      </c>
      <c r="F45" s="521"/>
      <c r="G45" s="221" t="s">
        <v>3424</v>
      </c>
      <c r="H45" s="834" t="s">
        <v>3397</v>
      </c>
      <c r="I45" s="779" t="s">
        <v>3425</v>
      </c>
    </row>
    <row r="46" spans="1:9" s="835" customFormat="1" ht="19.5" customHeight="1">
      <c r="A46" s="856">
        <v>23</v>
      </c>
      <c r="B46" s="221" t="s">
        <v>3415</v>
      </c>
      <c r="C46" s="857" t="s">
        <v>3426</v>
      </c>
      <c r="D46" s="779" t="s">
        <v>3340</v>
      </c>
      <c r="E46" s="1573" t="s">
        <v>3341</v>
      </c>
      <c r="F46" s="521"/>
      <c r="G46" s="221" t="s">
        <v>2226</v>
      </c>
      <c r="H46" s="834" t="s">
        <v>3336</v>
      </c>
      <c r="I46" s="779" t="s">
        <v>3427</v>
      </c>
    </row>
    <row r="47" spans="1:9" s="835" customFormat="1" ht="19.5" customHeight="1">
      <c r="A47" s="856">
        <v>24</v>
      </c>
      <c r="B47" s="221" t="s">
        <v>3428</v>
      </c>
      <c r="C47" s="857" t="s">
        <v>3429</v>
      </c>
      <c r="D47" s="779"/>
      <c r="E47" s="1573" t="s">
        <v>3335</v>
      </c>
      <c r="F47" s="521"/>
      <c r="G47" s="221" t="s">
        <v>3430</v>
      </c>
      <c r="H47" s="834" t="s">
        <v>3431</v>
      </c>
      <c r="I47" s="779" t="s">
        <v>3432</v>
      </c>
    </row>
    <row r="48" spans="1:9" s="835" customFormat="1" ht="19.5" customHeight="1">
      <c r="A48" s="856">
        <v>25</v>
      </c>
      <c r="B48" s="221" t="s">
        <v>3428</v>
      </c>
      <c r="C48" s="857" t="s">
        <v>3433</v>
      </c>
      <c r="D48" s="779"/>
      <c r="E48" s="1573" t="s">
        <v>3434</v>
      </c>
      <c r="F48" s="521"/>
      <c r="G48" s="221" t="s">
        <v>3435</v>
      </c>
      <c r="H48" s="834" t="s">
        <v>3436</v>
      </c>
      <c r="I48" s="779" t="s">
        <v>3437</v>
      </c>
    </row>
    <row r="49" spans="1:9" s="835" customFormat="1" ht="19.5" customHeight="1">
      <c r="A49" s="856">
        <v>26</v>
      </c>
      <c r="B49" s="221" t="s">
        <v>3276</v>
      </c>
      <c r="C49" s="857" t="s">
        <v>3438</v>
      </c>
      <c r="D49" s="779"/>
      <c r="E49" s="1573" t="s">
        <v>3439</v>
      </c>
      <c r="F49" s="521"/>
      <c r="G49" s="221" t="s">
        <v>3266</v>
      </c>
      <c r="H49" s="834" t="s">
        <v>3267</v>
      </c>
      <c r="I49" s="779" t="s">
        <v>3440</v>
      </c>
    </row>
    <row r="50" spans="1:9" s="835" customFormat="1" ht="19.5" customHeight="1">
      <c r="A50" s="856">
        <v>27</v>
      </c>
      <c r="B50" s="221" t="s">
        <v>3441</v>
      </c>
      <c r="C50" s="857" t="s">
        <v>3442</v>
      </c>
      <c r="D50" s="779"/>
      <c r="E50" s="1573" t="s">
        <v>3405</v>
      </c>
      <c r="F50" s="521"/>
      <c r="G50" s="221" t="s">
        <v>3443</v>
      </c>
      <c r="H50" s="834" t="s">
        <v>1110</v>
      </c>
      <c r="I50" s="779" t="s">
        <v>3444</v>
      </c>
    </row>
    <row r="51" spans="1:9" s="835" customFormat="1" ht="19.5" customHeight="1">
      <c r="A51" s="856">
        <v>28</v>
      </c>
      <c r="B51" s="221" t="s">
        <v>3286</v>
      </c>
      <c r="C51" s="857" t="s">
        <v>3445</v>
      </c>
      <c r="D51" s="779"/>
      <c r="E51" s="1573" t="s">
        <v>3350</v>
      </c>
      <c r="F51" s="521"/>
      <c r="G51" s="221" t="s">
        <v>3446</v>
      </c>
      <c r="H51" s="834" t="s">
        <v>1110</v>
      </c>
      <c r="I51" s="779" t="s">
        <v>3447</v>
      </c>
    </row>
    <row r="52" spans="1:9" s="835" customFormat="1" ht="19.5" customHeight="1">
      <c r="A52" s="856">
        <v>29</v>
      </c>
      <c r="B52" s="221" t="s">
        <v>3286</v>
      </c>
      <c r="C52" s="857" t="s">
        <v>3448</v>
      </c>
      <c r="D52" s="779"/>
      <c r="E52" s="1573" t="s">
        <v>3439</v>
      </c>
      <c r="F52" s="521"/>
      <c r="G52" s="221" t="s">
        <v>3449</v>
      </c>
      <c r="H52" s="834" t="s">
        <v>3450</v>
      </c>
      <c r="I52" s="779" t="s">
        <v>3451</v>
      </c>
    </row>
    <row r="53" spans="1:9" s="835" customFormat="1" ht="19.5" customHeight="1">
      <c r="A53" s="856">
        <v>30</v>
      </c>
      <c r="B53" s="221" t="s">
        <v>3286</v>
      </c>
      <c r="C53" s="857" t="s">
        <v>3452</v>
      </c>
      <c r="D53" s="779"/>
      <c r="E53" s="1573" t="s">
        <v>3396</v>
      </c>
      <c r="F53" s="521"/>
      <c r="G53" s="221" t="s">
        <v>3453</v>
      </c>
      <c r="H53" s="834" t="s">
        <v>3454</v>
      </c>
      <c r="I53" s="779" t="s">
        <v>3455</v>
      </c>
    </row>
    <row r="54" spans="1:9" s="835" customFormat="1" ht="19.5" customHeight="1">
      <c r="A54" s="856">
        <v>31</v>
      </c>
      <c r="B54" s="221" t="s">
        <v>3286</v>
      </c>
      <c r="C54" s="857" t="s">
        <v>3456</v>
      </c>
      <c r="D54" s="779"/>
      <c r="E54" s="1573" t="s">
        <v>3457</v>
      </c>
      <c r="F54" s="521"/>
      <c r="G54" s="221" t="s">
        <v>3458</v>
      </c>
      <c r="H54" s="834" t="s">
        <v>3459</v>
      </c>
      <c r="I54" s="779" t="s">
        <v>3460</v>
      </c>
    </row>
    <row r="55" spans="1:9" s="835" customFormat="1" ht="19.5" customHeight="1">
      <c r="A55" s="858">
        <v>32</v>
      </c>
      <c r="B55" s="578" t="s">
        <v>3286</v>
      </c>
      <c r="C55" s="859" t="s">
        <v>3461</v>
      </c>
      <c r="D55" s="840"/>
      <c r="E55" s="1574" t="s">
        <v>3462</v>
      </c>
      <c r="F55" s="537"/>
      <c r="G55" s="578" t="s">
        <v>3361</v>
      </c>
      <c r="H55" s="839" t="s">
        <v>3362</v>
      </c>
      <c r="I55" s="840" t="s">
        <v>3463</v>
      </c>
    </row>
    <row r="56" spans="1:9" ht="20.100000000000001" customHeight="1">
      <c r="A56" s="237" t="s">
        <v>3464</v>
      </c>
      <c r="B56" s="564"/>
      <c r="C56" s="1576"/>
      <c r="D56" s="1576"/>
      <c r="E56" s="1566"/>
      <c r="F56" s="1576"/>
      <c r="G56" s="1576"/>
      <c r="H56" s="1576"/>
      <c r="I56" s="1576"/>
    </row>
    <row r="57" spans="1:9" s="835" customFormat="1" ht="19.5" customHeight="1">
      <c r="A57" s="853">
        <v>1</v>
      </c>
      <c r="B57" s="1053" t="s">
        <v>3255</v>
      </c>
      <c r="C57" s="854" t="s">
        <v>3465</v>
      </c>
      <c r="D57" s="850" t="s">
        <v>3466</v>
      </c>
      <c r="E57" s="854" t="s">
        <v>3467</v>
      </c>
      <c r="F57" s="855"/>
      <c r="G57" s="1053" t="s">
        <v>3468</v>
      </c>
      <c r="H57" s="849" t="s">
        <v>3469</v>
      </c>
      <c r="I57" s="850" t="s">
        <v>3470</v>
      </c>
    </row>
    <row r="58" spans="1:9" s="835" customFormat="1" ht="19.5" customHeight="1">
      <c r="A58" s="856">
        <v>2</v>
      </c>
      <c r="B58" s="221" t="s">
        <v>3471</v>
      </c>
      <c r="C58" s="857" t="s">
        <v>3472</v>
      </c>
      <c r="D58" s="779" t="s">
        <v>3473</v>
      </c>
      <c r="E58" s="1573" t="s">
        <v>3474</v>
      </c>
      <c r="F58" s="521"/>
      <c r="G58" s="221" t="s">
        <v>3475</v>
      </c>
      <c r="H58" s="834" t="s">
        <v>3476</v>
      </c>
      <c r="I58" s="779" t="s">
        <v>3477</v>
      </c>
    </row>
    <row r="59" spans="1:9" s="835" customFormat="1" ht="19.5" customHeight="1">
      <c r="A59" s="856">
        <v>3</v>
      </c>
      <c r="B59" s="221" t="s">
        <v>3471</v>
      </c>
      <c r="C59" s="857" t="s">
        <v>3478</v>
      </c>
      <c r="D59" s="779" t="s">
        <v>3466</v>
      </c>
      <c r="E59" s="1573" t="s">
        <v>3474</v>
      </c>
      <c r="F59" s="521"/>
      <c r="G59" s="221" t="s">
        <v>3479</v>
      </c>
      <c r="H59" s="834" t="s">
        <v>3397</v>
      </c>
      <c r="I59" s="779" t="s">
        <v>3480</v>
      </c>
    </row>
    <row r="60" spans="1:9" s="835" customFormat="1" ht="19.5" customHeight="1">
      <c r="A60" s="856">
        <v>4</v>
      </c>
      <c r="B60" s="221" t="s">
        <v>3471</v>
      </c>
      <c r="C60" s="857" t="s">
        <v>3481</v>
      </c>
      <c r="D60" s="779" t="s">
        <v>3257</v>
      </c>
      <c r="E60" s="1573" t="s">
        <v>3482</v>
      </c>
      <c r="F60" s="521"/>
      <c r="G60" s="221" t="s">
        <v>3483</v>
      </c>
      <c r="H60" s="834" t="s">
        <v>3484</v>
      </c>
      <c r="I60" s="779" t="s">
        <v>3485</v>
      </c>
    </row>
    <row r="61" spans="1:9" s="835" customFormat="1" ht="19.5" customHeight="1">
      <c r="A61" s="856">
        <v>5</v>
      </c>
      <c r="B61" s="221" t="s">
        <v>3471</v>
      </c>
      <c r="C61" s="857" t="s">
        <v>3486</v>
      </c>
      <c r="D61" s="779" t="s">
        <v>3257</v>
      </c>
      <c r="E61" s="1573" t="s">
        <v>3487</v>
      </c>
      <c r="F61" s="521"/>
      <c r="G61" s="221" t="s">
        <v>3488</v>
      </c>
      <c r="H61" s="834" t="s">
        <v>3489</v>
      </c>
      <c r="I61" s="779" t="s">
        <v>3490</v>
      </c>
    </row>
    <row r="62" spans="1:9" s="835" customFormat="1" ht="19.5" customHeight="1">
      <c r="A62" s="856">
        <v>6</v>
      </c>
      <c r="B62" s="221" t="s">
        <v>3471</v>
      </c>
      <c r="C62" s="857" t="s">
        <v>3491</v>
      </c>
      <c r="D62" s="779" t="s">
        <v>3257</v>
      </c>
      <c r="E62" s="1573" t="s">
        <v>3492</v>
      </c>
      <c r="F62" s="521"/>
      <c r="G62" s="221" t="s">
        <v>3493</v>
      </c>
      <c r="H62" s="834" t="s">
        <v>3489</v>
      </c>
      <c r="I62" s="779" t="s">
        <v>3494</v>
      </c>
    </row>
    <row r="63" spans="1:9" s="835" customFormat="1" ht="19.5" customHeight="1">
      <c r="A63" s="856">
        <v>7</v>
      </c>
      <c r="B63" s="221" t="s">
        <v>3471</v>
      </c>
      <c r="C63" s="857" t="s">
        <v>3495</v>
      </c>
      <c r="D63" s="779" t="s">
        <v>3257</v>
      </c>
      <c r="E63" s="1573" t="s">
        <v>3496</v>
      </c>
      <c r="F63" s="521"/>
      <c r="G63" s="221" t="s">
        <v>3497</v>
      </c>
      <c r="H63" s="834" t="s">
        <v>3498</v>
      </c>
      <c r="I63" s="779" t="s">
        <v>3499</v>
      </c>
    </row>
    <row r="64" spans="1:9" s="835" customFormat="1" ht="19.5" customHeight="1">
      <c r="A64" s="856">
        <v>8</v>
      </c>
      <c r="B64" s="221" t="s">
        <v>3338</v>
      </c>
      <c r="C64" s="857" t="s">
        <v>3500</v>
      </c>
      <c r="D64" s="779" t="s">
        <v>3501</v>
      </c>
      <c r="E64" s="1573" t="s">
        <v>3502</v>
      </c>
      <c r="F64" s="521"/>
      <c r="G64" s="221" t="s">
        <v>3503</v>
      </c>
      <c r="H64" s="834" t="s">
        <v>3504</v>
      </c>
      <c r="I64" s="779" t="s">
        <v>3505</v>
      </c>
    </row>
    <row r="65" spans="1:9" s="835" customFormat="1" ht="19.5" customHeight="1">
      <c r="A65" s="856">
        <v>9</v>
      </c>
      <c r="B65" s="221" t="s">
        <v>3338</v>
      </c>
      <c r="C65" s="857" t="s">
        <v>3506</v>
      </c>
      <c r="D65" s="779" t="s">
        <v>3507</v>
      </c>
      <c r="E65" s="1573" t="s">
        <v>3508</v>
      </c>
      <c r="F65" s="521"/>
      <c r="G65" s="221" t="s">
        <v>3509</v>
      </c>
      <c r="H65" s="834" t="s">
        <v>3510</v>
      </c>
      <c r="I65" s="779" t="s">
        <v>3511</v>
      </c>
    </row>
    <row r="66" spans="1:9" s="835" customFormat="1" ht="19.5" customHeight="1">
      <c r="A66" s="856">
        <v>10</v>
      </c>
      <c r="B66" s="221" t="s">
        <v>3338</v>
      </c>
      <c r="C66" s="857" t="s">
        <v>4960</v>
      </c>
      <c r="D66" s="779" t="s">
        <v>3501</v>
      </c>
      <c r="E66" s="1179" t="s">
        <v>4961</v>
      </c>
      <c r="F66" s="521"/>
      <c r="G66" s="221" t="s">
        <v>4962</v>
      </c>
      <c r="H66" s="834" t="s">
        <v>4963</v>
      </c>
      <c r="I66" s="779" t="s">
        <v>4968</v>
      </c>
    </row>
    <row r="67" spans="1:9" s="835" customFormat="1" ht="19.5" customHeight="1">
      <c r="A67" s="856">
        <v>11</v>
      </c>
      <c r="B67" s="221" t="s">
        <v>3347</v>
      </c>
      <c r="C67" s="857" t="s">
        <v>3512</v>
      </c>
      <c r="D67" s="779" t="s">
        <v>3513</v>
      </c>
      <c r="E67" s="1573" t="s">
        <v>3474</v>
      </c>
      <c r="F67" s="521"/>
      <c r="G67" s="221" t="s">
        <v>3514</v>
      </c>
      <c r="H67" s="834" t="s">
        <v>3515</v>
      </c>
      <c r="I67" s="779" t="s">
        <v>3516</v>
      </c>
    </row>
    <row r="68" spans="1:9" s="835" customFormat="1" ht="19.5" customHeight="1">
      <c r="A68" s="856">
        <v>12</v>
      </c>
      <c r="B68" s="221" t="s">
        <v>3347</v>
      </c>
      <c r="C68" s="857" t="s">
        <v>3517</v>
      </c>
      <c r="D68" s="779" t="s">
        <v>3349</v>
      </c>
      <c r="E68" s="1573" t="s">
        <v>3474</v>
      </c>
      <c r="F68" s="521"/>
      <c r="G68" s="221" t="s">
        <v>3518</v>
      </c>
      <c r="H68" s="834" t="s">
        <v>3519</v>
      </c>
      <c r="I68" s="779" t="s">
        <v>3520</v>
      </c>
    </row>
    <row r="69" spans="1:9" s="835" customFormat="1" ht="19.5" customHeight="1">
      <c r="A69" s="856">
        <v>13</v>
      </c>
      <c r="B69" s="221" t="s">
        <v>3347</v>
      </c>
      <c r="C69" s="857" t="s">
        <v>3521</v>
      </c>
      <c r="D69" s="779" t="s">
        <v>3522</v>
      </c>
      <c r="E69" s="1573" t="s">
        <v>3474</v>
      </c>
      <c r="F69" s="521"/>
      <c r="G69" s="221" t="s">
        <v>3523</v>
      </c>
      <c r="H69" s="834" t="s">
        <v>3524</v>
      </c>
      <c r="I69" s="779" t="s">
        <v>3525</v>
      </c>
    </row>
    <row r="70" spans="1:9" s="835" customFormat="1" ht="19.5" customHeight="1">
      <c r="A70" s="856">
        <v>14</v>
      </c>
      <c r="B70" s="221" t="s">
        <v>3347</v>
      </c>
      <c r="C70" s="857" t="s">
        <v>3526</v>
      </c>
      <c r="D70" s="779" t="s">
        <v>3349</v>
      </c>
      <c r="E70" s="1573" t="s">
        <v>3527</v>
      </c>
      <c r="F70" s="521"/>
      <c r="G70" s="221" t="s">
        <v>3528</v>
      </c>
      <c r="H70" s="834" t="s">
        <v>3529</v>
      </c>
      <c r="I70" s="779" t="s">
        <v>3530</v>
      </c>
    </row>
    <row r="71" spans="1:9" s="835" customFormat="1" ht="19.5" customHeight="1">
      <c r="A71" s="856">
        <v>15</v>
      </c>
      <c r="B71" s="221" t="s">
        <v>3347</v>
      </c>
      <c r="C71" s="857" t="s">
        <v>3531</v>
      </c>
      <c r="D71" s="779" t="s">
        <v>3349</v>
      </c>
      <c r="E71" s="1573" t="s">
        <v>3532</v>
      </c>
      <c r="F71" s="521"/>
      <c r="G71" s="221" t="s">
        <v>3533</v>
      </c>
      <c r="H71" s="834" t="s">
        <v>3534</v>
      </c>
      <c r="I71" s="779" t="s">
        <v>3535</v>
      </c>
    </row>
    <row r="72" spans="1:9" s="835" customFormat="1" ht="19.5" customHeight="1">
      <c r="A72" s="856">
        <v>16</v>
      </c>
      <c r="B72" s="221" t="s">
        <v>3347</v>
      </c>
      <c r="C72" s="857" t="s">
        <v>3512</v>
      </c>
      <c r="D72" s="779" t="s">
        <v>3349</v>
      </c>
      <c r="E72" s="1573" t="s">
        <v>3536</v>
      </c>
      <c r="F72" s="521"/>
      <c r="G72" s="221" t="s">
        <v>3537</v>
      </c>
      <c r="H72" s="834" t="s">
        <v>3538</v>
      </c>
      <c r="I72" s="779" t="s">
        <v>3539</v>
      </c>
    </row>
    <row r="73" spans="1:9" s="835" customFormat="1" ht="19.5" customHeight="1">
      <c r="A73" s="856">
        <v>17</v>
      </c>
      <c r="B73" s="221" t="s">
        <v>3347</v>
      </c>
      <c r="C73" s="857" t="s">
        <v>3540</v>
      </c>
      <c r="D73" s="779" t="s">
        <v>3349</v>
      </c>
      <c r="E73" s="1573" t="s">
        <v>3541</v>
      </c>
      <c r="F73" s="521"/>
      <c r="G73" s="221" t="s">
        <v>3542</v>
      </c>
      <c r="H73" s="834" t="s">
        <v>3543</v>
      </c>
      <c r="I73" s="779" t="s">
        <v>3544</v>
      </c>
    </row>
    <row r="74" spans="1:9" s="835" customFormat="1" ht="19.5" customHeight="1">
      <c r="A74" s="856">
        <v>18</v>
      </c>
      <c r="B74" s="221" t="s">
        <v>3347</v>
      </c>
      <c r="C74" s="857" t="s">
        <v>3545</v>
      </c>
      <c r="D74" s="779" t="s">
        <v>3349</v>
      </c>
      <c r="E74" s="1573" t="s">
        <v>3541</v>
      </c>
      <c r="F74" s="521"/>
      <c r="G74" s="221" t="s">
        <v>3542</v>
      </c>
      <c r="H74" s="834" t="s">
        <v>3543</v>
      </c>
      <c r="I74" s="779" t="s">
        <v>3546</v>
      </c>
    </row>
    <row r="75" spans="1:9" s="835" customFormat="1" ht="19.5" customHeight="1">
      <c r="A75" s="856">
        <v>19</v>
      </c>
      <c r="B75" s="221" t="s">
        <v>3347</v>
      </c>
      <c r="C75" s="857" t="s">
        <v>4964</v>
      </c>
      <c r="D75" s="779" t="s">
        <v>3513</v>
      </c>
      <c r="E75" s="1179" t="s">
        <v>4961</v>
      </c>
      <c r="F75" s="521"/>
      <c r="G75" s="221" t="s">
        <v>4962</v>
      </c>
      <c r="H75" s="834" t="s">
        <v>4963</v>
      </c>
      <c r="I75" s="779" t="s">
        <v>4969</v>
      </c>
    </row>
    <row r="76" spans="1:9" s="835" customFormat="1" ht="19.5" customHeight="1">
      <c r="A76" s="856">
        <v>20</v>
      </c>
      <c r="B76" s="221" t="s">
        <v>3388</v>
      </c>
      <c r="C76" s="857" t="s">
        <v>3547</v>
      </c>
      <c r="D76" s="779" t="s">
        <v>3271</v>
      </c>
      <c r="E76" s="1573" t="s">
        <v>3548</v>
      </c>
      <c r="F76" s="521"/>
      <c r="G76" s="221" t="s">
        <v>3488</v>
      </c>
      <c r="H76" s="834" t="s">
        <v>3549</v>
      </c>
      <c r="I76" s="779" t="s">
        <v>3550</v>
      </c>
    </row>
    <row r="77" spans="1:9" s="835" customFormat="1" ht="19.5" customHeight="1">
      <c r="A77" s="856">
        <v>21</v>
      </c>
      <c r="B77" s="221" t="s">
        <v>3388</v>
      </c>
      <c r="C77" s="857" t="s">
        <v>3551</v>
      </c>
      <c r="D77" s="779" t="s">
        <v>3271</v>
      </c>
      <c r="E77" s="1573" t="s">
        <v>3548</v>
      </c>
      <c r="F77" s="521"/>
      <c r="G77" s="221" t="s">
        <v>3488</v>
      </c>
      <c r="H77" s="834" t="s">
        <v>3549</v>
      </c>
      <c r="I77" s="779" t="s">
        <v>3552</v>
      </c>
    </row>
    <row r="78" spans="1:9" s="835" customFormat="1" ht="19.5" customHeight="1">
      <c r="A78" s="856">
        <v>22</v>
      </c>
      <c r="B78" s="221" t="s">
        <v>3388</v>
      </c>
      <c r="C78" s="857" t="s">
        <v>3299</v>
      </c>
      <c r="D78" s="779" t="s">
        <v>3271</v>
      </c>
      <c r="E78" s="1573" t="s">
        <v>3474</v>
      </c>
      <c r="F78" s="521"/>
      <c r="G78" s="221" t="s">
        <v>3553</v>
      </c>
      <c r="H78" s="834" t="s">
        <v>3554</v>
      </c>
      <c r="I78" s="779" t="s">
        <v>3555</v>
      </c>
    </row>
    <row r="79" spans="1:9" s="835" customFormat="1" ht="19.5" customHeight="1">
      <c r="A79" s="856">
        <v>23</v>
      </c>
      <c r="B79" s="221" t="s">
        <v>3388</v>
      </c>
      <c r="C79" s="857" t="s">
        <v>3299</v>
      </c>
      <c r="D79" s="779" t="s">
        <v>3271</v>
      </c>
      <c r="E79" s="1573" t="s">
        <v>3556</v>
      </c>
      <c r="F79" s="521"/>
      <c r="G79" s="221" t="s">
        <v>3557</v>
      </c>
      <c r="H79" s="834" t="s">
        <v>3558</v>
      </c>
      <c r="I79" s="779" t="s">
        <v>3559</v>
      </c>
    </row>
    <row r="80" spans="1:9" s="835" customFormat="1" ht="19.5" customHeight="1">
      <c r="A80" s="856">
        <v>24</v>
      </c>
      <c r="B80" s="221" t="s">
        <v>3388</v>
      </c>
      <c r="C80" s="857" t="s">
        <v>5456</v>
      </c>
      <c r="D80" s="779" t="s">
        <v>3271</v>
      </c>
      <c r="E80" s="1573" t="s">
        <v>5457</v>
      </c>
      <c r="F80" s="521"/>
      <c r="G80" s="221" t="s">
        <v>5458</v>
      </c>
      <c r="H80" s="834" t="s">
        <v>5459</v>
      </c>
      <c r="I80" s="779" t="s">
        <v>5460</v>
      </c>
    </row>
    <row r="81" spans="1:9" s="835" customFormat="1" ht="19.5" customHeight="1">
      <c r="A81" s="856">
        <v>25</v>
      </c>
      <c r="B81" s="221" t="s">
        <v>3560</v>
      </c>
      <c r="C81" s="857" t="s">
        <v>3561</v>
      </c>
      <c r="D81" s="779" t="s">
        <v>3562</v>
      </c>
      <c r="E81" s="1573" t="s">
        <v>3563</v>
      </c>
      <c r="F81" s="521"/>
      <c r="G81" s="221" t="s">
        <v>3564</v>
      </c>
      <c r="H81" s="834" t="s">
        <v>3397</v>
      </c>
      <c r="I81" s="779" t="s">
        <v>3565</v>
      </c>
    </row>
    <row r="82" spans="1:9" s="835" customFormat="1" ht="19.5" customHeight="1">
      <c r="A82" s="856">
        <v>26</v>
      </c>
      <c r="B82" s="221" t="s">
        <v>3560</v>
      </c>
      <c r="C82" s="857" t="s">
        <v>5461</v>
      </c>
      <c r="D82" s="779" t="s">
        <v>5462</v>
      </c>
      <c r="E82" s="1573" t="s">
        <v>5457</v>
      </c>
      <c r="F82" s="521"/>
      <c r="G82" s="221" t="s">
        <v>5463</v>
      </c>
      <c r="H82" s="834" t="s">
        <v>5459</v>
      </c>
      <c r="I82" s="779" t="s">
        <v>5464</v>
      </c>
    </row>
    <row r="83" spans="1:9" s="835" customFormat="1" ht="19.5" customHeight="1">
      <c r="A83" s="856">
        <v>27</v>
      </c>
      <c r="B83" s="221" t="s">
        <v>3566</v>
      </c>
      <c r="C83" s="857" t="s">
        <v>3567</v>
      </c>
      <c r="D83" s="779" t="s">
        <v>3522</v>
      </c>
      <c r="E83" s="1573" t="s">
        <v>3568</v>
      </c>
      <c r="F83" s="521"/>
      <c r="G83" s="221" t="s">
        <v>3569</v>
      </c>
      <c r="H83" s="834" t="s">
        <v>3570</v>
      </c>
      <c r="I83" s="779" t="s">
        <v>3571</v>
      </c>
    </row>
    <row r="84" spans="1:9" s="835" customFormat="1" ht="19.5" customHeight="1">
      <c r="A84" s="856">
        <v>28</v>
      </c>
      <c r="B84" s="221" t="s">
        <v>3262</v>
      </c>
      <c r="C84" s="857" t="s">
        <v>3572</v>
      </c>
      <c r="D84" s="779" t="s">
        <v>3466</v>
      </c>
      <c r="E84" s="1573" t="s">
        <v>3548</v>
      </c>
      <c r="F84" s="521"/>
      <c r="G84" s="221" t="s">
        <v>3503</v>
      </c>
      <c r="H84" s="834" t="s">
        <v>3504</v>
      </c>
      <c r="I84" s="779" t="s">
        <v>3573</v>
      </c>
    </row>
    <row r="85" spans="1:9" s="835" customFormat="1" ht="19.5" customHeight="1">
      <c r="A85" s="856">
        <v>29</v>
      </c>
      <c r="B85" s="221" t="s">
        <v>3262</v>
      </c>
      <c r="C85" s="857" t="s">
        <v>3572</v>
      </c>
      <c r="D85" s="779" t="s">
        <v>3466</v>
      </c>
      <c r="E85" s="1573" t="s">
        <v>3548</v>
      </c>
      <c r="F85" s="521"/>
      <c r="G85" s="221" t="s">
        <v>3574</v>
      </c>
      <c r="H85" s="834" t="s">
        <v>3575</v>
      </c>
      <c r="I85" s="779" t="s">
        <v>3576</v>
      </c>
    </row>
    <row r="86" spans="1:9" s="835" customFormat="1" ht="19.5" customHeight="1">
      <c r="A86" s="856">
        <v>30</v>
      </c>
      <c r="B86" s="221" t="s">
        <v>3262</v>
      </c>
      <c r="C86" s="857" t="s">
        <v>3572</v>
      </c>
      <c r="D86" s="779" t="s">
        <v>3466</v>
      </c>
      <c r="E86" s="1573" t="s">
        <v>3548</v>
      </c>
      <c r="F86" s="521"/>
      <c r="G86" s="221" t="s">
        <v>3577</v>
      </c>
      <c r="H86" s="834" t="s">
        <v>3578</v>
      </c>
      <c r="I86" s="779" t="s">
        <v>3579</v>
      </c>
    </row>
    <row r="87" spans="1:9" s="835" customFormat="1" ht="19.5" customHeight="1">
      <c r="A87" s="856">
        <v>31</v>
      </c>
      <c r="B87" s="221" t="s">
        <v>3262</v>
      </c>
      <c r="C87" s="857" t="s">
        <v>3572</v>
      </c>
      <c r="D87" s="779" t="s">
        <v>3466</v>
      </c>
      <c r="E87" s="1573" t="s">
        <v>3548</v>
      </c>
      <c r="F87" s="521"/>
      <c r="G87" s="221" t="s">
        <v>3580</v>
      </c>
      <c r="H87" s="834" t="s">
        <v>3397</v>
      </c>
      <c r="I87" s="779" t="s">
        <v>3581</v>
      </c>
    </row>
    <row r="88" spans="1:9" s="835" customFormat="1" ht="19.5" customHeight="1">
      <c r="A88" s="856">
        <v>32</v>
      </c>
      <c r="B88" s="221" t="s">
        <v>3262</v>
      </c>
      <c r="C88" s="857" t="s">
        <v>3572</v>
      </c>
      <c r="D88" s="779" t="s">
        <v>3466</v>
      </c>
      <c r="E88" s="1573" t="s">
        <v>3548</v>
      </c>
      <c r="F88" s="521"/>
      <c r="G88" s="221" t="s">
        <v>3582</v>
      </c>
      <c r="H88" s="834" t="s">
        <v>3583</v>
      </c>
      <c r="I88" s="779" t="s">
        <v>3584</v>
      </c>
    </row>
    <row r="89" spans="1:9" s="835" customFormat="1" ht="19.5" customHeight="1">
      <c r="A89" s="856">
        <v>33</v>
      </c>
      <c r="B89" s="221" t="s">
        <v>3262</v>
      </c>
      <c r="C89" s="857" t="s">
        <v>3585</v>
      </c>
      <c r="D89" s="779" t="s">
        <v>3466</v>
      </c>
      <c r="E89" s="1573" t="s">
        <v>3548</v>
      </c>
      <c r="F89" s="521"/>
      <c r="G89" s="221" t="s">
        <v>3586</v>
      </c>
      <c r="H89" s="834" t="s">
        <v>3587</v>
      </c>
      <c r="I89" s="779" t="s">
        <v>3588</v>
      </c>
    </row>
    <row r="90" spans="1:9" s="835" customFormat="1" ht="19.5" customHeight="1">
      <c r="A90" s="856">
        <v>34</v>
      </c>
      <c r="B90" s="221" t="s">
        <v>3262</v>
      </c>
      <c r="C90" s="857" t="s">
        <v>3589</v>
      </c>
      <c r="D90" s="779" t="s">
        <v>3590</v>
      </c>
      <c r="E90" s="1573" t="s">
        <v>3548</v>
      </c>
      <c r="F90" s="521"/>
      <c r="G90" s="221" t="s">
        <v>3468</v>
      </c>
      <c r="H90" s="834" t="s">
        <v>3469</v>
      </c>
      <c r="I90" s="779" t="s">
        <v>3591</v>
      </c>
    </row>
    <row r="91" spans="1:9" s="835" customFormat="1" ht="19.5" customHeight="1">
      <c r="A91" s="856">
        <v>35</v>
      </c>
      <c r="B91" s="221" t="s">
        <v>3262</v>
      </c>
      <c r="C91" s="857" t="s">
        <v>3592</v>
      </c>
      <c r="D91" s="779" t="s">
        <v>3466</v>
      </c>
      <c r="E91" s="1573" t="s">
        <v>3548</v>
      </c>
      <c r="F91" s="521"/>
      <c r="G91" s="221" t="s">
        <v>3593</v>
      </c>
      <c r="H91" s="834" t="s">
        <v>3594</v>
      </c>
      <c r="I91" s="779" t="s">
        <v>3595</v>
      </c>
    </row>
    <row r="92" spans="1:9" s="835" customFormat="1" ht="19.5" customHeight="1">
      <c r="A92" s="856">
        <v>36</v>
      </c>
      <c r="B92" s="221" t="s">
        <v>3262</v>
      </c>
      <c r="C92" s="857" t="s">
        <v>3589</v>
      </c>
      <c r="D92" s="779" t="s">
        <v>3466</v>
      </c>
      <c r="E92" s="1573" t="s">
        <v>3548</v>
      </c>
      <c r="F92" s="521"/>
      <c r="G92" s="221" t="s">
        <v>3596</v>
      </c>
      <c r="H92" s="834" t="s">
        <v>3597</v>
      </c>
      <c r="I92" s="779" t="s">
        <v>3598</v>
      </c>
    </row>
    <row r="93" spans="1:9" s="835" customFormat="1" ht="19.5" customHeight="1">
      <c r="A93" s="856">
        <v>37</v>
      </c>
      <c r="B93" s="221" t="s">
        <v>3262</v>
      </c>
      <c r="C93" s="857" t="s">
        <v>3599</v>
      </c>
      <c r="D93" s="779" t="s">
        <v>3466</v>
      </c>
      <c r="E93" s="1573" t="s">
        <v>3548</v>
      </c>
      <c r="F93" s="521"/>
      <c r="G93" s="221" t="s">
        <v>3593</v>
      </c>
      <c r="H93" s="834" t="s">
        <v>3594</v>
      </c>
      <c r="I93" s="779" t="s">
        <v>3600</v>
      </c>
    </row>
    <row r="94" spans="1:9" s="835" customFormat="1" ht="19.5" customHeight="1">
      <c r="A94" s="856">
        <v>38</v>
      </c>
      <c r="B94" s="221" t="s">
        <v>3262</v>
      </c>
      <c r="C94" s="857" t="s">
        <v>3601</v>
      </c>
      <c r="D94" s="779" t="s">
        <v>3466</v>
      </c>
      <c r="E94" s="1573" t="s">
        <v>3602</v>
      </c>
      <c r="F94" s="521"/>
      <c r="G94" s="221" t="s">
        <v>3603</v>
      </c>
      <c r="H94" s="834" t="s">
        <v>3587</v>
      </c>
      <c r="I94" s="779" t="s">
        <v>3604</v>
      </c>
    </row>
    <row r="95" spans="1:9" s="835" customFormat="1" ht="19.5" customHeight="1">
      <c r="A95" s="856">
        <v>39</v>
      </c>
      <c r="B95" s="221" t="s">
        <v>3262</v>
      </c>
      <c r="C95" s="857" t="s">
        <v>3605</v>
      </c>
      <c r="D95" s="779" t="s">
        <v>3606</v>
      </c>
      <c r="E95" s="1573" t="s">
        <v>3602</v>
      </c>
      <c r="F95" s="521"/>
      <c r="G95" s="221" t="s">
        <v>3607</v>
      </c>
      <c r="H95" s="834" t="s">
        <v>3397</v>
      </c>
      <c r="I95" s="779" t="s">
        <v>3608</v>
      </c>
    </row>
    <row r="96" spans="1:9" s="835" customFormat="1" ht="19.5" customHeight="1">
      <c r="A96" s="856">
        <v>40</v>
      </c>
      <c r="B96" s="221" t="s">
        <v>3262</v>
      </c>
      <c r="C96" s="857" t="s">
        <v>3609</v>
      </c>
      <c r="D96" s="779" t="s">
        <v>3606</v>
      </c>
      <c r="E96" s="1573" t="s">
        <v>3602</v>
      </c>
      <c r="F96" s="521"/>
      <c r="G96" s="221" t="s">
        <v>3607</v>
      </c>
      <c r="H96" s="834" t="s">
        <v>3397</v>
      </c>
      <c r="I96" s="779" t="s">
        <v>3610</v>
      </c>
    </row>
    <row r="97" spans="1:9" s="835" customFormat="1" ht="19.5" customHeight="1">
      <c r="A97" s="856">
        <v>41</v>
      </c>
      <c r="B97" s="221" t="s">
        <v>3262</v>
      </c>
      <c r="C97" s="857" t="s">
        <v>3611</v>
      </c>
      <c r="D97" s="779" t="s">
        <v>3271</v>
      </c>
      <c r="E97" s="1573" t="s">
        <v>4896</v>
      </c>
      <c r="F97" s="521"/>
      <c r="G97" s="221" t="s">
        <v>3612</v>
      </c>
      <c r="H97" s="834" t="s">
        <v>3613</v>
      </c>
      <c r="I97" s="779" t="s">
        <v>3614</v>
      </c>
    </row>
    <row r="98" spans="1:9" s="835" customFormat="1" ht="19.5" customHeight="1">
      <c r="A98" s="856">
        <v>42</v>
      </c>
      <c r="B98" s="221" t="s">
        <v>3262</v>
      </c>
      <c r="C98" s="857" t="s">
        <v>3572</v>
      </c>
      <c r="D98" s="779" t="s">
        <v>3466</v>
      </c>
      <c r="E98" s="1573" t="s">
        <v>3474</v>
      </c>
      <c r="F98" s="521"/>
      <c r="G98" s="221" t="s">
        <v>3615</v>
      </c>
      <c r="H98" s="834" t="s">
        <v>3616</v>
      </c>
      <c r="I98" s="779" t="s">
        <v>3617</v>
      </c>
    </row>
    <row r="99" spans="1:9" s="835" customFormat="1" ht="19.5" customHeight="1">
      <c r="A99" s="856">
        <v>43</v>
      </c>
      <c r="B99" s="221" t="s">
        <v>3262</v>
      </c>
      <c r="C99" s="857" t="s">
        <v>3618</v>
      </c>
      <c r="D99" s="779" t="s">
        <v>3466</v>
      </c>
      <c r="E99" s="1573" t="s">
        <v>3474</v>
      </c>
      <c r="F99" s="521"/>
      <c r="G99" s="221" t="s">
        <v>3619</v>
      </c>
      <c r="H99" s="834" t="s">
        <v>3543</v>
      </c>
      <c r="I99" s="779" t="s">
        <v>3620</v>
      </c>
    </row>
    <row r="100" spans="1:9" s="835" customFormat="1" ht="19.5" customHeight="1">
      <c r="A100" s="856">
        <v>44</v>
      </c>
      <c r="B100" s="221" t="s">
        <v>3262</v>
      </c>
      <c r="C100" s="857" t="s">
        <v>3621</v>
      </c>
      <c r="D100" s="779" t="s">
        <v>3466</v>
      </c>
      <c r="E100" s="1573" t="s">
        <v>3474</v>
      </c>
      <c r="F100" s="521"/>
      <c r="G100" s="221" t="s">
        <v>3622</v>
      </c>
      <c r="H100" s="834" t="s">
        <v>3623</v>
      </c>
      <c r="I100" s="779" t="s">
        <v>3624</v>
      </c>
    </row>
    <row r="101" spans="1:9" s="835" customFormat="1" ht="19.5" customHeight="1">
      <c r="A101" s="856">
        <v>45</v>
      </c>
      <c r="B101" s="221" t="s">
        <v>3262</v>
      </c>
      <c r="C101" s="857" t="s">
        <v>3625</v>
      </c>
      <c r="D101" s="779" t="s">
        <v>3466</v>
      </c>
      <c r="E101" s="1573" t="s">
        <v>3474</v>
      </c>
      <c r="F101" s="521"/>
      <c r="G101" s="221" t="s">
        <v>3626</v>
      </c>
      <c r="H101" s="834" t="s">
        <v>3627</v>
      </c>
      <c r="I101" s="779" t="s">
        <v>3628</v>
      </c>
    </row>
    <row r="102" spans="1:9" s="835" customFormat="1" ht="19.5" customHeight="1">
      <c r="A102" s="856">
        <v>46</v>
      </c>
      <c r="B102" s="221" t="s">
        <v>3262</v>
      </c>
      <c r="C102" s="857" t="s">
        <v>3629</v>
      </c>
      <c r="D102" s="779" t="s">
        <v>3271</v>
      </c>
      <c r="E102" s="1573" t="s">
        <v>3474</v>
      </c>
      <c r="F102" s="521"/>
      <c r="G102" s="221" t="s">
        <v>3630</v>
      </c>
      <c r="H102" s="834" t="s">
        <v>3092</v>
      </c>
      <c r="I102" s="779" t="s">
        <v>3631</v>
      </c>
    </row>
    <row r="103" spans="1:9" s="835" customFormat="1" ht="19.5" customHeight="1">
      <c r="A103" s="856">
        <v>47</v>
      </c>
      <c r="B103" s="221" t="s">
        <v>3262</v>
      </c>
      <c r="C103" s="857" t="s">
        <v>3632</v>
      </c>
      <c r="D103" s="779" t="s">
        <v>3271</v>
      </c>
      <c r="E103" s="1573" t="s">
        <v>3474</v>
      </c>
      <c r="F103" s="521"/>
      <c r="G103" s="221" t="s">
        <v>3630</v>
      </c>
      <c r="H103" s="834" t="s">
        <v>3092</v>
      </c>
      <c r="I103" s="779" t="s">
        <v>3633</v>
      </c>
    </row>
    <row r="104" spans="1:9" s="835" customFormat="1" ht="19.5" customHeight="1">
      <c r="A104" s="856">
        <v>48</v>
      </c>
      <c r="B104" s="221" t="s">
        <v>3262</v>
      </c>
      <c r="C104" s="857" t="s">
        <v>3634</v>
      </c>
      <c r="D104" s="779" t="s">
        <v>3271</v>
      </c>
      <c r="E104" s="1573" t="s">
        <v>3474</v>
      </c>
      <c r="F104" s="521"/>
      <c r="G104" s="221" t="s">
        <v>3630</v>
      </c>
      <c r="H104" s="834" t="s">
        <v>3092</v>
      </c>
      <c r="I104" s="779" t="s">
        <v>3635</v>
      </c>
    </row>
    <row r="105" spans="1:9" s="835" customFormat="1" ht="19.5" customHeight="1">
      <c r="A105" s="856">
        <v>49</v>
      </c>
      <c r="B105" s="221" t="s">
        <v>3262</v>
      </c>
      <c r="C105" s="857" t="s">
        <v>3572</v>
      </c>
      <c r="D105" s="779" t="s">
        <v>3466</v>
      </c>
      <c r="E105" s="1573" t="s">
        <v>3636</v>
      </c>
      <c r="F105" s="521"/>
      <c r="G105" s="221" t="s">
        <v>3637</v>
      </c>
      <c r="H105" s="834" t="s">
        <v>3638</v>
      </c>
      <c r="I105" s="779" t="s">
        <v>3639</v>
      </c>
    </row>
    <row r="106" spans="1:9" s="835" customFormat="1" ht="19.5" customHeight="1">
      <c r="A106" s="856">
        <v>50</v>
      </c>
      <c r="B106" s="221" t="s">
        <v>3262</v>
      </c>
      <c r="C106" s="857" t="s">
        <v>3640</v>
      </c>
      <c r="D106" s="779" t="s">
        <v>3466</v>
      </c>
      <c r="E106" s="1573" t="s">
        <v>3636</v>
      </c>
      <c r="F106" s="521"/>
      <c r="G106" s="221" t="s">
        <v>3637</v>
      </c>
      <c r="H106" s="834" t="s">
        <v>3638</v>
      </c>
      <c r="I106" s="779" t="s">
        <v>3641</v>
      </c>
    </row>
    <row r="107" spans="1:9" s="835" customFormat="1" ht="19.5" customHeight="1">
      <c r="A107" s="856">
        <v>51</v>
      </c>
      <c r="B107" s="221" t="s">
        <v>3262</v>
      </c>
      <c r="C107" s="857" t="s">
        <v>3642</v>
      </c>
      <c r="D107" s="779" t="s">
        <v>3466</v>
      </c>
      <c r="E107" s="1573" t="s">
        <v>3482</v>
      </c>
      <c r="F107" s="521"/>
      <c r="G107" s="221" t="s">
        <v>3475</v>
      </c>
      <c r="H107" s="834" t="s">
        <v>3476</v>
      </c>
      <c r="I107" s="779" t="s">
        <v>3643</v>
      </c>
    </row>
    <row r="108" spans="1:9" s="835" customFormat="1" ht="19.5" customHeight="1">
      <c r="A108" s="856">
        <v>52</v>
      </c>
      <c r="B108" s="221" t="s">
        <v>3262</v>
      </c>
      <c r="C108" s="857" t="s">
        <v>3644</v>
      </c>
      <c r="D108" s="779" t="s">
        <v>3466</v>
      </c>
      <c r="E108" s="857" t="s">
        <v>3645</v>
      </c>
      <c r="F108" s="521"/>
      <c r="G108" s="221" t="s">
        <v>3646</v>
      </c>
      <c r="H108" s="834" t="s">
        <v>3647</v>
      </c>
      <c r="I108" s="779" t="s">
        <v>3648</v>
      </c>
    </row>
    <row r="109" spans="1:9" s="835" customFormat="1" ht="19.5" customHeight="1">
      <c r="A109" s="856">
        <v>53</v>
      </c>
      <c r="B109" s="221" t="s">
        <v>3262</v>
      </c>
      <c r="C109" s="857" t="s">
        <v>3649</v>
      </c>
      <c r="D109" s="779" t="s">
        <v>3466</v>
      </c>
      <c r="E109" s="1573" t="s">
        <v>3650</v>
      </c>
      <c r="F109" s="521"/>
      <c r="G109" s="221" t="s">
        <v>3651</v>
      </c>
      <c r="H109" s="834" t="s">
        <v>3397</v>
      </c>
      <c r="I109" s="779" t="s">
        <v>3652</v>
      </c>
    </row>
    <row r="110" spans="1:9" s="835" customFormat="1" ht="19.5" customHeight="1">
      <c r="A110" s="856">
        <v>54</v>
      </c>
      <c r="B110" s="221" t="s">
        <v>3262</v>
      </c>
      <c r="C110" s="857" t="s">
        <v>3653</v>
      </c>
      <c r="D110" s="779" t="s">
        <v>3466</v>
      </c>
      <c r="E110" s="1573" t="s">
        <v>3650</v>
      </c>
      <c r="F110" s="521"/>
      <c r="G110" s="221" t="s">
        <v>3651</v>
      </c>
      <c r="H110" s="834" t="s">
        <v>3397</v>
      </c>
      <c r="I110" s="779" t="s">
        <v>3654</v>
      </c>
    </row>
    <row r="111" spans="1:9" s="835" customFormat="1" ht="19.5" customHeight="1">
      <c r="A111" s="856">
        <v>55</v>
      </c>
      <c r="B111" s="221" t="s">
        <v>3262</v>
      </c>
      <c r="C111" s="857" t="s">
        <v>3655</v>
      </c>
      <c r="D111" s="779" t="s">
        <v>3466</v>
      </c>
      <c r="E111" s="1573" t="s">
        <v>3656</v>
      </c>
      <c r="F111" s="521"/>
      <c r="G111" s="221" t="s">
        <v>3657</v>
      </c>
      <c r="H111" s="834" t="s">
        <v>3658</v>
      </c>
      <c r="I111" s="779" t="s">
        <v>3659</v>
      </c>
    </row>
    <row r="112" spans="1:9" s="835" customFormat="1" ht="19.5" customHeight="1">
      <c r="A112" s="856">
        <v>56</v>
      </c>
      <c r="B112" s="221" t="s">
        <v>3262</v>
      </c>
      <c r="C112" s="857" t="s">
        <v>3660</v>
      </c>
      <c r="D112" s="779" t="s">
        <v>3466</v>
      </c>
      <c r="E112" s="1573" t="s">
        <v>3508</v>
      </c>
      <c r="F112" s="521"/>
      <c r="G112" s="221" t="s">
        <v>3509</v>
      </c>
      <c r="H112" s="834" t="s">
        <v>3510</v>
      </c>
      <c r="I112" s="779" t="s">
        <v>3661</v>
      </c>
    </row>
    <row r="113" spans="1:9" s="835" customFormat="1" ht="19.5" customHeight="1">
      <c r="A113" s="856">
        <v>57</v>
      </c>
      <c r="B113" s="221" t="s">
        <v>3262</v>
      </c>
      <c r="C113" s="857" t="s">
        <v>3662</v>
      </c>
      <c r="D113" s="779" t="s">
        <v>3466</v>
      </c>
      <c r="E113" s="1573" t="s">
        <v>3508</v>
      </c>
      <c r="F113" s="521"/>
      <c r="G113" s="221" t="s">
        <v>3509</v>
      </c>
      <c r="H113" s="834" t="s">
        <v>3510</v>
      </c>
      <c r="I113" s="779" t="s">
        <v>3663</v>
      </c>
    </row>
    <row r="114" spans="1:9" s="835" customFormat="1" ht="19.5" customHeight="1">
      <c r="A114" s="856">
        <v>58</v>
      </c>
      <c r="B114" s="221" t="s">
        <v>3262</v>
      </c>
      <c r="C114" s="857" t="s">
        <v>3664</v>
      </c>
      <c r="D114" s="779" t="s">
        <v>3665</v>
      </c>
      <c r="E114" s="1573" t="s">
        <v>3666</v>
      </c>
      <c r="F114" s="521"/>
      <c r="G114" s="221" t="s">
        <v>3667</v>
      </c>
      <c r="H114" s="834" t="s">
        <v>3668</v>
      </c>
      <c r="I114" s="779" t="s">
        <v>3669</v>
      </c>
    </row>
    <row r="115" spans="1:9" s="835" customFormat="1" ht="19.5" customHeight="1">
      <c r="A115" s="856">
        <v>59</v>
      </c>
      <c r="B115" s="221" t="s">
        <v>3262</v>
      </c>
      <c r="C115" s="857" t="s">
        <v>3670</v>
      </c>
      <c r="D115" s="779" t="s">
        <v>3466</v>
      </c>
      <c r="E115" s="1573" t="s">
        <v>3671</v>
      </c>
      <c r="F115" s="521"/>
      <c r="G115" s="221" t="s">
        <v>3672</v>
      </c>
      <c r="H115" s="834" t="s">
        <v>3673</v>
      </c>
      <c r="I115" s="779" t="s">
        <v>3674</v>
      </c>
    </row>
    <row r="116" spans="1:9" s="835" customFormat="1" ht="19.5" customHeight="1">
      <c r="A116" s="856">
        <v>60</v>
      </c>
      <c r="B116" s="221" t="s">
        <v>3262</v>
      </c>
      <c r="C116" s="857" t="s">
        <v>5465</v>
      </c>
      <c r="D116" s="779" t="s">
        <v>5462</v>
      </c>
      <c r="E116" s="1573" t="s">
        <v>5466</v>
      </c>
      <c r="F116" s="521"/>
      <c r="G116" s="221" t="s">
        <v>5467</v>
      </c>
      <c r="H116" s="834" t="s">
        <v>3092</v>
      </c>
      <c r="I116" s="779" t="s">
        <v>5468</v>
      </c>
    </row>
    <row r="117" spans="1:9" s="835" customFormat="1" ht="19.5" customHeight="1">
      <c r="A117" s="856">
        <v>61</v>
      </c>
      <c r="B117" s="221" t="s">
        <v>3415</v>
      </c>
      <c r="C117" s="857" t="s">
        <v>3675</v>
      </c>
      <c r="D117" s="779" t="s">
        <v>3676</v>
      </c>
      <c r="E117" s="1573" t="s">
        <v>3474</v>
      </c>
      <c r="F117" s="521"/>
      <c r="G117" s="221" t="s">
        <v>3677</v>
      </c>
      <c r="H117" s="834" t="s">
        <v>3678</v>
      </c>
      <c r="I117" s="779" t="s">
        <v>3679</v>
      </c>
    </row>
    <row r="118" spans="1:9" s="835" customFormat="1" ht="19.5" customHeight="1">
      <c r="A118" s="856">
        <v>62</v>
      </c>
      <c r="B118" s="221" t="s">
        <v>3415</v>
      </c>
      <c r="C118" s="857" t="s">
        <v>3680</v>
      </c>
      <c r="D118" s="779" t="s">
        <v>3340</v>
      </c>
      <c r="E118" s="1573" t="s">
        <v>3474</v>
      </c>
      <c r="F118" s="521"/>
      <c r="G118" s="221" t="s">
        <v>3681</v>
      </c>
      <c r="H118" s="834" t="s">
        <v>3682</v>
      </c>
      <c r="I118" s="779" t="s">
        <v>3683</v>
      </c>
    </row>
    <row r="119" spans="1:9" s="835" customFormat="1" ht="19.5" customHeight="1">
      <c r="A119" s="856">
        <v>63</v>
      </c>
      <c r="B119" s="221" t="s">
        <v>3415</v>
      </c>
      <c r="C119" s="857" t="s">
        <v>3684</v>
      </c>
      <c r="D119" s="779" t="s">
        <v>3340</v>
      </c>
      <c r="E119" s="1573" t="s">
        <v>3685</v>
      </c>
      <c r="F119" s="521"/>
      <c r="G119" s="221" t="s">
        <v>3475</v>
      </c>
      <c r="H119" s="834" t="s">
        <v>3476</v>
      </c>
      <c r="I119" s="779" t="s">
        <v>3686</v>
      </c>
    </row>
    <row r="120" spans="1:9" s="835" customFormat="1" ht="19.5" customHeight="1">
      <c r="A120" s="856">
        <v>64</v>
      </c>
      <c r="B120" s="221" t="s">
        <v>3415</v>
      </c>
      <c r="C120" s="857" t="s">
        <v>3687</v>
      </c>
      <c r="D120" s="779" t="s">
        <v>3340</v>
      </c>
      <c r="E120" s="1573" t="s">
        <v>3685</v>
      </c>
      <c r="F120" s="521"/>
      <c r="G120" s="221" t="s">
        <v>3475</v>
      </c>
      <c r="H120" s="834" t="s">
        <v>3476</v>
      </c>
      <c r="I120" s="779" t="s">
        <v>3688</v>
      </c>
    </row>
    <row r="121" spans="1:9" s="835" customFormat="1" ht="19.5" customHeight="1">
      <c r="A121" s="856">
        <v>65</v>
      </c>
      <c r="B121" s="221" t="s">
        <v>3415</v>
      </c>
      <c r="C121" s="857" t="s">
        <v>3689</v>
      </c>
      <c r="D121" s="779" t="s">
        <v>3340</v>
      </c>
      <c r="E121" s="1573" t="s">
        <v>3685</v>
      </c>
      <c r="F121" s="521"/>
      <c r="G121" s="221" t="s">
        <v>3690</v>
      </c>
      <c r="H121" s="834" t="s">
        <v>3691</v>
      </c>
      <c r="I121" s="779" t="s">
        <v>3692</v>
      </c>
    </row>
    <row r="122" spans="1:9" s="835" customFormat="1" ht="19.5" customHeight="1">
      <c r="A122" s="856">
        <v>66</v>
      </c>
      <c r="B122" s="221" t="s">
        <v>3415</v>
      </c>
      <c r="C122" s="857" t="s">
        <v>3693</v>
      </c>
      <c r="D122" s="779" t="s">
        <v>3694</v>
      </c>
      <c r="E122" s="1573" t="s">
        <v>3695</v>
      </c>
      <c r="F122" s="521"/>
      <c r="G122" s="221" t="s">
        <v>3696</v>
      </c>
      <c r="H122" s="834" t="s">
        <v>3697</v>
      </c>
      <c r="I122" s="779" t="s">
        <v>3698</v>
      </c>
    </row>
    <row r="123" spans="1:9" s="835" customFormat="1" ht="19.5" customHeight="1">
      <c r="A123" s="856">
        <v>67</v>
      </c>
      <c r="B123" s="221" t="s">
        <v>3699</v>
      </c>
      <c r="C123" s="857" t="s">
        <v>3700</v>
      </c>
      <c r="D123" s="779"/>
      <c r="E123" s="1573" t="s">
        <v>3548</v>
      </c>
      <c r="F123" s="521"/>
      <c r="G123" s="221" t="s">
        <v>3468</v>
      </c>
      <c r="H123" s="834" t="s">
        <v>3701</v>
      </c>
      <c r="I123" s="779" t="s">
        <v>3702</v>
      </c>
    </row>
    <row r="124" spans="1:9" s="835" customFormat="1" ht="19.5" customHeight="1">
      <c r="A124" s="856">
        <v>68</v>
      </c>
      <c r="B124" s="221" t="s">
        <v>3699</v>
      </c>
      <c r="C124" s="857" t="s">
        <v>3703</v>
      </c>
      <c r="D124" s="779"/>
      <c r="E124" s="1573" t="s">
        <v>3474</v>
      </c>
      <c r="F124" s="521"/>
      <c r="G124" s="221" t="s">
        <v>3704</v>
      </c>
      <c r="H124" s="834" t="s">
        <v>3705</v>
      </c>
      <c r="I124" s="779" t="s">
        <v>3706</v>
      </c>
    </row>
    <row r="125" spans="1:9" s="835" customFormat="1" ht="19.5" customHeight="1">
      <c r="A125" s="856">
        <v>69</v>
      </c>
      <c r="B125" s="221" t="s">
        <v>3699</v>
      </c>
      <c r="C125" s="857" t="s">
        <v>3707</v>
      </c>
      <c r="D125" s="779"/>
      <c r="E125" s="1573" t="s">
        <v>3474</v>
      </c>
      <c r="F125" s="521"/>
      <c r="G125" s="221" t="s">
        <v>3708</v>
      </c>
      <c r="H125" s="834" t="s">
        <v>3709</v>
      </c>
      <c r="I125" s="779" t="s">
        <v>3710</v>
      </c>
    </row>
    <row r="126" spans="1:9" s="835" customFormat="1" ht="19.5" customHeight="1">
      <c r="A126" s="856">
        <v>70</v>
      </c>
      <c r="B126" s="221" t="s">
        <v>3699</v>
      </c>
      <c r="C126" s="857" t="s">
        <v>3711</v>
      </c>
      <c r="D126" s="779"/>
      <c r="E126" s="1573" t="s">
        <v>3474</v>
      </c>
      <c r="F126" s="521"/>
      <c r="G126" s="221" t="s">
        <v>3712</v>
      </c>
      <c r="H126" s="834" t="s">
        <v>3713</v>
      </c>
      <c r="I126" s="779" t="s">
        <v>3714</v>
      </c>
    </row>
    <row r="127" spans="1:9" s="835" customFormat="1" ht="19.5" customHeight="1">
      <c r="A127" s="856">
        <v>71</v>
      </c>
      <c r="B127" s="221" t="s">
        <v>3699</v>
      </c>
      <c r="C127" s="857" t="s">
        <v>3715</v>
      </c>
      <c r="D127" s="779"/>
      <c r="E127" s="1573" t="s">
        <v>3716</v>
      </c>
      <c r="F127" s="521"/>
      <c r="G127" s="221" t="s">
        <v>3717</v>
      </c>
      <c r="H127" s="834" t="s">
        <v>3718</v>
      </c>
      <c r="I127" s="779" t="s">
        <v>3719</v>
      </c>
    </row>
    <row r="128" spans="1:9" s="835" customFormat="1" ht="19.5" customHeight="1">
      <c r="A128" s="856">
        <v>72</v>
      </c>
      <c r="B128" s="221" t="s">
        <v>3699</v>
      </c>
      <c r="C128" s="857" t="s">
        <v>3720</v>
      </c>
      <c r="D128" s="779"/>
      <c r="E128" s="1573" t="s">
        <v>3716</v>
      </c>
      <c r="F128" s="521"/>
      <c r="G128" s="221" t="s">
        <v>3721</v>
      </c>
      <c r="H128" s="834" t="s">
        <v>3722</v>
      </c>
      <c r="I128" s="779" t="s">
        <v>3723</v>
      </c>
    </row>
    <row r="129" spans="1:9" s="835" customFormat="1" ht="19.5" customHeight="1">
      <c r="A129" s="856">
        <v>73</v>
      </c>
      <c r="B129" s="221" t="s">
        <v>3699</v>
      </c>
      <c r="C129" s="857" t="s">
        <v>3724</v>
      </c>
      <c r="D129" s="779"/>
      <c r="E129" s="1573" t="s">
        <v>3716</v>
      </c>
      <c r="F129" s="521"/>
      <c r="G129" s="221" t="s">
        <v>3721</v>
      </c>
      <c r="H129" s="834" t="s">
        <v>3725</v>
      </c>
      <c r="I129" s="779" t="s">
        <v>3723</v>
      </c>
    </row>
    <row r="130" spans="1:9" s="835" customFormat="1" ht="19.5" customHeight="1">
      <c r="A130" s="856">
        <v>74</v>
      </c>
      <c r="B130" s="221" t="s">
        <v>3699</v>
      </c>
      <c r="C130" s="857" t="s">
        <v>3726</v>
      </c>
      <c r="D130" s="779"/>
      <c r="E130" s="1573" t="s">
        <v>3716</v>
      </c>
      <c r="F130" s="521"/>
      <c r="G130" s="221" t="s">
        <v>3727</v>
      </c>
      <c r="H130" s="860"/>
      <c r="I130" s="779" t="s">
        <v>3728</v>
      </c>
    </row>
    <row r="131" spans="1:9" s="835" customFormat="1" ht="19.5" customHeight="1">
      <c r="A131" s="856">
        <v>75</v>
      </c>
      <c r="B131" s="221" t="s">
        <v>3699</v>
      </c>
      <c r="C131" s="857" t="s">
        <v>3729</v>
      </c>
      <c r="D131" s="779"/>
      <c r="E131" s="1573" t="s">
        <v>3716</v>
      </c>
      <c r="F131" s="521"/>
      <c r="G131" s="221" t="s">
        <v>3730</v>
      </c>
      <c r="H131" s="834" t="s">
        <v>3731</v>
      </c>
      <c r="I131" s="779" t="s">
        <v>3732</v>
      </c>
    </row>
    <row r="132" spans="1:9" s="835" customFormat="1" ht="19.5" customHeight="1">
      <c r="A132" s="856">
        <v>76</v>
      </c>
      <c r="B132" s="221" t="s">
        <v>3699</v>
      </c>
      <c r="C132" s="857" t="s">
        <v>3733</v>
      </c>
      <c r="D132" s="779"/>
      <c r="E132" s="1573" t="s">
        <v>3532</v>
      </c>
      <c r="F132" s="521"/>
      <c r="G132" s="221" t="s">
        <v>3717</v>
      </c>
      <c r="H132" s="834" t="s">
        <v>3697</v>
      </c>
      <c r="I132" s="779" t="s">
        <v>3734</v>
      </c>
    </row>
    <row r="133" spans="1:9" s="835" customFormat="1" ht="19.5" customHeight="1">
      <c r="A133" s="856">
        <v>77</v>
      </c>
      <c r="B133" s="221" t="s">
        <v>3699</v>
      </c>
      <c r="C133" s="857" t="s">
        <v>3735</v>
      </c>
      <c r="D133" s="779"/>
      <c r="E133" s="1573" t="s">
        <v>3736</v>
      </c>
      <c r="F133" s="521"/>
      <c r="G133" s="221" t="s">
        <v>3737</v>
      </c>
      <c r="H133" s="834" t="s">
        <v>3738</v>
      </c>
      <c r="I133" s="779" t="s">
        <v>3739</v>
      </c>
    </row>
    <row r="134" spans="1:9" s="835" customFormat="1" ht="19.5" customHeight="1">
      <c r="A134" s="856">
        <v>78</v>
      </c>
      <c r="B134" s="221" t="s">
        <v>3699</v>
      </c>
      <c r="C134" s="857" t="s">
        <v>3740</v>
      </c>
      <c r="D134" s="779"/>
      <c r="E134" s="1573" t="s">
        <v>3736</v>
      </c>
      <c r="F134" s="521"/>
      <c r="G134" s="221" t="s">
        <v>3717</v>
      </c>
      <c r="H134" s="834" t="s">
        <v>3741</v>
      </c>
      <c r="I134" s="779" t="s">
        <v>3742</v>
      </c>
    </row>
    <row r="135" spans="1:9" s="835" customFormat="1" ht="19.5" customHeight="1">
      <c r="A135" s="856">
        <v>79</v>
      </c>
      <c r="B135" s="221" t="s">
        <v>3699</v>
      </c>
      <c r="C135" s="857" t="s">
        <v>3743</v>
      </c>
      <c r="D135" s="779"/>
      <c r="E135" s="1573" t="s">
        <v>3482</v>
      </c>
      <c r="F135" s="521"/>
      <c r="G135" s="221" t="s">
        <v>3744</v>
      </c>
      <c r="H135" s="834" t="s">
        <v>3745</v>
      </c>
      <c r="I135" s="779" t="s">
        <v>3746</v>
      </c>
    </row>
    <row r="136" spans="1:9" s="835" customFormat="1" ht="19.5" customHeight="1">
      <c r="A136" s="856">
        <v>80</v>
      </c>
      <c r="B136" s="221" t="s">
        <v>3699</v>
      </c>
      <c r="C136" s="857" t="s">
        <v>3747</v>
      </c>
      <c r="D136" s="779"/>
      <c r="E136" s="1573" t="s">
        <v>3748</v>
      </c>
      <c r="F136" s="521"/>
      <c r="G136" s="221" t="s">
        <v>3749</v>
      </c>
      <c r="H136" s="834" t="s">
        <v>3750</v>
      </c>
      <c r="I136" s="779" t="s">
        <v>3751</v>
      </c>
    </row>
    <row r="137" spans="1:9" s="835" customFormat="1" ht="19.5" customHeight="1">
      <c r="A137" s="856">
        <v>81</v>
      </c>
      <c r="B137" s="221" t="s">
        <v>3699</v>
      </c>
      <c r="C137" s="857" t="s">
        <v>3752</v>
      </c>
      <c r="D137" s="779"/>
      <c r="E137" s="1573" t="s">
        <v>3753</v>
      </c>
      <c r="F137" s="521"/>
      <c r="G137" s="221" t="s">
        <v>3717</v>
      </c>
      <c r="H137" s="834" t="s">
        <v>3754</v>
      </c>
      <c r="I137" s="779" t="s">
        <v>3755</v>
      </c>
    </row>
    <row r="138" spans="1:9" s="835" customFormat="1" ht="19.5" customHeight="1">
      <c r="A138" s="856">
        <v>82</v>
      </c>
      <c r="B138" s="221" t="s">
        <v>3699</v>
      </c>
      <c r="C138" s="857" t="s">
        <v>3756</v>
      </c>
      <c r="D138" s="779"/>
      <c r="E138" s="1573" t="s">
        <v>3757</v>
      </c>
      <c r="F138" s="521"/>
      <c r="G138" s="221" t="s">
        <v>3758</v>
      </c>
      <c r="H138" s="834" t="s">
        <v>3759</v>
      </c>
      <c r="I138" s="779" t="s">
        <v>3760</v>
      </c>
    </row>
    <row r="139" spans="1:9" s="835" customFormat="1" ht="19.5" customHeight="1">
      <c r="A139" s="856">
        <v>83</v>
      </c>
      <c r="B139" s="221" t="s">
        <v>3699</v>
      </c>
      <c r="C139" s="857" t="s">
        <v>3761</v>
      </c>
      <c r="D139" s="779"/>
      <c r="E139" s="1573" t="s">
        <v>3762</v>
      </c>
      <c r="F139" s="521"/>
      <c r="G139" s="221" t="s">
        <v>3763</v>
      </c>
      <c r="H139" s="834" t="s">
        <v>3764</v>
      </c>
      <c r="I139" s="779" t="s">
        <v>3765</v>
      </c>
    </row>
    <row r="140" spans="1:9" s="835" customFormat="1" ht="19.5" customHeight="1">
      <c r="A140" s="856">
        <v>84</v>
      </c>
      <c r="B140" s="221" t="s">
        <v>3766</v>
      </c>
      <c r="C140" s="857" t="s">
        <v>3767</v>
      </c>
      <c r="D140" s="779"/>
      <c r="E140" s="1573" t="s">
        <v>3548</v>
      </c>
      <c r="F140" s="521"/>
      <c r="G140" s="221" t="s">
        <v>3768</v>
      </c>
      <c r="H140" s="834" t="s">
        <v>3769</v>
      </c>
      <c r="I140" s="779" t="s">
        <v>3770</v>
      </c>
    </row>
    <row r="141" spans="1:9" s="835" customFormat="1" ht="19.5" customHeight="1">
      <c r="A141" s="856">
        <v>85</v>
      </c>
      <c r="B141" s="221" t="s">
        <v>3766</v>
      </c>
      <c r="C141" s="857" t="s">
        <v>3771</v>
      </c>
      <c r="D141" s="779"/>
      <c r="E141" s="1573" t="s">
        <v>3548</v>
      </c>
      <c r="F141" s="521"/>
      <c r="G141" s="221" t="s">
        <v>3772</v>
      </c>
      <c r="H141" s="834" t="s">
        <v>3597</v>
      </c>
      <c r="I141" s="779" t="s">
        <v>3773</v>
      </c>
    </row>
    <row r="142" spans="1:9" s="835" customFormat="1" ht="19.5" customHeight="1">
      <c r="A142" s="856">
        <v>86</v>
      </c>
      <c r="B142" s="221" t="s">
        <v>3766</v>
      </c>
      <c r="C142" s="857" t="s">
        <v>3774</v>
      </c>
      <c r="D142" s="779"/>
      <c r="E142" s="1573" t="s">
        <v>3775</v>
      </c>
      <c r="F142" s="521"/>
      <c r="G142" s="221" t="s">
        <v>3776</v>
      </c>
      <c r="H142" s="834" t="s">
        <v>3777</v>
      </c>
      <c r="I142" s="779" t="s">
        <v>3778</v>
      </c>
    </row>
    <row r="143" spans="1:9" s="835" customFormat="1" ht="19.5" customHeight="1">
      <c r="A143" s="856">
        <v>87</v>
      </c>
      <c r="B143" s="221" t="s">
        <v>3766</v>
      </c>
      <c r="C143" s="857" t="s">
        <v>3779</v>
      </c>
      <c r="D143" s="779"/>
      <c r="E143" s="1573" t="s">
        <v>3536</v>
      </c>
      <c r="F143" s="521"/>
      <c r="G143" s="221" t="s">
        <v>3780</v>
      </c>
      <c r="H143" s="834" t="s">
        <v>3781</v>
      </c>
      <c r="I143" s="779" t="s">
        <v>3782</v>
      </c>
    </row>
    <row r="144" spans="1:9" s="188" customFormat="1" ht="19.5" customHeight="1">
      <c r="A144" s="856">
        <v>88</v>
      </c>
      <c r="B144" s="221" t="s">
        <v>3766</v>
      </c>
      <c r="C144" s="857" t="s">
        <v>3783</v>
      </c>
      <c r="D144" s="779"/>
      <c r="E144" s="1573" t="s">
        <v>3784</v>
      </c>
      <c r="F144" s="521"/>
      <c r="G144" s="221" t="s">
        <v>3785</v>
      </c>
      <c r="H144" s="834" t="s">
        <v>3786</v>
      </c>
      <c r="I144" s="779" t="s">
        <v>3787</v>
      </c>
    </row>
    <row r="145" spans="1:9" s="835" customFormat="1" ht="19.5" customHeight="1">
      <c r="A145" s="856">
        <v>89</v>
      </c>
      <c r="B145" s="221" t="s">
        <v>3766</v>
      </c>
      <c r="C145" s="857" t="s">
        <v>3788</v>
      </c>
      <c r="D145" s="779" t="s">
        <v>3789</v>
      </c>
      <c r="E145" s="1573" t="s">
        <v>3790</v>
      </c>
      <c r="F145" s="521"/>
      <c r="G145" s="221" t="s">
        <v>3488</v>
      </c>
      <c r="H145" s="834" t="s">
        <v>3092</v>
      </c>
      <c r="I145" s="779" t="s">
        <v>3791</v>
      </c>
    </row>
    <row r="146" spans="1:9" s="835" customFormat="1" ht="19.5" customHeight="1">
      <c r="A146" s="856">
        <v>90</v>
      </c>
      <c r="B146" s="221" t="s">
        <v>3766</v>
      </c>
      <c r="C146" s="857" t="s">
        <v>3792</v>
      </c>
      <c r="D146" s="779" t="s">
        <v>3793</v>
      </c>
      <c r="E146" s="1573" t="s">
        <v>3794</v>
      </c>
      <c r="F146" s="521"/>
      <c r="G146" s="221" t="s">
        <v>3795</v>
      </c>
      <c r="H146" s="834" t="s">
        <v>3796</v>
      </c>
      <c r="I146" s="779" t="s">
        <v>3797</v>
      </c>
    </row>
    <row r="147" spans="1:9" s="835" customFormat="1" ht="19.5" customHeight="1">
      <c r="A147" s="856">
        <v>91</v>
      </c>
      <c r="B147" s="221" t="s">
        <v>5681</v>
      </c>
      <c r="C147" s="857" t="s">
        <v>5682</v>
      </c>
      <c r="D147" s="779"/>
      <c r="E147" s="1841" t="s">
        <v>5683</v>
      </c>
      <c r="F147" s="521"/>
      <c r="G147" s="221" t="s">
        <v>5684</v>
      </c>
      <c r="H147" s="834" t="s">
        <v>5685</v>
      </c>
      <c r="I147" s="779" t="s">
        <v>5939</v>
      </c>
    </row>
    <row r="148" spans="1:9" s="835" customFormat="1" ht="19.5" customHeight="1">
      <c r="A148" s="856">
        <v>92</v>
      </c>
      <c r="B148" s="221" t="s">
        <v>3798</v>
      </c>
      <c r="C148" s="857" t="s">
        <v>3799</v>
      </c>
      <c r="D148" s="779" t="s">
        <v>3800</v>
      </c>
      <c r="E148" s="1573" t="s">
        <v>3474</v>
      </c>
      <c r="F148" s="521"/>
      <c r="G148" s="221" t="s">
        <v>3801</v>
      </c>
      <c r="H148" s="834" t="s">
        <v>3802</v>
      </c>
      <c r="I148" s="779" t="s">
        <v>3803</v>
      </c>
    </row>
    <row r="149" spans="1:9" s="835" customFormat="1" ht="19.5" customHeight="1">
      <c r="A149" s="856">
        <v>93</v>
      </c>
      <c r="B149" s="221" t="s">
        <v>3798</v>
      </c>
      <c r="C149" s="857" t="s">
        <v>3804</v>
      </c>
      <c r="D149" s="779" t="s">
        <v>3800</v>
      </c>
      <c r="E149" s="1573" t="s">
        <v>3474</v>
      </c>
      <c r="F149" s="521"/>
      <c r="G149" s="221" t="s">
        <v>3805</v>
      </c>
      <c r="H149" s="834" t="s">
        <v>3519</v>
      </c>
      <c r="I149" s="779" t="s">
        <v>3806</v>
      </c>
    </row>
    <row r="150" spans="1:9" s="835" customFormat="1" ht="19.5" customHeight="1">
      <c r="A150" s="856">
        <v>94</v>
      </c>
      <c r="B150" s="221" t="s">
        <v>3798</v>
      </c>
      <c r="C150" s="857" t="s">
        <v>3807</v>
      </c>
      <c r="D150" s="779" t="s">
        <v>3808</v>
      </c>
      <c r="E150" s="1573" t="s">
        <v>3474</v>
      </c>
      <c r="F150" s="521"/>
      <c r="G150" s="221" t="s">
        <v>3809</v>
      </c>
      <c r="H150" s="834" t="s">
        <v>3397</v>
      </c>
      <c r="I150" s="779" t="s">
        <v>3810</v>
      </c>
    </row>
    <row r="151" spans="1:9" s="835" customFormat="1" ht="19.5" customHeight="1">
      <c r="A151" s="856">
        <v>95</v>
      </c>
      <c r="B151" s="221" t="s">
        <v>3798</v>
      </c>
      <c r="C151" s="857" t="s">
        <v>3811</v>
      </c>
      <c r="D151" s="779"/>
      <c r="E151" s="1573" t="s">
        <v>3527</v>
      </c>
      <c r="F151" s="521"/>
      <c r="G151" s="221" t="s">
        <v>3812</v>
      </c>
      <c r="H151" s="834" t="s">
        <v>3813</v>
      </c>
      <c r="I151" s="779" t="s">
        <v>3814</v>
      </c>
    </row>
    <row r="152" spans="1:9" s="835" customFormat="1" ht="19.5" customHeight="1">
      <c r="A152" s="856">
        <v>96</v>
      </c>
      <c r="B152" s="221" t="s">
        <v>3798</v>
      </c>
      <c r="C152" s="857" t="s">
        <v>3815</v>
      </c>
      <c r="D152" s="779" t="s">
        <v>3808</v>
      </c>
      <c r="E152" s="1573" t="s">
        <v>3685</v>
      </c>
      <c r="F152" s="521"/>
      <c r="G152" s="221" t="s">
        <v>3816</v>
      </c>
      <c r="H152" s="834" t="s">
        <v>3817</v>
      </c>
      <c r="I152" s="779" t="s">
        <v>3818</v>
      </c>
    </row>
    <row r="153" spans="1:9" s="835" customFormat="1" ht="19.5" customHeight="1">
      <c r="A153" s="856">
        <v>97</v>
      </c>
      <c r="B153" s="221" t="s">
        <v>3798</v>
      </c>
      <c r="C153" s="857" t="s">
        <v>3819</v>
      </c>
      <c r="D153" s="779" t="s">
        <v>3808</v>
      </c>
      <c r="E153" s="1573" t="s">
        <v>3820</v>
      </c>
      <c r="F153" s="521"/>
      <c r="G153" s="221" t="s">
        <v>3821</v>
      </c>
      <c r="H153" s="834" t="s">
        <v>3822</v>
      </c>
      <c r="I153" s="779" t="s">
        <v>3823</v>
      </c>
    </row>
    <row r="154" spans="1:9" s="835" customFormat="1" ht="19.5" customHeight="1">
      <c r="A154" s="856">
        <v>98</v>
      </c>
      <c r="B154" s="221" t="s">
        <v>3798</v>
      </c>
      <c r="C154" s="857" t="s">
        <v>3824</v>
      </c>
      <c r="D154" s="779" t="s">
        <v>3800</v>
      </c>
      <c r="E154" s="1573" t="s">
        <v>3820</v>
      </c>
      <c r="F154" s="521"/>
      <c r="G154" s="221" t="s">
        <v>3825</v>
      </c>
      <c r="H154" s="834" t="s">
        <v>3826</v>
      </c>
      <c r="I154" s="779" t="s">
        <v>3827</v>
      </c>
    </row>
    <row r="155" spans="1:9" s="835" customFormat="1" ht="19.5" customHeight="1">
      <c r="A155" s="856">
        <v>99</v>
      </c>
      <c r="B155" s="221" t="s">
        <v>3798</v>
      </c>
      <c r="C155" s="857" t="s">
        <v>3828</v>
      </c>
      <c r="D155" s="779" t="s">
        <v>3800</v>
      </c>
      <c r="E155" s="1573" t="s">
        <v>3829</v>
      </c>
      <c r="F155" s="521"/>
      <c r="G155" s="221" t="s">
        <v>3830</v>
      </c>
      <c r="H155" s="834" t="s">
        <v>3831</v>
      </c>
      <c r="I155" s="779" t="s">
        <v>3832</v>
      </c>
    </row>
    <row r="156" spans="1:9" s="835" customFormat="1" ht="19.5" customHeight="1">
      <c r="A156" s="856">
        <v>100</v>
      </c>
      <c r="B156" s="221" t="s">
        <v>3798</v>
      </c>
      <c r="C156" s="857" t="s">
        <v>3833</v>
      </c>
      <c r="D156" s="779" t="s">
        <v>3800</v>
      </c>
      <c r="E156" s="1573" t="s">
        <v>3650</v>
      </c>
      <c r="F156" s="521"/>
      <c r="G156" s="221" t="s">
        <v>3834</v>
      </c>
      <c r="H156" s="834" t="s">
        <v>3397</v>
      </c>
      <c r="I156" s="779" t="s">
        <v>3835</v>
      </c>
    </row>
    <row r="157" spans="1:9" s="835" customFormat="1" ht="19.5" customHeight="1">
      <c r="A157" s="856">
        <v>101</v>
      </c>
      <c r="B157" s="572" t="s">
        <v>3798</v>
      </c>
      <c r="C157" s="1573" t="s">
        <v>3836</v>
      </c>
      <c r="D157" s="832" t="s">
        <v>3800</v>
      </c>
      <c r="E157" s="1573" t="s">
        <v>3645</v>
      </c>
      <c r="F157" s="833"/>
      <c r="G157" s="221" t="s">
        <v>3837</v>
      </c>
      <c r="H157" s="834" t="s">
        <v>3838</v>
      </c>
      <c r="I157" s="779" t="s">
        <v>3839</v>
      </c>
    </row>
    <row r="158" spans="1:9" s="835" customFormat="1" ht="19.5" customHeight="1">
      <c r="A158" s="856">
        <v>102</v>
      </c>
      <c r="B158" s="572" t="s">
        <v>3798</v>
      </c>
      <c r="C158" s="1573" t="s">
        <v>3840</v>
      </c>
      <c r="D158" s="832" t="s">
        <v>3800</v>
      </c>
      <c r="E158" s="1573" t="s">
        <v>3487</v>
      </c>
      <c r="F158" s="833"/>
      <c r="G158" s="221" t="s">
        <v>3841</v>
      </c>
      <c r="H158" s="834" t="s">
        <v>3842</v>
      </c>
      <c r="I158" s="779" t="s">
        <v>3843</v>
      </c>
    </row>
    <row r="159" spans="1:9" s="835" customFormat="1" ht="19.5" customHeight="1">
      <c r="A159" s="856">
        <v>103</v>
      </c>
      <c r="B159" s="572" t="s">
        <v>3798</v>
      </c>
      <c r="C159" s="1573" t="s">
        <v>3844</v>
      </c>
      <c r="D159" s="832" t="s">
        <v>3800</v>
      </c>
      <c r="E159" s="1573" t="s">
        <v>3845</v>
      </c>
      <c r="F159" s="833"/>
      <c r="G159" s="221" t="s">
        <v>3805</v>
      </c>
      <c r="H159" s="834" t="s">
        <v>3846</v>
      </c>
      <c r="I159" s="779" t="s">
        <v>3847</v>
      </c>
    </row>
    <row r="160" spans="1:9" s="835" customFormat="1" ht="19.5" customHeight="1">
      <c r="A160" s="856">
        <v>104</v>
      </c>
      <c r="B160" s="572" t="s">
        <v>3798</v>
      </c>
      <c r="C160" s="1573" t="s">
        <v>3848</v>
      </c>
      <c r="D160" s="832" t="s">
        <v>3800</v>
      </c>
      <c r="E160" s="1573" t="s">
        <v>3849</v>
      </c>
      <c r="F160" s="833"/>
      <c r="G160" s="221" t="s">
        <v>3850</v>
      </c>
      <c r="H160" s="834" t="s">
        <v>3397</v>
      </c>
      <c r="I160" s="779" t="s">
        <v>3851</v>
      </c>
    </row>
    <row r="161" spans="1:9" s="835" customFormat="1" ht="19.5" customHeight="1">
      <c r="A161" s="856">
        <v>105</v>
      </c>
      <c r="B161" s="572" t="s">
        <v>3798</v>
      </c>
      <c r="C161" s="1573" t="s">
        <v>3852</v>
      </c>
      <c r="D161" s="832" t="s">
        <v>3800</v>
      </c>
      <c r="E161" s="1573" t="s">
        <v>3853</v>
      </c>
      <c r="F161" s="833"/>
      <c r="G161" s="221" t="s">
        <v>3854</v>
      </c>
      <c r="H161" s="834" t="s">
        <v>3855</v>
      </c>
      <c r="I161" s="779" t="s">
        <v>3856</v>
      </c>
    </row>
    <row r="162" spans="1:9" s="835" customFormat="1" ht="19.5" customHeight="1">
      <c r="A162" s="856">
        <v>106</v>
      </c>
      <c r="B162" s="572" t="s">
        <v>3798</v>
      </c>
      <c r="C162" s="1573" t="s">
        <v>3857</v>
      </c>
      <c r="D162" s="832" t="s">
        <v>3800</v>
      </c>
      <c r="E162" s="1573" t="s">
        <v>3656</v>
      </c>
      <c r="F162" s="833"/>
      <c r="G162" s="221" t="s">
        <v>3858</v>
      </c>
      <c r="H162" s="834" t="s">
        <v>3859</v>
      </c>
      <c r="I162" s="779" t="s">
        <v>3860</v>
      </c>
    </row>
    <row r="163" spans="1:9" s="835" customFormat="1" ht="19.5" customHeight="1">
      <c r="A163" s="856">
        <v>107</v>
      </c>
      <c r="B163" s="572" t="s">
        <v>3798</v>
      </c>
      <c r="C163" s="1573" t="s">
        <v>3861</v>
      </c>
      <c r="D163" s="832" t="s">
        <v>3800</v>
      </c>
      <c r="E163" s="1573" t="s">
        <v>3862</v>
      </c>
      <c r="F163" s="833"/>
      <c r="G163" s="221" t="s">
        <v>3863</v>
      </c>
      <c r="H163" s="834" t="s">
        <v>3397</v>
      </c>
      <c r="I163" s="779" t="s">
        <v>3864</v>
      </c>
    </row>
    <row r="164" spans="1:9" s="835" customFormat="1" ht="19.5" customHeight="1">
      <c r="A164" s="856">
        <v>108</v>
      </c>
      <c r="B164" s="572" t="s">
        <v>3798</v>
      </c>
      <c r="C164" s="1573" t="s">
        <v>3865</v>
      </c>
      <c r="D164" s="832" t="s">
        <v>3866</v>
      </c>
      <c r="E164" s="1573" t="s">
        <v>3496</v>
      </c>
      <c r="F164" s="833"/>
      <c r="G164" s="221" t="s">
        <v>3867</v>
      </c>
      <c r="H164" s="834" t="s">
        <v>3498</v>
      </c>
      <c r="I164" s="779" t="s">
        <v>3868</v>
      </c>
    </row>
    <row r="165" spans="1:9" s="835" customFormat="1" ht="19.5" customHeight="1">
      <c r="A165" s="856">
        <v>109</v>
      </c>
      <c r="B165" s="572" t="s">
        <v>3798</v>
      </c>
      <c r="C165" s="1573" t="s">
        <v>3869</v>
      </c>
      <c r="D165" s="832" t="s">
        <v>3866</v>
      </c>
      <c r="E165" s="1573" t="s">
        <v>3870</v>
      </c>
      <c r="F165" s="833"/>
      <c r="G165" s="221" t="s">
        <v>3871</v>
      </c>
      <c r="H165" s="834" t="s">
        <v>3872</v>
      </c>
      <c r="I165" s="779" t="s">
        <v>3873</v>
      </c>
    </row>
    <row r="166" spans="1:9" s="835" customFormat="1" ht="19.5" customHeight="1">
      <c r="A166" s="856">
        <v>110</v>
      </c>
      <c r="B166" s="572" t="s">
        <v>3798</v>
      </c>
      <c r="C166" s="1573" t="s">
        <v>3874</v>
      </c>
      <c r="D166" s="832" t="s">
        <v>3866</v>
      </c>
      <c r="E166" s="1573" t="s">
        <v>3875</v>
      </c>
      <c r="F166" s="833"/>
      <c r="G166" s="221" t="s">
        <v>3876</v>
      </c>
      <c r="H166" s="834" t="s">
        <v>3397</v>
      </c>
      <c r="I166" s="779" t="s">
        <v>3877</v>
      </c>
    </row>
    <row r="167" spans="1:9" s="835" customFormat="1" ht="19.5" customHeight="1">
      <c r="A167" s="856">
        <v>111</v>
      </c>
      <c r="B167" s="572" t="s">
        <v>3798</v>
      </c>
      <c r="C167" s="1573" t="s">
        <v>3878</v>
      </c>
      <c r="D167" s="832" t="s">
        <v>3879</v>
      </c>
      <c r="E167" s="1573" t="s">
        <v>3880</v>
      </c>
      <c r="F167" s="833"/>
      <c r="G167" s="221" t="s">
        <v>3881</v>
      </c>
      <c r="H167" s="834" t="s">
        <v>3882</v>
      </c>
      <c r="I167" s="779" t="s">
        <v>3883</v>
      </c>
    </row>
    <row r="168" spans="1:9" s="188" customFormat="1" ht="19.5" customHeight="1">
      <c r="A168" s="856">
        <v>112</v>
      </c>
      <c r="B168" s="572" t="s">
        <v>3798</v>
      </c>
      <c r="C168" s="1573" t="s">
        <v>3884</v>
      </c>
      <c r="D168" s="832" t="s">
        <v>3885</v>
      </c>
      <c r="E168" s="1573" t="s">
        <v>3757</v>
      </c>
      <c r="F168" s="833"/>
      <c r="G168" s="221" t="s">
        <v>3886</v>
      </c>
      <c r="H168" s="834" t="s">
        <v>3887</v>
      </c>
      <c r="I168" s="779" t="s">
        <v>3888</v>
      </c>
    </row>
    <row r="169" spans="1:9" ht="19.5" customHeight="1">
      <c r="A169" s="856">
        <v>113</v>
      </c>
      <c r="B169" s="572" t="s">
        <v>3798</v>
      </c>
      <c r="C169" s="1573" t="s">
        <v>3889</v>
      </c>
      <c r="D169" s="832" t="s">
        <v>3800</v>
      </c>
      <c r="E169" s="1573" t="s">
        <v>3890</v>
      </c>
      <c r="F169" s="833"/>
      <c r="G169" s="221" t="s">
        <v>3891</v>
      </c>
      <c r="H169" s="834" t="s">
        <v>3892</v>
      </c>
      <c r="I169" s="779" t="s">
        <v>3893</v>
      </c>
    </row>
    <row r="170" spans="1:9" ht="19.5" customHeight="1">
      <c r="A170" s="856">
        <v>114</v>
      </c>
      <c r="B170" s="221" t="s">
        <v>3798</v>
      </c>
      <c r="C170" s="857" t="s">
        <v>3894</v>
      </c>
      <c r="D170" s="779" t="s">
        <v>3800</v>
      </c>
      <c r="E170" s="1573" t="s">
        <v>3895</v>
      </c>
      <c r="F170" s="521"/>
      <c r="G170" s="221" t="s">
        <v>3896</v>
      </c>
      <c r="H170" s="834" t="s">
        <v>3397</v>
      </c>
      <c r="I170" s="779" t="s">
        <v>3897</v>
      </c>
    </row>
    <row r="171" spans="1:9" ht="19.5" customHeight="1">
      <c r="A171" s="856">
        <v>115</v>
      </c>
      <c r="B171" s="221" t="s">
        <v>3798</v>
      </c>
      <c r="C171" s="857" t="s">
        <v>4965</v>
      </c>
      <c r="D171" s="779" t="s">
        <v>3800</v>
      </c>
      <c r="E171" s="1573" t="s">
        <v>5334</v>
      </c>
      <c r="F171" s="521"/>
      <c r="G171" s="221" t="s">
        <v>4966</v>
      </c>
      <c r="H171" s="834" t="s">
        <v>4967</v>
      </c>
      <c r="I171" s="779" t="s">
        <v>5031</v>
      </c>
    </row>
    <row r="172" spans="1:9" ht="19.5" customHeight="1">
      <c r="A172" s="858">
        <v>116</v>
      </c>
      <c r="B172" s="537" t="s">
        <v>3798</v>
      </c>
      <c r="C172" s="1483" t="s">
        <v>5335</v>
      </c>
      <c r="D172" s="839" t="s">
        <v>3800</v>
      </c>
      <c r="E172" s="1484" t="s">
        <v>5336</v>
      </c>
      <c r="F172" s="537"/>
      <c r="G172" s="839" t="s">
        <v>5337</v>
      </c>
      <c r="H172" s="839" t="s">
        <v>5338</v>
      </c>
      <c r="I172" s="840" t="s">
        <v>5339</v>
      </c>
    </row>
    <row r="173" spans="1:9" ht="19.5" customHeight="1">
      <c r="A173" s="540" t="s">
        <v>3898</v>
      </c>
    </row>
    <row r="174" spans="1:9" ht="19.5" customHeight="1">
      <c r="A174" s="830" t="s">
        <v>3899</v>
      </c>
    </row>
    <row r="175" spans="1:9" ht="19.5" customHeight="1">
      <c r="A175" s="830" t="s">
        <v>3900</v>
      </c>
    </row>
    <row r="176" spans="1:9" ht="19.5" customHeight="1">
      <c r="A176" s="830" t="s">
        <v>3901</v>
      </c>
    </row>
    <row r="177" spans="1:9" ht="19.5" customHeight="1">
      <c r="A177" s="830" t="s">
        <v>3902</v>
      </c>
    </row>
    <row r="178" spans="1:9" ht="19.5" customHeight="1">
      <c r="A178" s="830" t="s">
        <v>3903</v>
      </c>
    </row>
    <row r="179" spans="1:9" ht="19.5" customHeight="1">
      <c r="A179" s="830" t="s">
        <v>3904</v>
      </c>
    </row>
    <row r="180" spans="1:9" s="564" customFormat="1" ht="19.5" customHeight="1">
      <c r="A180" s="830" t="s">
        <v>3905</v>
      </c>
      <c r="B180" s="830"/>
      <c r="C180" s="540"/>
      <c r="D180" s="830"/>
      <c r="E180" s="540"/>
      <c r="F180" s="540"/>
      <c r="G180" s="540"/>
      <c r="H180" s="540"/>
      <c r="I180" s="540"/>
    </row>
    <row r="181" spans="1:9" ht="19.5" customHeight="1">
      <c r="A181" s="830" t="s">
        <v>3906</v>
      </c>
    </row>
    <row r="182" spans="1:9" ht="19.5" customHeight="1">
      <c r="A182" s="830" t="s">
        <v>3907</v>
      </c>
    </row>
    <row r="183" spans="1:9" ht="19.5" customHeight="1">
      <c r="A183" s="1572" t="s">
        <v>3908</v>
      </c>
      <c r="B183" s="1572"/>
      <c r="C183" s="564"/>
      <c r="D183" s="1572"/>
      <c r="E183" s="564"/>
      <c r="F183" s="564"/>
    </row>
  </sheetData>
  <customSheetViews>
    <customSheetView guid="{35BD8D3A-C3F6-4E0E-B6B2-2143E8CF03D4}" scale="70">
      <selection activeCell="F29" sqref="F29"/>
      <pageMargins left="0.59055118110236227" right="0.59055118110236227" top="0.78740157480314965" bottom="0.78740157480314965" header="0.31496062992125984" footer="0.31496062992125984"/>
      <pageSetup paperSize="9" fitToHeight="0" orientation="portrait" r:id="rId1"/>
    </customSheetView>
    <customSheetView guid="{62DAE75F-6EEA-49DA-9015-29B18CCD12D0}" scale="85">
      <selection activeCell="I77" sqref="I77"/>
      <pageMargins left="0.59055118110236227" right="0.59055118110236227" top="0.78740157480314965" bottom="0.78740157480314965" header="0.31496062992125984" footer="0.31496062992125984"/>
      <pageSetup paperSize="9" fitToHeight="0" orientation="portrait" r:id="rId2"/>
    </customSheetView>
    <customSheetView guid="{4FBB7373-7AD5-46FB-9DE1-55BD4F50189C}" scale="70" topLeftCell="F1">
      <selection activeCell="K1" sqref="K1"/>
      <pageMargins left="0.59055118110236227" right="0.59055118110236227" top="0.78740157480314965" bottom="0.78740157480314965" header="0.31496062992125984" footer="0.31496062992125984"/>
      <pageSetup paperSize="9" fitToHeight="0" orientation="portrait" r:id="rId3"/>
    </customSheetView>
    <customSheetView guid="{B4CA18B5-BFDC-4B27-9B09-A8E981EC257E}" scale="70" topLeftCell="I1">
      <selection activeCell="R13" sqref="R13"/>
      <pageMargins left="0.59055118110236227" right="0.59055118110236227" top="0.78740157480314965" bottom="0.78740157480314965" header="0.31496062992125984" footer="0.31496062992125984"/>
      <pageSetup paperSize="9" fitToHeight="0" orientation="portrait" r:id="rId4"/>
    </customSheetView>
    <customSheetView guid="{24722943-D668-4B0A-A18B-250D1EAF22DF}" scale="85" topLeftCell="A49">
      <selection activeCell="I77" sqref="I77"/>
      <pageMargins left="0.59055118110236227" right="0.59055118110236227" top="0.78740157480314965" bottom="0.78740157480314965" header="0.31496062992125984" footer="0.31496062992125984"/>
      <pageSetup paperSize="9" fitToHeight="0" orientation="portrait" r:id="rId5"/>
    </customSheetView>
    <customSheetView guid="{F9A5D3E6-646D-417F-BBE8-7ECCE1B1890D}" scale="85" topLeftCell="A49">
      <selection activeCell="I77" sqref="I77"/>
      <pageMargins left="0.59055118110236227" right="0.59055118110236227" top="0.78740157480314965" bottom="0.78740157480314965" header="0.31496062992125984" footer="0.31496062992125984"/>
      <pageSetup paperSize="9" fitToHeight="0" orientation="portrait" r:id="rId6"/>
    </customSheetView>
    <customSheetView guid="{B49D56AA-3B6B-4E15-99C8-E193BF4F22A9}" scale="85">
      <selection activeCell="I77" sqref="I77"/>
      <pageMargins left="0.59055118110236227" right="0.59055118110236227" top="0.78740157480314965" bottom="0.78740157480314965" header="0.31496062992125984" footer="0.31496062992125984"/>
      <pageSetup paperSize="9" fitToHeight="0" orientation="portrait" r:id="rId7"/>
    </customSheetView>
    <customSheetView guid="{4BFB6A7F-AD02-4597-91ED-9E7C081BFF9C}" scale="85">
      <selection sqref="A1:I1048576"/>
      <pageMargins left="0.59055118110236227" right="0.59055118110236227" top="0.78740157480314965" bottom="0.78740157480314965" header="0.31496062992125984" footer="0.31496062992125984"/>
      <pageSetup paperSize="9" fitToHeight="0" orientation="portrait" r:id="rId8"/>
    </customSheetView>
    <customSheetView guid="{CB77EDC4-1539-4750-BB10-178F70A60A1B}" scale="85" topLeftCell="A49">
      <selection activeCell="I77" sqref="I77"/>
      <pageMargins left="0.59055118110236227" right="0.59055118110236227" top="0.78740157480314965" bottom="0.78740157480314965" header="0.31496062992125984" footer="0.31496062992125984"/>
      <pageSetup paperSize="9" fitToHeight="0" orientation="portrait" r:id="rId9"/>
    </customSheetView>
    <customSheetView guid="{369012CD-4C1F-4D8C-8CE3-B02386BE13F9}" scale="85" topLeftCell="A49">
      <selection activeCell="I77" sqref="I77"/>
      <pageMargins left="0.59055118110236227" right="0.59055118110236227" top="0.78740157480314965" bottom="0.78740157480314965" header="0.31496062992125984" footer="0.31496062992125984"/>
      <pageSetup paperSize="9" fitToHeight="0" orientation="portrait" r:id="rId10"/>
    </customSheetView>
    <customSheetView guid="{564D171F-5A7F-4BA7-84E9-2748A0F2FCAC}" scale="85" topLeftCell="A49">
      <selection activeCell="I77" sqref="I77"/>
      <pageMargins left="0.59055118110236227" right="0.59055118110236227" top="0.78740157480314965" bottom="0.78740157480314965" header="0.31496062992125984" footer="0.31496062992125984"/>
      <pageSetup paperSize="9" fitToHeight="0" orientation="portrait" r:id="rId11"/>
    </customSheetView>
    <customSheetView guid="{57203996-1702-43B0-8CA7-C4D353FAC7EF}" scale="85">
      <selection sqref="A1:I1048576"/>
      <pageMargins left="0.59055118110236227" right="0.59055118110236227" top="0.78740157480314965" bottom="0.78740157480314965" header="0.31496062992125984" footer="0.31496062992125984"/>
      <pageSetup paperSize="9" fitToHeight="0" orientation="portrait" r:id="rId12"/>
    </customSheetView>
    <customSheetView guid="{00CC1D44-80CA-4E4D-84E2-49AA889E672C}" scale="85">
      <selection sqref="A1:I1048576"/>
      <pageMargins left="0.59055118110236227" right="0.59055118110236227" top="0.78740157480314965" bottom="0.78740157480314965" header="0.31496062992125984" footer="0.31496062992125984"/>
      <pageSetup paperSize="9" fitToHeight="0" orientation="portrait" r:id="rId13"/>
    </customSheetView>
    <customSheetView guid="{58711EF9-D1BA-4D52-9189-4F7861C6D30C}" scale="85">
      <selection sqref="A1:I1048576"/>
      <pageMargins left="0.59055118110236227" right="0.59055118110236227" top="0.78740157480314965" bottom="0.78740157480314965" header="0.31496062992125984" footer="0.31496062992125984"/>
      <pageSetup paperSize="9" fitToHeight="0" orientation="portrait" r:id="rId14"/>
    </customSheetView>
    <customSheetView guid="{67EF8DD2-DD3D-4A4F-9A3B-29FC45742F40}" scale="85">
      <selection sqref="A1:I1048576"/>
      <pageMargins left="0.59055118110236227" right="0.59055118110236227" top="0.78740157480314965" bottom="0.78740157480314965" header="0.31496062992125984" footer="0.31496062992125984"/>
      <pageSetup paperSize="9" fitToHeight="0" orientation="portrait" r:id="rId15"/>
    </customSheetView>
    <customSheetView guid="{3A63DEF1-E49A-408D-8D43-BE5779D6C7CA}" scale="85">
      <selection sqref="A1:I1048576"/>
      <pageMargins left="0.59055118110236227" right="0.59055118110236227" top="0.78740157480314965" bottom="0.78740157480314965" header="0.31496062992125984" footer="0.31496062992125984"/>
      <pageSetup paperSize="9" fitToHeight="0" orientation="portrait" r:id="rId16"/>
    </customSheetView>
    <customSheetView guid="{71AD9FC9-48FC-499D-BB07-7480148E85D1}" scale="85" topLeftCell="A49">
      <selection activeCell="I77" sqref="I77"/>
      <pageMargins left="0.59055118110236227" right="0.59055118110236227" top="0.78740157480314965" bottom="0.78740157480314965" header="0.31496062992125984" footer="0.31496062992125984"/>
      <pageSetup paperSize="9" fitToHeight="0" orientation="portrait" r:id="rId17"/>
    </customSheetView>
    <customSheetView guid="{30058F98-6897-4D54-8BCF-6DCA7063FB8D}" scale="85" topLeftCell="A49">
      <selection activeCell="I77" sqref="I77"/>
      <pageMargins left="0.59055118110236227" right="0.59055118110236227" top="0.78740157480314965" bottom="0.78740157480314965" header="0.31496062992125984" footer="0.31496062992125984"/>
      <pageSetup paperSize="9" fitToHeight="0" orientation="portrait" r:id="rId18"/>
    </customSheetView>
    <customSheetView guid="{69EF12F7-33A4-4F77-BCCE-9A346C0C3A8F}" scale="85" topLeftCell="A49">
      <selection activeCell="I77" sqref="I77"/>
      <pageMargins left="0.59055118110236227" right="0.59055118110236227" top="0.78740157480314965" bottom="0.78740157480314965" header="0.31496062992125984" footer="0.31496062992125984"/>
      <pageSetup paperSize="9" fitToHeight="0"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fitToHeight="0" orientation="portrait" r:id="rId20"/>
    </customSheetView>
    <customSheetView guid="{93FFEA2B-6C03-44F6-B130-FBAEBD1B563D}" scale="85">
      <selection activeCell="I77" sqref="I77"/>
      <pageMargins left="0.59055118110236227" right="0.59055118110236227" top="0.78740157480314965" bottom="0.78740157480314965" header="0.31496062992125984" footer="0.31496062992125984"/>
      <pageSetup paperSize="9" fitToHeight="0" orientation="portrait" r:id="rId21"/>
    </customSheetView>
    <customSheetView guid="{53BA018E-45F1-40AC-9517-B9A1EB91F7F3}" scale="85" topLeftCell="A49">
      <selection activeCell="I77" sqref="I77"/>
      <pageMargins left="0.59055118110236227" right="0.59055118110236227" top="0.78740157480314965" bottom="0.78740157480314965" header="0.31496062992125984" footer="0.31496062992125984"/>
      <pageSetup paperSize="9" fitToHeight="0" orientation="portrait" r:id="rId22"/>
    </customSheetView>
    <customSheetView guid="{1BFE2A91-9960-49FB-B512-A4FCD8C3EC61}" scale="85" topLeftCell="A49">
      <selection activeCell="I77" sqref="I77"/>
      <pageMargins left="0.59055118110236227" right="0.59055118110236227" top="0.78740157480314965" bottom="0.78740157480314965" header="0.31496062992125984" footer="0.31496062992125984"/>
      <pageSetup paperSize="9" fitToHeight="0" orientation="portrait" r:id="rId23"/>
    </customSheetView>
    <customSheetView guid="{B11D6758-BA5A-4F43-A11B-572A39E9790E}" scale="85" topLeftCell="A49">
      <selection activeCell="I77" sqref="I77"/>
      <pageMargins left="0.59055118110236227" right="0.59055118110236227" top="0.78740157480314965" bottom="0.78740157480314965" header="0.31496062992125984" footer="0.31496062992125984"/>
      <pageSetup paperSize="9" fitToHeight="0" orientation="portrait" r:id="rId24"/>
    </customSheetView>
    <customSheetView guid="{C5E0F698-3666-4B81-8EED-CC2781573207}" scale="85" topLeftCell="A49">
      <selection activeCell="I77" sqref="I77"/>
      <pageMargins left="0.59055118110236227" right="0.59055118110236227" top="0.78740157480314965" bottom="0.78740157480314965" header="0.31496062992125984" footer="0.31496062992125984"/>
      <pageSetup paperSize="9" fitToHeight="0" orientation="portrait" r:id="rId25"/>
    </customSheetView>
    <customSheetView guid="{898219FD-2AFB-47DD-A584-5E9CD05CCBB1}" scale="85" topLeftCell="A49">
      <selection activeCell="I77" sqref="I77"/>
      <pageMargins left="0.59055118110236227" right="0.59055118110236227" top="0.78740157480314965" bottom="0.78740157480314965" header="0.31496062992125984" footer="0.31496062992125984"/>
      <pageSetup paperSize="9" fitToHeight="0" orientation="portrait" r:id="rId26"/>
    </customSheetView>
    <customSheetView guid="{F9FD260D-0E13-42FA-B6DD-FA7196CADFBB}" scale="85" topLeftCell="A49">
      <selection activeCell="I77" sqref="I77"/>
      <pageMargins left="0.59055118110236227" right="0.59055118110236227" top="0.78740157480314965" bottom="0.78740157480314965" header="0.31496062992125984" footer="0.31496062992125984"/>
      <pageSetup paperSize="9" fitToHeight="0" orientation="portrait" r:id="rId27"/>
    </customSheetView>
    <customSheetView guid="{8F84476C-5D28-45F6-BFD4-9F4E2FD5B14D}" scale="85">
      <selection sqref="A1:I1048576"/>
      <pageMargins left="0.59055118110236227" right="0.59055118110236227" top="0.78740157480314965" bottom="0.78740157480314965" header="0.31496062992125984" footer="0.31496062992125984"/>
      <pageSetup paperSize="9" fitToHeight="0"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fitToHeight="0"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fitToHeight="0"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fitToHeight="0"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fitToHeight="0"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fitToHeight="0"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fitToHeight="0"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fitToHeight="0"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fitToHeight="0"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fitToHeight="0"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fitToHeight="0"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fitToHeight="0"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fitToHeight="0"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fitToHeight="0"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fitToHeight="0"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fitToHeight="0"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fitToHeight="0"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fitToHeight="0"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fitToHeight="0"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fitToHeight="0"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fitToHeight="0"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fitToHeight="0"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fitToHeight="0"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fitToHeight="0"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fitToHeight="0"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fitToHeight="0" orientation="portrait" r:id="rId53"/>
    </customSheetView>
    <customSheetView guid="{2269C0FD-B02E-4191-A436-AAEEA9894E11}" scale="85" topLeftCell="A49">
      <selection activeCell="I77" sqref="I77"/>
      <pageMargins left="0.59055118110236227" right="0.59055118110236227" top="0.78740157480314965" bottom="0.78740157480314965" header="0.31496062992125984" footer="0.31496062992125984"/>
      <pageSetup paperSize="9" fitToHeight="0" orientation="portrait" r:id="rId54"/>
    </customSheetView>
    <customSheetView guid="{7F32949A-5CAB-4A39-BA6F-2E21B6F67F41}" scale="85" topLeftCell="A49">
      <selection activeCell="I77" sqref="I77"/>
      <pageMargins left="0.59055118110236227" right="0.59055118110236227" top="0.78740157480314965" bottom="0.78740157480314965" header="0.31496062992125984" footer="0.31496062992125984"/>
      <pageSetup paperSize="9" fitToHeight="0" orientation="portrait" r:id="rId55"/>
    </customSheetView>
    <customSheetView guid="{96261999-39E9-4504-A3A1-B1430E0C0346}" scale="85" topLeftCell="A49">
      <selection activeCell="I77" sqref="I77"/>
      <pageMargins left="0.59055118110236227" right="0.59055118110236227" top="0.78740157480314965" bottom="0.78740157480314965" header="0.31496062992125984" footer="0.31496062992125984"/>
      <pageSetup paperSize="9" fitToHeight="0" orientation="portrait" r:id="rId56"/>
    </customSheetView>
    <customSheetView guid="{1184DE22-5901-485C-8050-F941E80B16ED}" scale="85" topLeftCell="A49">
      <selection activeCell="I77" sqref="I77"/>
      <pageMargins left="0.59055118110236227" right="0.59055118110236227" top="0.78740157480314965" bottom="0.78740157480314965" header="0.31496062992125984" footer="0.31496062992125984"/>
      <pageSetup paperSize="9" fitToHeight="0" orientation="portrait" r:id="rId57"/>
    </customSheetView>
    <customSheetView guid="{2B898D7F-EE90-4CFD-9F43-AB7414F89E77}" scale="85" topLeftCell="A49">
      <selection activeCell="I77" sqref="I77"/>
      <pageMargins left="0.59055118110236227" right="0.59055118110236227" top="0.78740157480314965" bottom="0.78740157480314965" header="0.31496062992125984" footer="0.31496062992125984"/>
      <pageSetup paperSize="9" fitToHeight="0" orientation="portrait" r:id="rId58"/>
    </customSheetView>
    <customSheetView guid="{C6AFBE28-E866-4D5D-ADBD-07D2847FD902}" scale="85" topLeftCell="A142">
      <selection activeCell="I168" sqref="I168"/>
      <pageMargins left="0.59055118110236227" right="0.59055118110236227" top="0.78740157480314965" bottom="0.78740157480314965" header="0.31496062992125984" footer="0.31496062992125984"/>
      <pageSetup paperSize="9" fitToHeight="0" orientation="portrait" r:id="rId59"/>
    </customSheetView>
    <customSheetView guid="{3735EA80-EB2D-4910-81F1-1AA74ECCBFE5}" scale="85">
      <selection activeCell="R13" sqref="R13"/>
      <pageMargins left="0.59055118110236227" right="0.59055118110236227" top="0.78740157480314965" bottom="0.78740157480314965" header="0.31496062992125984" footer="0.31496062992125984"/>
      <pageSetup paperSize="9" fitToHeight="0" orientation="portrait" r:id="rId60"/>
    </customSheetView>
    <customSheetView guid="{436E96B2-CC3D-4C3D-8B1C-266CE54627E3}" scale="85">
      <selection activeCell="R13" sqref="R13"/>
      <pageMargins left="0.59055118110236227" right="0.59055118110236227" top="0.78740157480314965" bottom="0.78740157480314965" header="0.31496062992125984" footer="0.31496062992125984"/>
      <pageSetup paperSize="9" fitToHeight="0" orientation="portrait" r:id="rId61"/>
    </customSheetView>
    <customSheetView guid="{5B441C35-8B1D-479D-A742-AF098D604223}" scale="85">
      <selection activeCell="I77" sqref="I77"/>
      <pageMargins left="0.59055118110236227" right="0.59055118110236227" top="0.78740157480314965" bottom="0.78740157480314965" header="0.31496062992125984" footer="0.31496062992125984"/>
      <pageSetup paperSize="9" fitToHeight="0" orientation="portrait" r:id="rId62"/>
    </customSheetView>
    <customSheetView guid="{E4062767-D090-45A6-BD60-B90D5BBF3894}" scale="85" topLeftCell="A49">
      <selection activeCell="I77" sqref="I77"/>
      <pageMargins left="0.59055118110236227" right="0.59055118110236227" top="0.78740157480314965" bottom="0.78740157480314965" header="0.31496062992125984" footer="0.31496062992125984"/>
      <pageSetup paperSize="9" fitToHeight="0" orientation="portrait" r:id="rId63"/>
    </customSheetView>
    <customSheetView guid="{1F973131-8A4E-4D06-BD72-AB7B2C989AC9}" scale="85">
      <selection sqref="A1:I1048576"/>
      <pageMargins left="0.59055118110236227" right="0.59055118110236227" top="0.78740157480314965" bottom="0.78740157480314965" header="0.31496062992125984" footer="0.31496062992125984"/>
      <pageSetup paperSize="9" fitToHeight="0" orientation="portrait" r:id="rId64"/>
    </customSheetView>
    <customSheetView guid="{1FF3D99B-551E-43BF-80CF-4BE9881BF48D}" scale="85" topLeftCell="A49">
      <selection activeCell="I77" sqref="I77"/>
      <pageMargins left="0.59055118110236227" right="0.59055118110236227" top="0.78740157480314965" bottom="0.78740157480314965" header="0.31496062992125984" footer="0.31496062992125984"/>
      <pageSetup paperSize="9" fitToHeight="0" orientation="portrait" r:id="rId65"/>
    </customSheetView>
    <customSheetView guid="{240189DE-87D7-4094-9C55-239451DB35EE}" scale="85" topLeftCell="A49">
      <selection activeCell="I77" sqref="I77"/>
      <pageMargins left="0.59055118110236227" right="0.59055118110236227" top="0.78740157480314965" bottom="0.78740157480314965" header="0.31496062992125984" footer="0.31496062992125984"/>
      <pageSetup paperSize="9" fitToHeight="0" orientation="portrait" r:id="rId66"/>
    </customSheetView>
    <customSheetView guid="{3879FE5B-EDC4-4A46-BAD1-D4F44E5C755B}" scale="85">
      <selection sqref="A1:I1048576"/>
      <pageMargins left="0.59055118110236227" right="0.59055118110236227" top="0.78740157480314965" bottom="0.78740157480314965" header="0.31496062992125984" footer="0.31496062992125984"/>
      <pageSetup paperSize="9" fitToHeight="0" orientation="portrait" r:id="rId67"/>
    </customSheetView>
    <customSheetView guid="{CFF65FEC-3D52-4BB3-8C14-3CC246A9956F}" scale="85">
      <selection sqref="A1:I1048576"/>
      <pageMargins left="0.59055118110236227" right="0.59055118110236227" top="0.78740157480314965" bottom="0.78740157480314965" header="0.31496062992125984" footer="0.31496062992125984"/>
      <pageSetup paperSize="9" fitToHeight="0" orientation="portrait" r:id="rId68"/>
    </customSheetView>
    <customSheetView guid="{3548A65C-53E9-4D33-AABC-827B0C7E9C69}" scale="85">
      <selection activeCell="I77" sqref="I77"/>
      <pageMargins left="0.59055118110236227" right="0.59055118110236227" top="0.78740157480314965" bottom="0.78740157480314965" header="0.31496062992125984" footer="0.31496062992125984"/>
      <pageSetup paperSize="9" fitToHeight="0" orientation="portrait" r:id="rId69"/>
    </customSheetView>
    <customSheetView guid="{F086CED5-EBE2-44AF-B94E-B9989A6B9DCD}" scale="85">
      <selection sqref="A1:I1048576"/>
      <pageMargins left="0.59055118110236227" right="0.59055118110236227" top="0.78740157480314965" bottom="0.78740157480314965" header="0.31496062992125984" footer="0.31496062992125984"/>
      <pageSetup paperSize="9" fitToHeight="0" orientation="portrait" r:id="rId70"/>
    </customSheetView>
    <customSheetView guid="{7AA915D7-EB0A-47D9-A8BE-7E77CDFF3F08}" scale="85">
      <selection sqref="A1:I1048576"/>
      <pageMargins left="0.59055118110236227" right="0.59055118110236227" top="0.78740157480314965" bottom="0.78740157480314965" header="0.31496062992125984" footer="0.31496062992125984"/>
      <pageSetup paperSize="9" fitToHeight="0" orientation="portrait" r:id="rId71"/>
    </customSheetView>
    <customSheetView guid="{F3CC2422-C263-4ADA-B4A0-53719C6F4A1C}" scale="130" topLeftCell="A155">
      <selection activeCell="H174" sqref="H174"/>
      <pageMargins left="0.59055118110236227" right="0.59055118110236227" top="0.78740157480314965" bottom="0.78740157480314965" header="0.31496062992125984" footer="0.31496062992125984"/>
      <pageSetup paperSize="9" fitToHeight="0" orientation="portrait" r:id="rId72"/>
    </customSheetView>
    <customSheetView guid="{71042459-703D-4FF3-8D53-1213B54B1552}" scale="85" topLeftCell="A49">
      <selection activeCell="I77" sqref="I77"/>
      <pageMargins left="0.59055118110236227" right="0.59055118110236227" top="0.78740157480314965" bottom="0.78740157480314965" header="0.31496062992125984" footer="0.31496062992125984"/>
      <pageSetup paperSize="9" fitToHeight="0" orientation="portrait" r:id="rId73"/>
    </customSheetView>
    <customSheetView guid="{EE644B69-3942-4A0D-811D-C183FE0C8B84}" scale="85" topLeftCell="A49">
      <selection activeCell="I77" sqref="I77"/>
      <pageMargins left="0.59055118110236227" right="0.59055118110236227" top="0.78740157480314965" bottom="0.78740157480314965" header="0.31496062992125984" footer="0.31496062992125984"/>
      <pageSetup paperSize="9" fitToHeight="0" orientation="portrait" r:id="rId74"/>
    </customSheetView>
    <customSheetView guid="{AA17E97B-ABB2-4C8B-BAA8-63934B5B5DBA}" scale="85" topLeftCell="A49">
      <selection activeCell="I77" sqref="I77"/>
      <pageMargins left="0.59055118110236227" right="0.59055118110236227" top="0.78740157480314965" bottom="0.78740157480314965" header="0.31496062992125984" footer="0.31496062992125984"/>
      <pageSetup paperSize="9" fitToHeight="0" orientation="portrait" r:id="rId75"/>
    </customSheetView>
    <customSheetView guid="{723C59CB-A466-4479-8AA8-39674B010947}" scale="85" topLeftCell="A49">
      <selection activeCell="I77" sqref="I77"/>
      <pageMargins left="0.59055118110236227" right="0.59055118110236227" top="0.78740157480314965" bottom="0.78740157480314965" header="0.31496062992125984" footer="0.31496062992125984"/>
      <pageSetup paperSize="9" fitToHeight="0" orientation="portrait" r:id="rId76"/>
    </customSheetView>
    <customSheetView guid="{9D1B7E56-0B3F-4392-BE9A-F57461B2AFB0}" scale="70" topLeftCell="I1">
      <selection activeCell="R13" sqref="R13"/>
      <pageMargins left="0.59055118110236227" right="0.59055118110236227" top="0.78740157480314965" bottom="0.78740157480314965" header="0.31496062992125984" footer="0.31496062992125984"/>
      <pageSetup paperSize="9" fitToHeight="0" orientation="portrait" r:id="rId77"/>
    </customSheetView>
    <customSheetView guid="{CD1FBD09-2D49-40A1-916B-5524EF5CA3FA}" scale="70" topLeftCell="I1">
      <selection activeCell="R13" sqref="R13"/>
      <pageMargins left="0.59055118110236227" right="0.59055118110236227" top="0.78740157480314965" bottom="0.78740157480314965" header="0.31496062992125984" footer="0.31496062992125984"/>
      <pageSetup paperSize="9" fitToHeight="0" orientation="portrait" r:id="rId78"/>
    </customSheetView>
    <customSheetView guid="{5513285A-7AFF-4B9F-AAF6-93131D585702}" scale="85" topLeftCell="A49">
      <selection activeCell="I77" sqref="I77"/>
      <pageMargins left="0.59055118110236227" right="0.59055118110236227" top="0.78740157480314965" bottom="0.78740157480314965" header="0.31496062992125984" footer="0.31496062992125984"/>
      <pageSetup paperSize="9" fitToHeight="0" orientation="portrait" r:id="rId79"/>
    </customSheetView>
    <customSheetView guid="{A0A5534D-42D8-415C-8AAF-DF16D93BD699}" scale="85">
      <selection activeCell="H2" sqref="H2"/>
      <pageMargins left="0.59055118110236227" right="0.59055118110236227" top="0.78740157480314965" bottom="0.78740157480314965" header="0.31496062992125984" footer="0.31496062992125984"/>
      <pageSetup paperSize="9" fitToHeight="0" orientation="portrait" r:id="rId80"/>
    </customSheetView>
    <customSheetView guid="{954601D5-9BC0-44CB-9222-E69A5143F9E9}" scale="70" topLeftCell="I1">
      <selection activeCell="R13" sqref="R13"/>
      <pageMargins left="0.59055118110236227" right="0.59055118110236227" top="0.78740157480314965" bottom="0.78740157480314965" header="0.31496062992125984" footer="0.31496062992125984"/>
      <pageSetup paperSize="9" fitToHeight="0" orientation="portrait" r:id="rId81"/>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fitToHeight="0" orientation="portrait" r:id="rId82"/>
    </customSheetView>
  </customSheetViews>
  <phoneticPr fontId="2"/>
  <hyperlinks>
    <hyperlink ref="K1" location="目次!A1" display="目次へ戻る"/>
  </hyperlinks>
  <pageMargins left="0.59055118110236227" right="0.59055118110236227" top="0.78740157480314965" bottom="0.78740157480314965" header="0.31496062992125984" footer="0.31496062992125984"/>
  <pageSetup paperSize="9" fitToHeight="0" orientation="portrait" r:id="rId8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9">
    <pageSetUpPr autoPageBreaks="0"/>
  </sheetPr>
  <dimension ref="A1:N21"/>
  <sheetViews>
    <sheetView zoomScale="85" zoomScaleNormal="85" zoomScaleSheetLayoutView="100" workbookViewId="0">
      <selection activeCell="I14" sqref="I14"/>
    </sheetView>
  </sheetViews>
  <sheetFormatPr defaultColWidth="2.5" defaultRowHeight="15" customHeight="1"/>
  <cols>
    <col min="1" max="2" width="11.875" style="20" customWidth="1"/>
    <col min="3" max="12" width="6.625" style="20" customWidth="1"/>
    <col min="13" max="13" width="2.5" style="20" customWidth="1"/>
    <col min="14" max="14" width="11" style="20" bestFit="1" customWidth="1"/>
    <col min="15" max="16384" width="2.5" style="20"/>
  </cols>
  <sheetData>
    <row r="1" spans="1:14" ht="22.5" customHeight="1">
      <c r="L1" s="19" t="s">
        <v>4859</v>
      </c>
      <c r="N1" s="558" t="s">
        <v>747</v>
      </c>
    </row>
    <row r="2" spans="1:14" ht="22.5" customHeight="1">
      <c r="A2" s="22" t="s">
        <v>4864</v>
      </c>
      <c r="B2" s="22"/>
      <c r="C2" s="22"/>
    </row>
    <row r="3" spans="1:14" s="165" customFormat="1" ht="22.5" customHeight="1">
      <c r="A3" s="47" t="s">
        <v>3909</v>
      </c>
    </row>
    <row r="4" spans="1:14" ht="27">
      <c r="A4" s="1097" t="s">
        <v>2111</v>
      </c>
      <c r="B4" s="1100" t="s">
        <v>2112</v>
      </c>
      <c r="C4" s="1102" t="s">
        <v>244</v>
      </c>
      <c r="D4" s="1102" t="s">
        <v>3910</v>
      </c>
      <c r="E4" s="1102" t="s">
        <v>3911</v>
      </c>
      <c r="F4" s="1102" t="s">
        <v>3912</v>
      </c>
      <c r="G4" s="1102" t="s">
        <v>3913</v>
      </c>
      <c r="H4" s="1101" t="s">
        <v>3914</v>
      </c>
      <c r="I4" s="1102" t="s">
        <v>3915</v>
      </c>
      <c r="J4" s="1101" t="s">
        <v>3916</v>
      </c>
      <c r="K4" s="1101" t="s">
        <v>3917</v>
      </c>
      <c r="L4" s="1096" t="s">
        <v>419</v>
      </c>
    </row>
    <row r="5" spans="1:14" s="37" customFormat="1" ht="27" customHeight="1">
      <c r="A5" s="1112">
        <v>2009</v>
      </c>
      <c r="B5" s="1112" t="s">
        <v>1947</v>
      </c>
      <c r="C5" s="1062">
        <f t="shared" ref="C5:C16" si="0">SUM(D5:L5)</f>
        <v>394</v>
      </c>
      <c r="D5" s="1113">
        <v>124</v>
      </c>
      <c r="E5" s="1113">
        <v>14</v>
      </c>
      <c r="F5" s="1113">
        <v>22</v>
      </c>
      <c r="G5" s="1113">
        <v>3</v>
      </c>
      <c r="H5" s="1113">
        <v>25</v>
      </c>
      <c r="I5" s="1113">
        <v>27</v>
      </c>
      <c r="J5" s="1113">
        <v>25</v>
      </c>
      <c r="K5" s="1113">
        <v>16</v>
      </c>
      <c r="L5" s="1113">
        <v>138</v>
      </c>
    </row>
    <row r="6" spans="1:14" s="37" customFormat="1" ht="27" customHeight="1">
      <c r="A6" s="1112">
        <v>2010</v>
      </c>
      <c r="B6" s="1112" t="s">
        <v>2033</v>
      </c>
      <c r="C6" s="1062">
        <f t="shared" si="0"/>
        <v>384</v>
      </c>
      <c r="D6" s="1113">
        <v>95</v>
      </c>
      <c r="E6" s="1113">
        <v>10</v>
      </c>
      <c r="F6" s="1113">
        <v>21</v>
      </c>
      <c r="G6" s="1113">
        <v>6</v>
      </c>
      <c r="H6" s="1113">
        <v>41</v>
      </c>
      <c r="I6" s="1113">
        <v>26</v>
      </c>
      <c r="J6" s="1113">
        <v>20</v>
      </c>
      <c r="K6" s="1113">
        <v>28</v>
      </c>
      <c r="L6" s="1113">
        <v>137</v>
      </c>
    </row>
    <row r="7" spans="1:14" s="37" customFormat="1" ht="27" customHeight="1">
      <c r="A7" s="1112">
        <v>2011</v>
      </c>
      <c r="B7" s="1112" t="s">
        <v>2034</v>
      </c>
      <c r="C7" s="1062">
        <f t="shared" si="0"/>
        <v>9</v>
      </c>
      <c r="D7" s="1113">
        <v>2</v>
      </c>
      <c r="E7" s="1113" t="s">
        <v>399</v>
      </c>
      <c r="F7" s="1113" t="s">
        <v>399</v>
      </c>
      <c r="G7" s="1113" t="s">
        <v>399</v>
      </c>
      <c r="H7" s="1113" t="s">
        <v>399</v>
      </c>
      <c r="I7" s="1113">
        <v>2</v>
      </c>
      <c r="J7" s="1113" t="s">
        <v>399</v>
      </c>
      <c r="K7" s="1113" t="s">
        <v>399</v>
      </c>
      <c r="L7" s="1113">
        <v>5</v>
      </c>
    </row>
    <row r="8" spans="1:14" s="37" customFormat="1" ht="27" customHeight="1">
      <c r="A8" s="1112">
        <v>2012</v>
      </c>
      <c r="B8" s="1112" t="s">
        <v>2035</v>
      </c>
      <c r="C8" s="1062">
        <f t="shared" si="0"/>
        <v>412</v>
      </c>
      <c r="D8" s="1113">
        <v>125</v>
      </c>
      <c r="E8" s="1113">
        <v>6</v>
      </c>
      <c r="F8" s="1113">
        <v>28</v>
      </c>
      <c r="G8" s="1113">
        <v>1</v>
      </c>
      <c r="H8" s="1113">
        <v>57</v>
      </c>
      <c r="I8" s="1113">
        <v>43</v>
      </c>
      <c r="J8" s="1113">
        <v>3</v>
      </c>
      <c r="K8" s="1113">
        <v>29</v>
      </c>
      <c r="L8" s="1113">
        <v>120</v>
      </c>
    </row>
    <row r="9" spans="1:14" s="37" customFormat="1" ht="27" customHeight="1">
      <c r="A9" s="1112">
        <v>2013</v>
      </c>
      <c r="B9" s="1112" t="s">
        <v>2036</v>
      </c>
      <c r="C9" s="1062">
        <f t="shared" si="0"/>
        <v>417</v>
      </c>
      <c r="D9" s="1113">
        <v>128</v>
      </c>
      <c r="E9" s="1113">
        <v>7</v>
      </c>
      <c r="F9" s="1113">
        <v>28</v>
      </c>
      <c r="G9" s="1113">
        <v>4</v>
      </c>
      <c r="H9" s="1113">
        <v>54</v>
      </c>
      <c r="I9" s="1113">
        <v>31</v>
      </c>
      <c r="J9" s="1113">
        <v>4</v>
      </c>
      <c r="K9" s="1113">
        <v>28</v>
      </c>
      <c r="L9" s="1113">
        <v>133</v>
      </c>
    </row>
    <row r="10" spans="1:14" s="37" customFormat="1" ht="27" customHeight="1">
      <c r="A10" s="1112">
        <v>2014</v>
      </c>
      <c r="B10" s="1112" t="s">
        <v>2037</v>
      </c>
      <c r="C10" s="1062">
        <f t="shared" si="0"/>
        <v>412</v>
      </c>
      <c r="D10" s="1113">
        <v>209</v>
      </c>
      <c r="E10" s="1113">
        <v>12</v>
      </c>
      <c r="F10" s="1113">
        <v>31</v>
      </c>
      <c r="G10" s="1113">
        <v>4</v>
      </c>
      <c r="H10" s="1113">
        <v>47</v>
      </c>
      <c r="I10" s="1113">
        <v>33</v>
      </c>
      <c r="J10" s="1113">
        <v>35</v>
      </c>
      <c r="K10" s="1113">
        <v>39</v>
      </c>
      <c r="L10" s="1113">
        <v>2</v>
      </c>
    </row>
    <row r="11" spans="1:14" ht="27" customHeight="1">
      <c r="A11" s="1112">
        <v>2015</v>
      </c>
      <c r="B11" s="1112" t="s">
        <v>2038</v>
      </c>
      <c r="C11" s="1062">
        <f t="shared" si="0"/>
        <v>368</v>
      </c>
      <c r="D11" s="1107">
        <v>123</v>
      </c>
      <c r="E11" s="1107">
        <v>7</v>
      </c>
      <c r="F11" s="1107">
        <v>16</v>
      </c>
      <c r="G11" s="1107">
        <v>1</v>
      </c>
      <c r="H11" s="1107">
        <v>34</v>
      </c>
      <c r="I11" s="1107">
        <v>36</v>
      </c>
      <c r="J11" s="1107">
        <v>35</v>
      </c>
      <c r="K11" s="1107">
        <v>18</v>
      </c>
      <c r="L11" s="1107">
        <v>98</v>
      </c>
    </row>
    <row r="12" spans="1:14" ht="27" customHeight="1">
      <c r="A12" s="1112">
        <v>2016</v>
      </c>
      <c r="B12" s="1112" t="s">
        <v>2039</v>
      </c>
      <c r="C12" s="1062">
        <f t="shared" si="0"/>
        <v>392</v>
      </c>
      <c r="D12" s="1107">
        <v>139</v>
      </c>
      <c r="E12" s="1107">
        <v>10</v>
      </c>
      <c r="F12" s="1107">
        <v>21</v>
      </c>
      <c r="G12" s="1107">
        <v>4</v>
      </c>
      <c r="H12" s="1107">
        <v>35</v>
      </c>
      <c r="I12" s="1107">
        <v>29</v>
      </c>
      <c r="J12" s="1107">
        <v>12</v>
      </c>
      <c r="K12" s="1107">
        <v>21</v>
      </c>
      <c r="L12" s="1107">
        <v>121</v>
      </c>
    </row>
    <row r="13" spans="1:14" ht="27" customHeight="1">
      <c r="A13" s="1112">
        <v>2017</v>
      </c>
      <c r="B13" s="1112" t="s">
        <v>2040</v>
      </c>
      <c r="C13" s="1062">
        <f t="shared" si="0"/>
        <v>398</v>
      </c>
      <c r="D13" s="1107">
        <v>122</v>
      </c>
      <c r="E13" s="1107">
        <v>8</v>
      </c>
      <c r="F13" s="1107">
        <v>18</v>
      </c>
      <c r="G13" s="1107">
        <v>3</v>
      </c>
      <c r="H13" s="1107">
        <v>46</v>
      </c>
      <c r="I13" s="1107">
        <v>34</v>
      </c>
      <c r="J13" s="1107">
        <v>25</v>
      </c>
      <c r="K13" s="1107">
        <v>18</v>
      </c>
      <c r="L13" s="1107">
        <v>124</v>
      </c>
    </row>
    <row r="14" spans="1:14" ht="27" customHeight="1">
      <c r="A14" s="1112">
        <v>2018</v>
      </c>
      <c r="B14" s="1112" t="s">
        <v>2041</v>
      </c>
      <c r="C14" s="1062">
        <f t="shared" si="0"/>
        <v>387</v>
      </c>
      <c r="D14" s="1107">
        <v>124</v>
      </c>
      <c r="E14" s="1107">
        <v>10</v>
      </c>
      <c r="F14" s="1107">
        <v>21</v>
      </c>
      <c r="G14" s="1107">
        <v>1</v>
      </c>
      <c r="H14" s="1107">
        <v>45</v>
      </c>
      <c r="I14" s="1107">
        <v>32</v>
      </c>
      <c r="J14" s="1107">
        <v>18</v>
      </c>
      <c r="K14" s="1107">
        <v>16</v>
      </c>
      <c r="L14" s="1107">
        <v>120</v>
      </c>
    </row>
    <row r="15" spans="1:14" ht="27" customHeight="1">
      <c r="A15" s="1098">
        <v>2019</v>
      </c>
      <c r="B15" s="1098" t="s">
        <v>3243</v>
      </c>
      <c r="C15" s="1062">
        <f t="shared" si="0"/>
        <v>345</v>
      </c>
      <c r="D15" s="1107">
        <v>98</v>
      </c>
      <c r="E15" s="1107">
        <v>7</v>
      </c>
      <c r="F15" s="1107">
        <v>13</v>
      </c>
      <c r="G15" s="1107">
        <v>4</v>
      </c>
      <c r="H15" s="1107">
        <v>38</v>
      </c>
      <c r="I15" s="1107">
        <v>27</v>
      </c>
      <c r="J15" s="1107">
        <v>22</v>
      </c>
      <c r="K15" s="1107">
        <v>26</v>
      </c>
      <c r="L15" s="1107">
        <v>110</v>
      </c>
    </row>
    <row r="16" spans="1:14" ht="27" customHeight="1">
      <c r="A16" s="1098">
        <v>2020</v>
      </c>
      <c r="B16" s="1098" t="s">
        <v>3244</v>
      </c>
      <c r="C16" s="1066">
        <f t="shared" si="0"/>
        <v>248</v>
      </c>
      <c r="D16" s="587">
        <v>24</v>
      </c>
      <c r="E16" s="587">
        <v>2</v>
      </c>
      <c r="F16" s="587">
        <v>6</v>
      </c>
      <c r="G16" s="587">
        <v>0</v>
      </c>
      <c r="H16" s="587">
        <v>9</v>
      </c>
      <c r="I16" s="587">
        <v>8</v>
      </c>
      <c r="J16" s="587">
        <v>12</v>
      </c>
      <c r="K16" s="587">
        <v>17</v>
      </c>
      <c r="L16" s="587">
        <v>170</v>
      </c>
    </row>
    <row r="17" spans="1:12" ht="27" customHeight="1">
      <c r="A17" s="1536">
        <v>2021</v>
      </c>
      <c r="B17" s="1536" t="s">
        <v>4925</v>
      </c>
      <c r="C17" s="1066">
        <f>SUM(D17:L17)</f>
        <v>225</v>
      </c>
      <c r="D17" s="587">
        <v>18</v>
      </c>
      <c r="E17" s="587">
        <v>0</v>
      </c>
      <c r="F17" s="587">
        <v>3</v>
      </c>
      <c r="G17" s="587">
        <v>0</v>
      </c>
      <c r="H17" s="587">
        <v>1</v>
      </c>
      <c r="I17" s="587">
        <v>3</v>
      </c>
      <c r="J17" s="587">
        <v>2</v>
      </c>
      <c r="K17" s="587">
        <v>3</v>
      </c>
      <c r="L17" s="587">
        <v>195</v>
      </c>
    </row>
    <row r="18" spans="1:12" ht="27" customHeight="1">
      <c r="A18" s="1396">
        <v>2022</v>
      </c>
      <c r="B18" s="1396" t="s">
        <v>5266</v>
      </c>
      <c r="C18" s="1066">
        <f>SUM(D18:L18)</f>
        <v>351</v>
      </c>
      <c r="D18" s="587">
        <v>109</v>
      </c>
      <c r="E18" s="587">
        <v>2</v>
      </c>
      <c r="F18" s="587">
        <v>6</v>
      </c>
      <c r="G18" s="587">
        <v>0</v>
      </c>
      <c r="H18" s="587">
        <v>30</v>
      </c>
      <c r="I18" s="587">
        <v>18</v>
      </c>
      <c r="J18" s="587">
        <v>16</v>
      </c>
      <c r="K18" s="587">
        <v>24</v>
      </c>
      <c r="L18" s="587">
        <v>146</v>
      </c>
    </row>
    <row r="19" spans="1:12" ht="27" customHeight="1">
      <c r="A19" s="1646">
        <v>2023</v>
      </c>
      <c r="B19" s="1646" t="s">
        <v>5438</v>
      </c>
      <c r="C19" s="1066">
        <f>SUM(D19:L19)</f>
        <v>421</v>
      </c>
      <c r="D19" s="587">
        <v>135</v>
      </c>
      <c r="E19" s="587">
        <v>8</v>
      </c>
      <c r="F19" s="587">
        <v>12</v>
      </c>
      <c r="G19" s="587">
        <v>2</v>
      </c>
      <c r="H19" s="587">
        <v>48</v>
      </c>
      <c r="I19" s="587">
        <v>17</v>
      </c>
      <c r="J19" s="587">
        <v>12</v>
      </c>
      <c r="K19" s="587">
        <v>18</v>
      </c>
      <c r="L19" s="587">
        <v>169</v>
      </c>
    </row>
    <row r="20" spans="1:12" ht="27" customHeight="1">
      <c r="A20" s="1645">
        <v>2024</v>
      </c>
      <c r="B20" s="1822" t="s">
        <v>5578</v>
      </c>
      <c r="C20" s="1895">
        <f>SUM(D20:L20)</f>
        <v>404</v>
      </c>
      <c r="D20" s="1773">
        <v>98</v>
      </c>
      <c r="E20" s="1773">
        <v>7</v>
      </c>
      <c r="F20" s="1773">
        <v>13</v>
      </c>
      <c r="G20" s="1773">
        <v>0</v>
      </c>
      <c r="H20" s="1773">
        <v>62</v>
      </c>
      <c r="I20" s="1773">
        <v>24</v>
      </c>
      <c r="J20" s="1773">
        <v>18</v>
      </c>
      <c r="K20" s="1773">
        <v>23</v>
      </c>
      <c r="L20" s="1773">
        <v>159</v>
      </c>
    </row>
    <row r="21" spans="1:12" s="23" customFormat="1" ht="20.100000000000001" customHeight="1">
      <c r="A21" s="23" t="s">
        <v>3918</v>
      </c>
    </row>
  </sheetData>
  <customSheetViews>
    <customSheetView guid="{35BD8D3A-C3F6-4E0E-B6B2-2143E8CF03D4}" scale="85" topLeftCell="A4">
      <selection activeCell="O24" sqref="O24"/>
      <colBreaks count="1" manualBreakCount="1">
        <brk id="13"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13"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13"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3"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colBreaks count="1" manualBreakCount="1">
        <brk id="13"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colBreaks count="1" manualBreakCount="1">
        <brk id="13"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A20" sqref="A20"/>
      <colBreaks count="1" manualBreakCount="1">
        <brk id="13"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4">
      <selection activeCell="G20" sqref="G20"/>
      <colBreaks count="1" manualBreakCount="1">
        <brk id="13" max="1048575" man="1"/>
      </colBreaks>
      <pageMargins left="0.59055118110236227" right="0.59055118110236227" top="0.78740157480314965" bottom="0.78740157480314965" header="0.31496062992125984" footer="0.31496062992125984"/>
      <pageSetup paperSize="9" orientation="portrait" r:id="rId45"/>
    </customSheetView>
  </customSheetView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3" max="1048575" man="1"/>
  </col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0">
    <pageSetUpPr autoPageBreaks="0"/>
  </sheetPr>
  <dimension ref="A1:O27"/>
  <sheetViews>
    <sheetView topLeftCell="A13" zoomScale="85" zoomScaleNormal="85" zoomScaleSheetLayoutView="100" workbookViewId="0">
      <selection activeCell="I11" sqref="I11"/>
    </sheetView>
  </sheetViews>
  <sheetFormatPr defaultColWidth="2.5" defaultRowHeight="15" customHeight="1"/>
  <cols>
    <col min="1" max="2" width="11" style="20" customWidth="1"/>
    <col min="3" max="12" width="9" style="20" customWidth="1"/>
    <col min="13" max="13" width="2.5" style="20" customWidth="1"/>
    <col min="14" max="14" width="10.625" style="20" bestFit="1" customWidth="1"/>
    <col min="15" max="16384" width="2.5" style="20"/>
  </cols>
  <sheetData>
    <row r="1" spans="1:14" ht="22.5" customHeight="1">
      <c r="L1" s="19" t="s">
        <v>4859</v>
      </c>
      <c r="N1" s="558" t="s">
        <v>747</v>
      </c>
    </row>
    <row r="2" spans="1:14" ht="22.5" customHeight="1">
      <c r="A2" s="22" t="s">
        <v>4863</v>
      </c>
      <c r="B2" s="22"/>
      <c r="C2" s="22"/>
    </row>
    <row r="3" spans="1:14" s="165" customFormat="1" ht="22.5" customHeight="1">
      <c r="A3" s="47" t="s">
        <v>2410</v>
      </c>
      <c r="B3" s="47"/>
      <c r="C3" s="47"/>
    </row>
    <row r="4" spans="1:14" ht="20.100000000000001" customHeight="1">
      <c r="A4" s="2017" t="s">
        <v>2111</v>
      </c>
      <c r="B4" s="2022" t="s">
        <v>2112</v>
      </c>
      <c r="C4" s="2137" t="s">
        <v>928</v>
      </c>
      <c r="D4" s="2016" t="s">
        <v>3919</v>
      </c>
      <c r="E4" s="2017"/>
      <c r="F4" s="2017"/>
      <c r="G4" s="2017"/>
      <c r="H4" s="2017"/>
      <c r="I4" s="2024" t="s">
        <v>3920</v>
      </c>
      <c r="J4" s="2024"/>
      <c r="K4" s="2024"/>
      <c r="L4" s="2016"/>
    </row>
    <row r="5" spans="1:14" ht="27">
      <c r="A5" s="2017"/>
      <c r="B5" s="2017"/>
      <c r="C5" s="2138"/>
      <c r="D5" s="953" t="s">
        <v>3921</v>
      </c>
      <c r="E5" s="953" t="s">
        <v>3922</v>
      </c>
      <c r="F5" s="959" t="s">
        <v>3923</v>
      </c>
      <c r="G5" s="959" t="s">
        <v>3924</v>
      </c>
      <c r="H5" s="958" t="s">
        <v>3925</v>
      </c>
      <c r="I5" s="959" t="s">
        <v>3921</v>
      </c>
      <c r="J5" s="959" t="s">
        <v>3922</v>
      </c>
      <c r="K5" s="959" t="s">
        <v>3923</v>
      </c>
      <c r="L5" s="964" t="s">
        <v>3925</v>
      </c>
    </row>
    <row r="6" spans="1:14" s="37" customFormat="1" ht="36.75" customHeight="1">
      <c r="A6" s="1005">
        <v>2009</v>
      </c>
      <c r="B6" s="1005" t="s">
        <v>1947</v>
      </c>
      <c r="C6" s="601">
        <f t="shared" ref="C6:C16" si="0">SUM(D6:L6)</f>
        <v>87575</v>
      </c>
      <c r="D6" s="1006">
        <v>42305</v>
      </c>
      <c r="E6" s="1006">
        <v>2468</v>
      </c>
      <c r="F6" s="1006">
        <v>8854</v>
      </c>
      <c r="G6" s="1006"/>
      <c r="H6" s="1006">
        <v>29849</v>
      </c>
      <c r="I6" s="1006">
        <v>1168</v>
      </c>
      <c r="J6" s="1006">
        <v>250</v>
      </c>
      <c r="K6" s="1006">
        <v>1694</v>
      </c>
      <c r="L6" s="1006">
        <v>987</v>
      </c>
    </row>
    <row r="7" spans="1:14" s="37" customFormat="1" ht="36.75" customHeight="1">
      <c r="A7" s="1005">
        <v>2010</v>
      </c>
      <c r="B7" s="1005" t="s">
        <v>2033</v>
      </c>
      <c r="C7" s="601">
        <f t="shared" si="0"/>
        <v>72676</v>
      </c>
      <c r="D7" s="1006">
        <v>22558</v>
      </c>
      <c r="E7" s="1006">
        <v>1996</v>
      </c>
      <c r="F7" s="1006">
        <v>7506</v>
      </c>
      <c r="G7" s="1006"/>
      <c r="H7" s="1006">
        <v>14375</v>
      </c>
      <c r="I7" s="1006">
        <v>11883</v>
      </c>
      <c r="J7" s="1006">
        <v>1273</v>
      </c>
      <c r="K7" s="1006">
        <v>6199</v>
      </c>
      <c r="L7" s="1006">
        <v>6886</v>
      </c>
    </row>
    <row r="8" spans="1:14" s="37" customFormat="1" ht="36.75" customHeight="1">
      <c r="A8" s="1005">
        <v>2011</v>
      </c>
      <c r="B8" s="1005" t="s">
        <v>2034</v>
      </c>
      <c r="C8" s="601">
        <f t="shared" si="0"/>
        <v>56414</v>
      </c>
      <c r="D8" s="1006">
        <v>19239</v>
      </c>
      <c r="E8" s="1006">
        <v>1228</v>
      </c>
      <c r="F8" s="1006">
        <v>6499</v>
      </c>
      <c r="G8" s="1006"/>
      <c r="H8" s="1006">
        <v>11892</v>
      </c>
      <c r="I8" s="1006">
        <v>7699</v>
      </c>
      <c r="J8" s="1006">
        <v>617</v>
      </c>
      <c r="K8" s="1006">
        <v>4222</v>
      </c>
      <c r="L8" s="1006">
        <v>5018</v>
      </c>
    </row>
    <row r="9" spans="1:14" s="37" customFormat="1" ht="36.75" customHeight="1">
      <c r="A9" s="1005">
        <v>2012</v>
      </c>
      <c r="B9" s="1005" t="s">
        <v>2035</v>
      </c>
      <c r="C9" s="601">
        <f t="shared" si="0"/>
        <v>76192</v>
      </c>
      <c r="D9" s="1006">
        <v>23816</v>
      </c>
      <c r="E9" s="1006">
        <v>1658</v>
      </c>
      <c r="F9" s="1006">
        <v>8864</v>
      </c>
      <c r="G9" s="1006"/>
      <c r="H9" s="1006">
        <v>16757</v>
      </c>
      <c r="I9" s="1006">
        <v>11152</v>
      </c>
      <c r="J9" s="1006">
        <v>828</v>
      </c>
      <c r="K9" s="1006">
        <v>5556</v>
      </c>
      <c r="L9" s="1006">
        <v>7561</v>
      </c>
    </row>
    <row r="10" spans="1:14" s="37" customFormat="1" ht="36.75" customHeight="1">
      <c r="A10" s="1005">
        <v>2013</v>
      </c>
      <c r="B10" s="1005" t="s">
        <v>2036</v>
      </c>
      <c r="C10" s="601">
        <f t="shared" si="0"/>
        <v>68351</v>
      </c>
      <c r="D10" s="1006">
        <v>16762</v>
      </c>
      <c r="E10" s="1006">
        <v>959</v>
      </c>
      <c r="F10" s="1006">
        <v>6387</v>
      </c>
      <c r="G10" s="1006"/>
      <c r="H10" s="1006">
        <v>18552</v>
      </c>
      <c r="I10" s="1006">
        <v>10546</v>
      </c>
      <c r="J10" s="1006">
        <v>691</v>
      </c>
      <c r="K10" s="1006">
        <v>5640</v>
      </c>
      <c r="L10" s="1006">
        <v>8814</v>
      </c>
    </row>
    <row r="11" spans="1:14" s="37" customFormat="1" ht="36.75" customHeight="1">
      <c r="A11" s="1005">
        <v>2014</v>
      </c>
      <c r="B11" s="1005" t="s">
        <v>2037</v>
      </c>
      <c r="C11" s="601">
        <f t="shared" si="0"/>
        <v>66669</v>
      </c>
      <c r="D11" s="1006">
        <v>17086</v>
      </c>
      <c r="E11" s="1006">
        <v>967</v>
      </c>
      <c r="F11" s="1006">
        <v>9119</v>
      </c>
      <c r="G11" s="1006"/>
      <c r="H11" s="1006">
        <v>16140</v>
      </c>
      <c r="I11" s="1006">
        <v>9772</v>
      </c>
      <c r="J11" s="1006">
        <v>747</v>
      </c>
      <c r="K11" s="1006">
        <v>5444</v>
      </c>
      <c r="L11" s="1006">
        <v>7394</v>
      </c>
    </row>
    <row r="12" spans="1:14" ht="36.75" customHeight="1">
      <c r="A12" s="1005">
        <v>2015</v>
      </c>
      <c r="B12" s="1005" t="s">
        <v>2038</v>
      </c>
      <c r="C12" s="601">
        <f t="shared" si="0"/>
        <v>82202</v>
      </c>
      <c r="D12" s="972">
        <v>18599</v>
      </c>
      <c r="E12" s="972">
        <v>1092</v>
      </c>
      <c r="F12" s="972">
        <v>6483</v>
      </c>
      <c r="G12" s="972"/>
      <c r="H12" s="972">
        <v>24716</v>
      </c>
      <c r="I12" s="972">
        <v>12804</v>
      </c>
      <c r="J12" s="972">
        <v>985</v>
      </c>
      <c r="K12" s="972">
        <v>5826</v>
      </c>
      <c r="L12" s="972">
        <v>11697</v>
      </c>
    </row>
    <row r="13" spans="1:14" ht="36.75" customHeight="1">
      <c r="A13" s="1005">
        <v>2016</v>
      </c>
      <c r="B13" s="1005" t="s">
        <v>2039</v>
      </c>
      <c r="C13" s="601">
        <f t="shared" si="0"/>
        <v>87516</v>
      </c>
      <c r="D13" s="972">
        <v>20449</v>
      </c>
      <c r="E13" s="972">
        <v>881</v>
      </c>
      <c r="F13" s="972">
        <v>5027</v>
      </c>
      <c r="G13" s="972"/>
      <c r="H13" s="972">
        <v>29595</v>
      </c>
      <c r="I13" s="972">
        <v>12530</v>
      </c>
      <c r="J13" s="972">
        <v>740</v>
      </c>
      <c r="K13" s="972">
        <v>5094</v>
      </c>
      <c r="L13" s="972">
        <v>13200</v>
      </c>
    </row>
    <row r="14" spans="1:14" ht="36.75" customHeight="1">
      <c r="A14" s="1005">
        <v>2017</v>
      </c>
      <c r="B14" s="1005" t="s">
        <v>2040</v>
      </c>
      <c r="C14" s="601">
        <f t="shared" si="0"/>
        <v>33313</v>
      </c>
      <c r="D14" s="972">
        <v>7857</v>
      </c>
      <c r="E14" s="972">
        <v>538</v>
      </c>
      <c r="F14" s="972">
        <v>5067</v>
      </c>
      <c r="G14" s="972"/>
      <c r="H14" s="972">
        <v>6798</v>
      </c>
      <c r="I14" s="972">
        <v>4847</v>
      </c>
      <c r="J14" s="972">
        <v>445</v>
      </c>
      <c r="K14" s="972">
        <v>3898</v>
      </c>
      <c r="L14" s="972">
        <v>3863</v>
      </c>
    </row>
    <row r="15" spans="1:14" ht="36.75" customHeight="1">
      <c r="A15" s="1005">
        <v>2018</v>
      </c>
      <c r="B15" s="1005" t="s">
        <v>2041</v>
      </c>
      <c r="C15" s="601">
        <f t="shared" si="0"/>
        <v>89305</v>
      </c>
      <c r="D15" s="972">
        <v>27456</v>
      </c>
      <c r="E15" s="972">
        <v>1820</v>
      </c>
      <c r="F15" s="972">
        <v>6180</v>
      </c>
      <c r="G15" s="972">
        <v>14765</v>
      </c>
      <c r="H15" s="972">
        <v>8233</v>
      </c>
      <c r="I15" s="972">
        <v>14224</v>
      </c>
      <c r="J15" s="972">
        <v>952</v>
      </c>
      <c r="K15" s="972">
        <v>4729</v>
      </c>
      <c r="L15" s="972">
        <v>10946</v>
      </c>
    </row>
    <row r="16" spans="1:14" s="23" customFormat="1" ht="36.75" customHeight="1">
      <c r="A16" s="955">
        <v>2019</v>
      </c>
      <c r="B16" s="955" t="s">
        <v>3243</v>
      </c>
      <c r="C16" s="601">
        <f t="shared" si="0"/>
        <v>54115</v>
      </c>
      <c r="D16" s="972">
        <v>13395</v>
      </c>
      <c r="E16" s="972">
        <v>894</v>
      </c>
      <c r="F16" s="972">
        <v>4988</v>
      </c>
      <c r="G16" s="972">
        <v>7565</v>
      </c>
      <c r="H16" s="972">
        <v>6231</v>
      </c>
      <c r="I16" s="972">
        <v>8200</v>
      </c>
      <c r="J16" s="972">
        <v>637</v>
      </c>
      <c r="K16" s="972">
        <v>4699</v>
      </c>
      <c r="L16" s="972">
        <v>7506</v>
      </c>
    </row>
    <row r="17" spans="1:15" ht="36.75" customHeight="1">
      <c r="A17" s="955">
        <v>2020</v>
      </c>
      <c r="B17" s="955" t="s">
        <v>3244</v>
      </c>
      <c r="C17" s="584">
        <f>SUM(D17:L17)</f>
        <v>56376</v>
      </c>
      <c r="D17" s="972">
        <v>18708</v>
      </c>
      <c r="E17" s="972">
        <v>2120</v>
      </c>
      <c r="F17" s="972">
        <v>3296</v>
      </c>
      <c r="G17" s="972">
        <v>7441</v>
      </c>
      <c r="H17" s="972">
        <v>6493</v>
      </c>
      <c r="I17" s="972">
        <v>8730</v>
      </c>
      <c r="J17" s="972">
        <v>1118</v>
      </c>
      <c r="K17" s="972">
        <v>2169</v>
      </c>
      <c r="L17" s="972">
        <v>6301</v>
      </c>
    </row>
    <row r="18" spans="1:15" ht="36.75" customHeight="1">
      <c r="A18" s="1536">
        <v>2021</v>
      </c>
      <c r="B18" s="1536" t="s">
        <v>4925</v>
      </c>
      <c r="C18" s="1540">
        <f>SUM(D18:L18)</f>
        <v>73704</v>
      </c>
      <c r="D18" s="1417">
        <v>22540</v>
      </c>
      <c r="E18" s="1417">
        <v>1852</v>
      </c>
      <c r="F18" s="1417">
        <v>9452</v>
      </c>
      <c r="G18" s="1417">
        <v>8694</v>
      </c>
      <c r="H18" s="1417">
        <v>7087</v>
      </c>
      <c r="I18" s="1417">
        <v>10846</v>
      </c>
      <c r="J18" s="1417">
        <v>1298</v>
      </c>
      <c r="K18" s="1417">
        <v>4433</v>
      </c>
      <c r="L18" s="1417">
        <v>7502</v>
      </c>
    </row>
    <row r="19" spans="1:15" ht="36.75" customHeight="1">
      <c r="A19" s="1396">
        <v>2022</v>
      </c>
      <c r="B19" s="1396" t="s">
        <v>5266</v>
      </c>
      <c r="C19" s="584">
        <f>SUM(D19:L19)</f>
        <v>87288</v>
      </c>
      <c r="D19" s="1398">
        <v>24493</v>
      </c>
      <c r="E19" s="1398">
        <v>1677</v>
      </c>
      <c r="F19" s="1398">
        <v>16007</v>
      </c>
      <c r="G19" s="1398">
        <v>7033</v>
      </c>
      <c r="H19" s="1398">
        <v>6695</v>
      </c>
      <c r="I19" s="1398">
        <v>15299</v>
      </c>
      <c r="J19" s="1398">
        <v>1451</v>
      </c>
      <c r="K19" s="1398">
        <v>6209</v>
      </c>
      <c r="L19" s="1398">
        <v>8424</v>
      </c>
    </row>
    <row r="20" spans="1:15" ht="36.75" customHeight="1">
      <c r="A20" s="1646">
        <v>2023</v>
      </c>
      <c r="B20" s="1646" t="s">
        <v>5438</v>
      </c>
      <c r="C20" s="1833">
        <f>SUM(D20:L20)</f>
        <v>75250</v>
      </c>
      <c r="D20" s="1417">
        <v>22630</v>
      </c>
      <c r="E20" s="1417">
        <v>2755</v>
      </c>
      <c r="F20" s="1417">
        <v>7228</v>
      </c>
      <c r="G20" s="1417">
        <v>6755</v>
      </c>
      <c r="H20" s="1417">
        <v>8005</v>
      </c>
      <c r="I20" s="1417">
        <v>13342</v>
      </c>
      <c r="J20" s="1417">
        <v>1780</v>
      </c>
      <c r="K20" s="1417">
        <v>3678</v>
      </c>
      <c r="L20" s="1417">
        <v>9077</v>
      </c>
    </row>
    <row r="21" spans="1:15" ht="36.75" customHeight="1">
      <c r="A21" s="1645">
        <v>2024</v>
      </c>
      <c r="B21" s="1822" t="s">
        <v>5578</v>
      </c>
      <c r="C21" s="1800">
        <f>SUM(D21:L21)</f>
        <v>126915</v>
      </c>
      <c r="D21" s="1801">
        <v>43896</v>
      </c>
      <c r="E21" s="1801">
        <v>3666</v>
      </c>
      <c r="F21" s="1801">
        <v>5487</v>
      </c>
      <c r="G21" s="1801">
        <v>20678</v>
      </c>
      <c r="H21" s="1801">
        <v>9823</v>
      </c>
      <c r="I21" s="1801">
        <v>22786</v>
      </c>
      <c r="J21" s="1801">
        <v>2148</v>
      </c>
      <c r="K21" s="1801">
        <v>3189</v>
      </c>
      <c r="L21" s="1801">
        <v>15242</v>
      </c>
    </row>
    <row r="22" spans="1:15" s="1004" customFormat="1" ht="20.100000000000001" customHeight="1">
      <c r="A22" s="996" t="s">
        <v>3926</v>
      </c>
      <c r="B22" s="996"/>
      <c r="C22" s="996"/>
      <c r="D22" s="996"/>
      <c r="E22" s="996"/>
      <c r="F22" s="996"/>
      <c r="G22" s="996"/>
      <c r="H22" s="996"/>
      <c r="I22" s="996"/>
      <c r="J22" s="996"/>
      <c r="K22" s="996"/>
      <c r="L22" s="968"/>
      <c r="M22" s="996"/>
      <c r="N22" s="996"/>
      <c r="O22" s="996"/>
    </row>
    <row r="23" spans="1:15" s="1004" customFormat="1" ht="20.100000000000001" customHeight="1">
      <c r="A23" s="996" t="s">
        <v>3927</v>
      </c>
      <c r="B23" s="996"/>
      <c r="C23" s="996"/>
      <c r="D23" s="996"/>
      <c r="E23" s="996"/>
      <c r="F23" s="996"/>
      <c r="G23" s="996"/>
      <c r="H23" s="996"/>
      <c r="I23" s="996"/>
      <c r="J23" s="996"/>
      <c r="K23" s="996"/>
      <c r="L23" s="996"/>
      <c r="M23" s="996"/>
      <c r="N23" s="996"/>
      <c r="O23" s="996"/>
    </row>
    <row r="24" spans="1:15" s="1004" customFormat="1" ht="20.100000000000001" customHeight="1">
      <c r="A24" s="996" t="s">
        <v>3928</v>
      </c>
      <c r="B24" s="996"/>
      <c r="C24" s="996"/>
      <c r="D24" s="996"/>
      <c r="E24" s="996"/>
      <c r="F24" s="996"/>
      <c r="G24" s="996"/>
      <c r="H24" s="996"/>
      <c r="I24" s="996"/>
      <c r="J24" s="996"/>
      <c r="K24" s="996"/>
      <c r="L24" s="996"/>
      <c r="M24" s="996"/>
      <c r="N24" s="996"/>
      <c r="O24" s="996"/>
    </row>
    <row r="25" spans="1:15" s="1004" customFormat="1" ht="20.100000000000001" customHeight="1">
      <c r="A25" s="996" t="s">
        <v>3929</v>
      </c>
      <c r="B25" s="996"/>
      <c r="C25" s="996"/>
      <c r="D25" s="996"/>
      <c r="E25" s="996"/>
      <c r="F25" s="996"/>
      <c r="G25" s="996"/>
      <c r="H25" s="996"/>
      <c r="I25" s="996"/>
      <c r="J25" s="996"/>
      <c r="K25" s="996"/>
      <c r="L25" s="996"/>
      <c r="M25" s="996"/>
      <c r="N25" s="996"/>
      <c r="O25" s="996"/>
    </row>
    <row r="26" spans="1:15" s="1004" customFormat="1" ht="20.100000000000001" customHeight="1">
      <c r="A26" s="996" t="s">
        <v>3930</v>
      </c>
      <c r="B26" s="996"/>
      <c r="C26" s="996"/>
      <c r="D26" s="996"/>
      <c r="E26" s="996"/>
      <c r="F26" s="996"/>
      <c r="G26" s="996"/>
      <c r="H26" s="996"/>
      <c r="I26" s="996"/>
      <c r="J26" s="996"/>
      <c r="K26" s="996"/>
      <c r="L26" s="996"/>
      <c r="M26" s="996"/>
      <c r="N26" s="996"/>
      <c r="O26" s="996"/>
    </row>
    <row r="27" spans="1:15" s="23" customFormat="1" ht="20.100000000000001" customHeight="1">
      <c r="A27" s="993" t="s">
        <v>3931</v>
      </c>
      <c r="B27" s="993"/>
      <c r="C27" s="993"/>
    </row>
  </sheetData>
  <customSheetViews>
    <customSheetView guid="{35BD8D3A-C3F6-4E0E-B6B2-2143E8CF03D4}" scale="85" topLeftCell="A13">
      <selection activeCell="K25" sqref="K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F19" sqref="F1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F19" sqref="F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A13">
      <selection activeCell="F19" sqref="F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F19" sqref="F19"/>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F19" sqref="F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F19" sqref="F19"/>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F19" sqref="F19"/>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F19" sqref="F1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F19" sqref="F1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F19" sqref="F1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0">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0">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F19" sqref="F19"/>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F19" sqref="F19"/>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F19" sqref="F19"/>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F19" sqref="F19"/>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F19" sqref="F19"/>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F19" sqref="F19"/>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0">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F19" sqref="F19"/>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F19" sqref="F19"/>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F19" sqref="F19"/>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F19" sqref="F19"/>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F19" sqref="F19"/>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F19" sqref="F1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F19" sqref="F19"/>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F19" sqref="F19"/>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F19" sqref="F19"/>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0">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0">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0">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0">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0">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0">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0">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0">
      <selection activeCell="C18" sqref="C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0">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0">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0">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0">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0">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0">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0">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0">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0">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0">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0">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F19" sqref="F19"/>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F19" sqref="F19"/>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F19" sqref="F19"/>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F19" sqref="F19"/>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F19" sqref="F19"/>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F19" sqref="F19"/>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F19" sqref="F19"/>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F19" sqref="F19"/>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F19" sqref="F19"/>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F19" sqref="F19"/>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0">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0">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0">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F19" sqref="F1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F19" sqref="F19"/>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F19" sqref="F19"/>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F19" sqref="F19"/>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F19" sqref="F19"/>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0">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0">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0">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0">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F19" sqref="F1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F19" sqref="F1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F19" sqref="F1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F19" sqref="F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F19" sqref="F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A13">
      <selection activeCell="F19" sqref="F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A13">
      <selection activeCell="F19" sqref="F1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F19" sqref="F1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F19" sqref="F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A13">
      <selection activeCell="F19" sqref="F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3">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C5"/>
    <mergeCell ref="D4:H4"/>
    <mergeCell ref="I4:L4"/>
  </mergeCell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pageSetUpPr autoPageBreaks="0"/>
  </sheetPr>
  <dimension ref="A1:N22"/>
  <sheetViews>
    <sheetView zoomScale="85" zoomScaleNormal="85" zoomScaleSheetLayoutView="100" workbookViewId="0">
      <selection activeCell="F27" sqref="F27"/>
    </sheetView>
  </sheetViews>
  <sheetFormatPr defaultColWidth="2.5" defaultRowHeight="15" customHeight="1"/>
  <cols>
    <col min="1" max="1" width="12.25" style="540" customWidth="1"/>
    <col min="2" max="2" width="11.5" style="540" customWidth="1"/>
    <col min="3" max="12" width="9.75" style="540" customWidth="1"/>
    <col min="13" max="13" width="2.5" style="540" customWidth="1"/>
    <col min="14" max="14" width="10.625" style="540" bestFit="1" customWidth="1"/>
    <col min="15" max="25" width="2.5" style="540"/>
    <col min="26" max="26" width="2.625" style="540" customWidth="1"/>
    <col min="27" max="16384" width="2.5" style="540"/>
  </cols>
  <sheetData>
    <row r="1" spans="1:14" ht="22.5" customHeight="1">
      <c r="L1" s="580" t="s">
        <v>4859</v>
      </c>
      <c r="N1" s="558" t="s">
        <v>747</v>
      </c>
    </row>
    <row r="2" spans="1:14" ht="22.5" customHeight="1">
      <c r="A2" s="686" t="s">
        <v>4862</v>
      </c>
      <c r="B2" s="686"/>
      <c r="C2" s="686"/>
    </row>
    <row r="3" spans="1:14" s="562" customFormat="1" ht="22.5" customHeight="1">
      <c r="A3" s="560" t="s">
        <v>2410</v>
      </c>
    </row>
    <row r="4" spans="1:14" ht="22.5" customHeight="1">
      <c r="A4" s="2159" t="s">
        <v>2111</v>
      </c>
      <c r="B4" s="2212" t="s">
        <v>2112</v>
      </c>
      <c r="C4" s="2213" t="s">
        <v>3932</v>
      </c>
      <c r="D4" s="2158" t="s">
        <v>3933</v>
      </c>
      <c r="E4" s="2158"/>
      <c r="F4" s="2158"/>
      <c r="G4" s="2158"/>
      <c r="H4" s="2158" t="s">
        <v>3934</v>
      </c>
      <c r="I4" s="2158"/>
      <c r="J4" s="2158"/>
      <c r="K4" s="2158"/>
      <c r="L4" s="2214" t="s">
        <v>3935</v>
      </c>
    </row>
    <row r="5" spans="1:14" ht="22.5" customHeight="1">
      <c r="A5" s="2159"/>
      <c r="B5" s="2159"/>
      <c r="C5" s="2158"/>
      <c r="D5" s="1108" t="s">
        <v>3921</v>
      </c>
      <c r="E5" s="1108" t="s">
        <v>3922</v>
      </c>
      <c r="F5" s="1108" t="s">
        <v>3936</v>
      </c>
      <c r="G5" s="1108" t="s">
        <v>419</v>
      </c>
      <c r="H5" s="1108" t="s">
        <v>3921</v>
      </c>
      <c r="I5" s="1108" t="s">
        <v>3922</v>
      </c>
      <c r="J5" s="1108" t="s">
        <v>3936</v>
      </c>
      <c r="K5" s="1108" t="s">
        <v>419</v>
      </c>
      <c r="L5" s="2157"/>
    </row>
    <row r="6" spans="1:14" s="37" customFormat="1" ht="22.5" customHeight="1">
      <c r="A6" s="1112">
        <v>2009</v>
      </c>
      <c r="B6" s="1112" t="s">
        <v>1947</v>
      </c>
      <c r="C6" s="1062">
        <f t="shared" ref="C6:C17" si="0">SUM(D6:K6)</f>
        <v>146978</v>
      </c>
      <c r="D6" s="1113">
        <v>32443</v>
      </c>
      <c r="E6" s="1113">
        <v>3033</v>
      </c>
      <c r="F6" s="1113">
        <v>26829</v>
      </c>
      <c r="G6" s="1113">
        <v>12302</v>
      </c>
      <c r="H6" s="1113">
        <v>23830</v>
      </c>
      <c r="I6" s="1113">
        <v>1177</v>
      </c>
      <c r="J6" s="1113">
        <v>29058</v>
      </c>
      <c r="K6" s="1113">
        <v>18306</v>
      </c>
      <c r="L6" s="1113">
        <v>246237</v>
      </c>
    </row>
    <row r="7" spans="1:14" s="37" customFormat="1" ht="22.5" customHeight="1">
      <c r="A7" s="1112">
        <v>2010</v>
      </c>
      <c r="B7" s="1112" t="s">
        <v>2033</v>
      </c>
      <c r="C7" s="1062">
        <f t="shared" si="0"/>
        <v>145898</v>
      </c>
      <c r="D7" s="1113">
        <v>30992</v>
      </c>
      <c r="E7" s="1113">
        <v>3360</v>
      </c>
      <c r="F7" s="1113">
        <v>25188</v>
      </c>
      <c r="G7" s="1113">
        <v>13164</v>
      </c>
      <c r="H7" s="1113">
        <v>24586</v>
      </c>
      <c r="I7" s="1113">
        <v>1298</v>
      </c>
      <c r="J7" s="1113">
        <v>28260</v>
      </c>
      <c r="K7" s="1113">
        <v>19050</v>
      </c>
      <c r="L7" s="1113">
        <v>241634</v>
      </c>
    </row>
    <row r="8" spans="1:14" s="37" customFormat="1" ht="22.5" customHeight="1">
      <c r="A8" s="1112">
        <v>2011</v>
      </c>
      <c r="B8" s="1112" t="s">
        <v>2034</v>
      </c>
      <c r="C8" s="1062">
        <f t="shared" si="0"/>
        <v>145759</v>
      </c>
      <c r="D8" s="1113">
        <v>21409</v>
      </c>
      <c r="E8" s="1113">
        <v>2747</v>
      </c>
      <c r="F8" s="1113">
        <v>20986</v>
      </c>
      <c r="G8" s="1113">
        <v>11547</v>
      </c>
      <c r="H8" s="1113">
        <v>29881</v>
      </c>
      <c r="I8" s="1113">
        <v>1181</v>
      </c>
      <c r="J8" s="1113">
        <v>31016</v>
      </c>
      <c r="K8" s="1113">
        <v>26992</v>
      </c>
      <c r="L8" s="1113">
        <v>235383</v>
      </c>
    </row>
    <row r="9" spans="1:14" s="37" customFormat="1" ht="22.5" customHeight="1">
      <c r="A9" s="1112">
        <v>2012</v>
      </c>
      <c r="B9" s="1112" t="s">
        <v>2035</v>
      </c>
      <c r="C9" s="1062">
        <f t="shared" si="0"/>
        <v>141704</v>
      </c>
      <c r="D9" s="1113">
        <v>31802</v>
      </c>
      <c r="E9" s="1113">
        <v>5312</v>
      </c>
      <c r="F9" s="1113">
        <v>24438</v>
      </c>
      <c r="G9" s="1113">
        <v>12973</v>
      </c>
      <c r="H9" s="1113">
        <v>22171</v>
      </c>
      <c r="I9" s="1113">
        <v>1252</v>
      </c>
      <c r="J9" s="1113">
        <v>28274</v>
      </c>
      <c r="K9" s="1113">
        <v>15482</v>
      </c>
      <c r="L9" s="1113">
        <v>230669</v>
      </c>
    </row>
    <row r="10" spans="1:14" s="37" customFormat="1" ht="22.5" customHeight="1">
      <c r="A10" s="1112">
        <v>2013</v>
      </c>
      <c r="B10" s="1112" t="s">
        <v>2036</v>
      </c>
      <c r="C10" s="1062">
        <f t="shared" si="0"/>
        <v>124790</v>
      </c>
      <c r="D10" s="1113">
        <v>26278</v>
      </c>
      <c r="E10" s="1113">
        <v>5158</v>
      </c>
      <c r="F10" s="1113">
        <v>22352</v>
      </c>
      <c r="G10" s="1113">
        <v>11636</v>
      </c>
      <c r="H10" s="1113">
        <v>19094</v>
      </c>
      <c r="I10" s="1113">
        <v>1269</v>
      </c>
      <c r="J10" s="1113">
        <v>24763</v>
      </c>
      <c r="K10" s="1113">
        <v>14240</v>
      </c>
      <c r="L10" s="1113">
        <v>212469</v>
      </c>
    </row>
    <row r="11" spans="1:14" s="37" customFormat="1" ht="22.5" customHeight="1">
      <c r="A11" s="1112">
        <v>2014</v>
      </c>
      <c r="B11" s="1112" t="s">
        <v>2037</v>
      </c>
      <c r="C11" s="1062">
        <f t="shared" si="0"/>
        <v>119320</v>
      </c>
      <c r="D11" s="1113">
        <v>26253</v>
      </c>
      <c r="E11" s="1113">
        <v>5003</v>
      </c>
      <c r="F11" s="1113">
        <v>21922</v>
      </c>
      <c r="G11" s="1113">
        <v>11066</v>
      </c>
      <c r="H11" s="1113">
        <v>17405</v>
      </c>
      <c r="I11" s="1113">
        <v>1480</v>
      </c>
      <c r="J11" s="1113">
        <v>22770</v>
      </c>
      <c r="K11" s="1113">
        <v>13421</v>
      </c>
      <c r="L11" s="1113">
        <v>203763</v>
      </c>
    </row>
    <row r="12" spans="1:14" ht="22.5" customHeight="1">
      <c r="A12" s="1112">
        <v>2015</v>
      </c>
      <c r="B12" s="1112" t="s">
        <v>2038</v>
      </c>
      <c r="C12" s="1062">
        <f t="shared" si="0"/>
        <v>130648</v>
      </c>
      <c r="D12" s="587">
        <v>29022</v>
      </c>
      <c r="E12" s="587">
        <v>5012</v>
      </c>
      <c r="F12" s="587">
        <v>20465</v>
      </c>
      <c r="G12" s="587">
        <v>12788</v>
      </c>
      <c r="H12" s="587">
        <v>22161</v>
      </c>
      <c r="I12" s="587">
        <v>1767</v>
      </c>
      <c r="J12" s="587">
        <v>22926</v>
      </c>
      <c r="K12" s="587">
        <v>16507</v>
      </c>
      <c r="L12" s="587">
        <v>216594</v>
      </c>
    </row>
    <row r="13" spans="1:14" ht="22.5" customHeight="1">
      <c r="A13" s="1112">
        <v>2016</v>
      </c>
      <c r="B13" s="1112" t="s">
        <v>2039</v>
      </c>
      <c r="C13" s="1062">
        <f t="shared" si="0"/>
        <v>162224</v>
      </c>
      <c r="D13" s="587">
        <v>29127</v>
      </c>
      <c r="E13" s="587">
        <v>6296</v>
      </c>
      <c r="F13" s="587">
        <v>21027</v>
      </c>
      <c r="G13" s="587">
        <v>20590</v>
      </c>
      <c r="H13" s="587">
        <v>29894</v>
      </c>
      <c r="I13" s="587">
        <v>1847</v>
      </c>
      <c r="J13" s="587">
        <v>22442</v>
      </c>
      <c r="K13" s="587">
        <v>31001</v>
      </c>
      <c r="L13" s="587">
        <v>240887</v>
      </c>
    </row>
    <row r="14" spans="1:14" ht="22.5" customHeight="1">
      <c r="A14" s="1112">
        <v>2017</v>
      </c>
      <c r="B14" s="1112" t="s">
        <v>2040</v>
      </c>
      <c r="C14" s="1062">
        <f t="shared" si="0"/>
        <v>156888</v>
      </c>
      <c r="D14" s="587">
        <v>30688</v>
      </c>
      <c r="E14" s="587">
        <v>4681</v>
      </c>
      <c r="F14" s="587">
        <v>22074</v>
      </c>
      <c r="G14" s="587">
        <v>18912</v>
      </c>
      <c r="H14" s="587">
        <v>29312</v>
      </c>
      <c r="I14" s="587">
        <v>3534</v>
      </c>
      <c r="J14" s="587">
        <v>27541</v>
      </c>
      <c r="K14" s="587">
        <v>20146</v>
      </c>
      <c r="L14" s="587">
        <v>238440</v>
      </c>
    </row>
    <row r="15" spans="1:14" ht="22.5" customHeight="1">
      <c r="A15" s="1112">
        <v>2018</v>
      </c>
      <c r="B15" s="1112" t="s">
        <v>2041</v>
      </c>
      <c r="C15" s="1062">
        <f t="shared" si="0"/>
        <v>134741</v>
      </c>
      <c r="D15" s="587">
        <v>25371</v>
      </c>
      <c r="E15" s="587">
        <v>3668</v>
      </c>
      <c r="F15" s="587">
        <v>17780</v>
      </c>
      <c r="G15" s="587">
        <v>18004</v>
      </c>
      <c r="H15" s="587">
        <v>25932</v>
      </c>
      <c r="I15" s="587">
        <v>1612</v>
      </c>
      <c r="J15" s="587">
        <v>20529</v>
      </c>
      <c r="K15" s="587">
        <v>21845</v>
      </c>
      <c r="L15" s="587">
        <v>212021</v>
      </c>
    </row>
    <row r="16" spans="1:14" ht="22.5" customHeight="1">
      <c r="A16" s="1098">
        <v>2019</v>
      </c>
      <c r="B16" s="1098" t="s">
        <v>3243</v>
      </c>
      <c r="C16" s="1062">
        <f t="shared" si="0"/>
        <v>125204</v>
      </c>
      <c r="D16" s="587">
        <v>22168</v>
      </c>
      <c r="E16" s="587">
        <v>2625</v>
      </c>
      <c r="F16" s="587">
        <v>15910</v>
      </c>
      <c r="G16" s="587">
        <v>15625</v>
      </c>
      <c r="H16" s="587">
        <v>24937</v>
      </c>
      <c r="I16" s="587">
        <v>4258</v>
      </c>
      <c r="J16" s="587">
        <v>23268</v>
      </c>
      <c r="K16" s="587">
        <v>16413</v>
      </c>
      <c r="L16" s="587">
        <v>194968</v>
      </c>
    </row>
    <row r="17" spans="1:12" ht="22.5" customHeight="1">
      <c r="A17" s="682">
        <v>2020</v>
      </c>
      <c r="B17" s="682" t="s">
        <v>3244</v>
      </c>
      <c r="C17" s="1066">
        <f t="shared" si="0"/>
        <v>51557</v>
      </c>
      <c r="D17" s="587">
        <v>12138</v>
      </c>
      <c r="E17" s="587">
        <v>1830</v>
      </c>
      <c r="F17" s="587">
        <v>7977</v>
      </c>
      <c r="G17" s="587">
        <v>7285</v>
      </c>
      <c r="H17" s="587">
        <v>8092</v>
      </c>
      <c r="I17" s="587">
        <v>887</v>
      </c>
      <c r="J17" s="587">
        <v>7728</v>
      </c>
      <c r="K17" s="587">
        <v>5620</v>
      </c>
      <c r="L17" s="587">
        <v>98078</v>
      </c>
    </row>
    <row r="18" spans="1:12" ht="22.5" customHeight="1">
      <c r="A18" s="682">
        <v>2021</v>
      </c>
      <c r="B18" s="682" t="s">
        <v>4925</v>
      </c>
      <c r="C18" s="1066">
        <f>SUM(D18:K18)</f>
        <v>63718</v>
      </c>
      <c r="D18" s="587">
        <v>12855</v>
      </c>
      <c r="E18" s="587">
        <v>1930</v>
      </c>
      <c r="F18" s="587">
        <v>9633</v>
      </c>
      <c r="G18" s="587">
        <v>8693</v>
      </c>
      <c r="H18" s="587">
        <v>11186</v>
      </c>
      <c r="I18" s="587">
        <v>1105</v>
      </c>
      <c r="J18" s="587">
        <v>11061</v>
      </c>
      <c r="K18" s="587">
        <v>7255</v>
      </c>
      <c r="L18" s="587">
        <v>117301</v>
      </c>
    </row>
    <row r="19" spans="1:12" ht="22.5" customHeight="1">
      <c r="A19" s="682">
        <v>2022</v>
      </c>
      <c r="B19" s="682" t="s">
        <v>5266</v>
      </c>
      <c r="C19" s="1066">
        <f>SUM(D19:K19)</f>
        <v>99514</v>
      </c>
      <c r="D19" s="587">
        <v>20190</v>
      </c>
      <c r="E19" s="587">
        <v>2680</v>
      </c>
      <c r="F19" s="587">
        <v>12798</v>
      </c>
      <c r="G19" s="587">
        <v>14251</v>
      </c>
      <c r="H19" s="587">
        <v>19781</v>
      </c>
      <c r="I19" s="587">
        <v>1932</v>
      </c>
      <c r="J19" s="587">
        <v>15810</v>
      </c>
      <c r="K19" s="587">
        <v>12072</v>
      </c>
      <c r="L19" s="587">
        <v>162517</v>
      </c>
    </row>
    <row r="20" spans="1:12" ht="22.5" customHeight="1">
      <c r="A20" s="682">
        <v>2023</v>
      </c>
      <c r="B20" s="682" t="s">
        <v>5438</v>
      </c>
      <c r="C20" s="1937">
        <f>SUM(D20:K20)</f>
        <v>108771</v>
      </c>
      <c r="D20" s="1938">
        <v>20402</v>
      </c>
      <c r="E20" s="1938">
        <v>2470</v>
      </c>
      <c r="F20" s="1938">
        <v>14420</v>
      </c>
      <c r="G20" s="1938">
        <v>14320</v>
      </c>
      <c r="H20" s="1938">
        <v>22813</v>
      </c>
      <c r="I20" s="1938">
        <v>1988</v>
      </c>
      <c r="J20" s="1938">
        <v>17847</v>
      </c>
      <c r="K20" s="1938">
        <v>14511</v>
      </c>
      <c r="L20" s="1938">
        <v>166428</v>
      </c>
    </row>
    <row r="21" spans="1:12" ht="22.5" customHeight="1">
      <c r="A21" s="684">
        <v>2024</v>
      </c>
      <c r="B21" s="684" t="s">
        <v>5578</v>
      </c>
      <c r="C21" s="1895">
        <f>SUM(D21:K21)</f>
        <v>124979</v>
      </c>
      <c r="D21" s="1773">
        <v>24737</v>
      </c>
      <c r="E21" s="1773">
        <v>2922</v>
      </c>
      <c r="F21" s="1773">
        <v>15295</v>
      </c>
      <c r="G21" s="1773">
        <v>15549</v>
      </c>
      <c r="H21" s="1773">
        <v>25500</v>
      </c>
      <c r="I21" s="1773">
        <v>2796</v>
      </c>
      <c r="J21" s="1773">
        <v>22404</v>
      </c>
      <c r="K21" s="1773">
        <v>15776</v>
      </c>
      <c r="L21" s="1773">
        <v>180892</v>
      </c>
    </row>
    <row r="22" spans="1:12" s="564" customFormat="1" ht="20.100000000000001" customHeight="1">
      <c r="A22" s="565" t="s">
        <v>3937</v>
      </c>
      <c r="B22" s="565"/>
      <c r="C22" s="565"/>
      <c r="D22" s="540"/>
    </row>
  </sheetData>
  <customSheetViews>
    <customSheetView guid="{35BD8D3A-C3F6-4E0E-B6B2-2143E8CF03D4}" scale="85" topLeftCell="A10">
      <selection activeCell="G38" sqref="G38"/>
      <colBreaks count="1" manualBreakCount="1">
        <brk id="13"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colBreaks count="1" manualBreakCount="1">
        <brk id="13"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colBreaks count="1" manualBreakCount="1">
        <brk id="13"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colBreaks count="1" manualBreakCount="1">
        <brk id="13"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colBreaks count="1" manualBreakCount="1">
        <brk id="13"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colBreaks count="1" manualBreakCount="1">
        <brk id="13"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colBreaks count="1" manualBreakCount="1">
        <brk id="13"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colBreaks count="1" manualBreakCount="1">
        <brk id="13"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colBreaks count="1" manualBreakCount="1">
        <brk id="13"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colBreaks count="1" manualBreakCount="1">
        <brk id="13"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colBreaks count="1" manualBreakCount="1">
        <brk id="13"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colBreaks count="1" manualBreakCount="1">
        <brk id="13"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colBreaks count="1" manualBreakCount="1">
        <brk id="13"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colBreaks count="1" manualBreakCount="1">
        <brk id="13"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colBreaks count="1" manualBreakCount="1">
        <brk id="13"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colBreaks count="1" manualBreakCount="1">
        <brk id="13"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colBreaks count="1" manualBreakCount="1">
        <brk id="13"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colBreaks count="1" manualBreakCount="1">
        <brk id="13"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colBreaks count="1" manualBreakCount="1">
        <brk id="13"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colBreaks count="1" manualBreakCount="1">
        <brk id="13"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colBreaks count="1" manualBreakCount="1">
        <brk id="13"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colBreaks count="1" manualBreakCount="1">
        <brk id="13"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colBreaks count="1" manualBreakCount="1">
        <brk id="13"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colBreaks count="1" manualBreakCount="1">
        <brk id="13"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colBreaks count="1" manualBreakCount="1">
        <brk id="13"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colBreaks count="1" manualBreakCount="1">
        <brk id="13"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colBreaks count="1" manualBreakCount="1">
        <brk id="13"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colBreaks count="1" manualBreakCount="1">
        <brk id="13"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colBreaks count="1" manualBreakCount="1">
        <brk id="13"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colBreaks count="1" manualBreakCount="1">
        <brk id="13"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colBreaks count="1" manualBreakCount="1">
        <brk id="13"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colBreaks count="1" manualBreakCount="1">
        <brk id="13"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colBreaks count="1" manualBreakCount="1">
        <brk id="13"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10">
      <selection activeCell="G20" sqref="G20"/>
      <colBreaks count="1" manualBreakCount="1">
        <brk id="13"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6">
    <mergeCell ref="L4:L5"/>
    <mergeCell ref="A4:A5"/>
    <mergeCell ref="B4:B5"/>
    <mergeCell ref="C4:C5"/>
    <mergeCell ref="D4:G4"/>
    <mergeCell ref="H4:K4"/>
  </mergeCell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3" max="1048575" man="1"/>
  </colBreak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150"/>
  <sheetViews>
    <sheetView zoomScale="85" zoomScaleNormal="85" zoomScaleSheetLayoutView="100" workbookViewId="0">
      <pane ySplit="4" topLeftCell="A5" activePane="bottomLeft" state="frozen"/>
      <selection activeCell="N26" sqref="N26"/>
      <selection pane="bottomLeft" activeCell="H1" sqref="H1"/>
    </sheetView>
  </sheetViews>
  <sheetFormatPr defaultColWidth="2.5" defaultRowHeight="15" customHeight="1"/>
  <cols>
    <col min="1" max="1" width="35.125" style="540" customWidth="1"/>
    <col min="2" max="2" width="38.5" style="540" customWidth="1"/>
    <col min="3" max="3" width="11.125" style="540" customWidth="1"/>
    <col min="4" max="4" width="9.125" style="540" customWidth="1"/>
    <col min="5" max="5" width="14.125" style="540" customWidth="1"/>
    <col min="6" max="6" width="30.875" style="540" customWidth="1"/>
    <col min="7" max="7" width="2.5" style="540"/>
    <col min="8" max="8" width="10.625" style="540" bestFit="1" customWidth="1"/>
    <col min="9" max="18" width="2.5" style="540"/>
    <col min="19" max="19" width="2.625" style="540" customWidth="1"/>
    <col min="20" max="16384" width="2.5" style="540"/>
  </cols>
  <sheetData>
    <row r="1" spans="1:10" ht="22.5" customHeight="1">
      <c r="F1" s="580" t="s">
        <v>4859</v>
      </c>
      <c r="H1" s="558" t="s">
        <v>747</v>
      </c>
    </row>
    <row r="2" spans="1:10" ht="22.5" customHeight="1">
      <c r="A2" s="686" t="s">
        <v>4861</v>
      </c>
    </row>
    <row r="3" spans="1:10" s="562" customFormat="1" ht="22.5" customHeight="1">
      <c r="F3" s="1896" t="s">
        <v>5570</v>
      </c>
      <c r="H3" s="861"/>
      <c r="I3" s="861"/>
      <c r="J3" s="861"/>
    </row>
    <row r="4" spans="1:10" ht="33.75" customHeight="1">
      <c r="A4" s="1837" t="s">
        <v>2437</v>
      </c>
      <c r="B4" s="1836" t="s">
        <v>3938</v>
      </c>
      <c r="C4" s="2157" t="s">
        <v>3939</v>
      </c>
      <c r="D4" s="2156"/>
      <c r="E4" s="1830" t="s">
        <v>5584</v>
      </c>
      <c r="F4" s="1835" t="s">
        <v>1218</v>
      </c>
    </row>
    <row r="5" spans="1:10" ht="17.25" customHeight="1">
      <c r="A5" s="1845" t="s">
        <v>3940</v>
      </c>
      <c r="B5" s="1845"/>
      <c r="C5" s="1845"/>
      <c r="D5" s="1054"/>
      <c r="E5" s="1054"/>
      <c r="F5" s="1053"/>
    </row>
    <row r="6" spans="1:10" ht="17.25" customHeight="1">
      <c r="A6" s="1829" t="s">
        <v>3941</v>
      </c>
      <c r="B6" s="1843"/>
      <c r="C6" s="1843"/>
      <c r="D6" s="1826"/>
      <c r="E6" s="1826"/>
      <c r="F6" s="221" t="s">
        <v>3942</v>
      </c>
    </row>
    <row r="7" spans="1:10" ht="17.25" customHeight="1">
      <c r="A7" s="363" t="s">
        <v>3943</v>
      </c>
      <c r="B7" s="1843" t="s">
        <v>3944</v>
      </c>
      <c r="C7" s="1843"/>
      <c r="D7" s="1826"/>
      <c r="E7" s="1826" t="s">
        <v>5844</v>
      </c>
      <c r="F7" s="221"/>
    </row>
    <row r="8" spans="1:10" ht="17.25" customHeight="1">
      <c r="A8" s="1843"/>
      <c r="B8" s="1843" t="s">
        <v>3945</v>
      </c>
      <c r="C8" s="1843"/>
      <c r="D8" s="1826"/>
      <c r="E8" s="1826"/>
      <c r="F8" s="221"/>
    </row>
    <row r="9" spans="1:10" ht="17.25" customHeight="1">
      <c r="A9" s="1843"/>
      <c r="B9" s="1843" t="s">
        <v>3946</v>
      </c>
      <c r="C9" s="1843"/>
      <c r="D9" s="1826"/>
      <c r="E9" s="1826"/>
      <c r="F9" s="221"/>
    </row>
    <row r="10" spans="1:10" ht="17.25" customHeight="1">
      <c r="A10" s="363" t="s">
        <v>3947</v>
      </c>
      <c r="B10" s="1843"/>
      <c r="C10" s="1843"/>
      <c r="D10" s="1826" t="s">
        <v>3948</v>
      </c>
      <c r="E10" s="726" t="s">
        <v>5845</v>
      </c>
      <c r="F10" s="221"/>
    </row>
    <row r="11" spans="1:10" ht="17.25" customHeight="1">
      <c r="A11" s="363" t="s">
        <v>3949</v>
      </c>
      <c r="B11" s="1843" t="s">
        <v>3950</v>
      </c>
      <c r="C11" s="1843"/>
      <c r="D11" s="1826"/>
      <c r="E11" s="1826" t="s">
        <v>5846</v>
      </c>
      <c r="F11" s="221"/>
    </row>
    <row r="12" spans="1:10" ht="17.25" customHeight="1">
      <c r="A12" s="1843"/>
      <c r="B12" s="1500"/>
      <c r="C12" s="1843" t="s">
        <v>3951</v>
      </c>
      <c r="D12" s="1843"/>
      <c r="E12" s="1826"/>
      <c r="F12" s="221"/>
    </row>
    <row r="13" spans="1:10" ht="17.25" customHeight="1">
      <c r="A13" s="1829" t="s">
        <v>3952</v>
      </c>
      <c r="B13" s="1843" t="s">
        <v>3953</v>
      </c>
      <c r="C13" s="1843"/>
      <c r="D13" s="1826"/>
      <c r="E13" s="1826" t="s">
        <v>5847</v>
      </c>
      <c r="F13" s="221" t="s">
        <v>3954</v>
      </c>
    </row>
    <row r="14" spans="1:10" ht="17.25" customHeight="1">
      <c r="A14" s="1843"/>
      <c r="B14" s="1843" t="s">
        <v>3955</v>
      </c>
      <c r="C14" s="1843"/>
      <c r="D14" s="1826"/>
      <c r="E14" s="1826"/>
      <c r="F14" s="221"/>
    </row>
    <row r="15" spans="1:10" ht="17.25" customHeight="1">
      <c r="A15" s="1829" t="s">
        <v>3956</v>
      </c>
      <c r="B15" s="1843" t="s">
        <v>3957</v>
      </c>
      <c r="C15" s="1843"/>
      <c r="D15" s="1826"/>
      <c r="E15" s="1826" t="s">
        <v>5848</v>
      </c>
      <c r="F15" s="221" t="s">
        <v>3958</v>
      </c>
    </row>
    <row r="16" spans="1:10" ht="17.25" customHeight="1">
      <c r="A16" s="1843"/>
      <c r="B16" s="1843" t="s">
        <v>3959</v>
      </c>
      <c r="C16" s="1843"/>
      <c r="D16" s="1826"/>
      <c r="E16" s="1826"/>
      <c r="F16" s="221"/>
    </row>
    <row r="17" spans="1:6" ht="17.25" customHeight="1">
      <c r="A17" s="1829" t="s">
        <v>3960</v>
      </c>
      <c r="B17" s="1843" t="s">
        <v>3961</v>
      </c>
      <c r="C17" s="1843"/>
      <c r="D17" s="1826"/>
      <c r="E17" s="1826" t="s">
        <v>5849</v>
      </c>
      <c r="F17" s="221" t="s">
        <v>3962</v>
      </c>
    </row>
    <row r="18" spans="1:6" ht="17.25" customHeight="1">
      <c r="A18" s="1843"/>
      <c r="B18" s="1843" t="s">
        <v>3963</v>
      </c>
      <c r="C18" s="1843"/>
      <c r="D18" s="1826"/>
      <c r="E18" s="1826"/>
      <c r="F18" s="221"/>
    </row>
    <row r="19" spans="1:6" ht="17.25" customHeight="1">
      <c r="A19" s="1840"/>
      <c r="B19" s="564"/>
      <c r="C19" s="564"/>
      <c r="D19" s="564"/>
      <c r="E19" s="564"/>
      <c r="F19" s="572"/>
    </row>
    <row r="20" spans="1:6" ht="17.25" customHeight="1">
      <c r="A20" s="1843" t="s">
        <v>5834</v>
      </c>
      <c r="B20" s="1843"/>
      <c r="C20" s="1843"/>
      <c r="D20" s="1826"/>
      <c r="E20" s="1826"/>
      <c r="F20" s="221"/>
    </row>
    <row r="21" spans="1:6" ht="17.25" customHeight="1">
      <c r="A21" s="1829" t="s">
        <v>5835</v>
      </c>
      <c r="B21" s="1843" t="s">
        <v>3944</v>
      </c>
      <c r="C21" s="1843" t="s">
        <v>5836</v>
      </c>
      <c r="D21" s="1826" t="s">
        <v>5837</v>
      </c>
      <c r="E21" s="1826" t="s">
        <v>5841</v>
      </c>
      <c r="F21" s="221" t="s">
        <v>5838</v>
      </c>
    </row>
    <row r="22" spans="1:6" ht="17.25" customHeight="1">
      <c r="A22" s="1843"/>
      <c r="B22" s="1843" t="s">
        <v>3945</v>
      </c>
      <c r="C22" s="1843"/>
      <c r="D22" s="1826"/>
      <c r="E22" s="1826"/>
      <c r="F22" s="221"/>
    </row>
    <row r="23" spans="1:6" ht="17.25" customHeight="1">
      <c r="A23" s="1843"/>
      <c r="B23" s="1843" t="s">
        <v>5839</v>
      </c>
      <c r="C23" s="1843"/>
      <c r="D23" s="1826"/>
      <c r="E23" s="1826"/>
      <c r="F23" s="221"/>
    </row>
    <row r="24" spans="1:6" ht="17.25" customHeight="1">
      <c r="A24" s="1843"/>
      <c r="B24" s="1843" t="s">
        <v>5840</v>
      </c>
      <c r="C24" s="1843"/>
      <c r="D24" s="1826"/>
      <c r="E24" s="1897"/>
      <c r="F24" s="221"/>
    </row>
    <row r="25" spans="1:6" ht="17.25" customHeight="1">
      <c r="A25" s="1829" t="s">
        <v>3969</v>
      </c>
      <c r="B25" s="1843" t="s">
        <v>3970</v>
      </c>
      <c r="C25" s="1843"/>
      <c r="D25" s="863" t="s">
        <v>399</v>
      </c>
      <c r="E25" s="1897" t="s">
        <v>5852</v>
      </c>
      <c r="F25" s="221"/>
    </row>
    <row r="26" spans="1:6" ht="17.25" customHeight="1">
      <c r="A26" s="1843"/>
      <c r="B26" s="1843"/>
      <c r="C26" s="1827"/>
      <c r="D26" s="863"/>
      <c r="E26" s="781" t="s">
        <v>5851</v>
      </c>
      <c r="F26" s="221"/>
    </row>
    <row r="27" spans="1:6" ht="17.25" customHeight="1">
      <c r="A27" s="1829" t="s">
        <v>3971</v>
      </c>
      <c r="B27" s="1843" t="s">
        <v>3972</v>
      </c>
      <c r="C27" s="1843"/>
      <c r="D27" s="863" t="s">
        <v>399</v>
      </c>
      <c r="E27" s="1897" t="s">
        <v>5853</v>
      </c>
      <c r="F27" s="221"/>
    </row>
    <row r="28" spans="1:6" ht="17.25" customHeight="1">
      <c r="A28" s="1843" t="s">
        <v>3973</v>
      </c>
      <c r="B28" s="1843" t="s">
        <v>3974</v>
      </c>
      <c r="C28" s="1843"/>
      <c r="D28" s="1842" t="s">
        <v>3975</v>
      </c>
      <c r="E28" s="864">
        <v>3702</v>
      </c>
      <c r="F28" s="221" t="s">
        <v>3976</v>
      </c>
    </row>
    <row r="29" spans="1:6" ht="17.25" customHeight="1">
      <c r="A29" s="1843" t="s">
        <v>3977</v>
      </c>
      <c r="B29" s="1843" t="s">
        <v>3978</v>
      </c>
      <c r="C29" s="1843"/>
      <c r="D29" s="1826"/>
      <c r="E29" s="1826"/>
      <c r="F29" s="221"/>
    </row>
    <row r="30" spans="1:6" ht="17.25" customHeight="1">
      <c r="A30" s="1843"/>
      <c r="B30" s="1843" t="s">
        <v>3979</v>
      </c>
      <c r="C30" s="1843"/>
      <c r="D30" s="1826"/>
      <c r="E30" s="1826"/>
      <c r="F30" s="221"/>
    </row>
    <row r="31" spans="1:6" ht="17.25" customHeight="1">
      <c r="A31" s="1843" t="s">
        <v>3980</v>
      </c>
      <c r="B31" s="1843" t="s">
        <v>3964</v>
      </c>
      <c r="C31" s="1843" t="s">
        <v>3981</v>
      </c>
      <c r="D31" s="1826" t="s">
        <v>3982</v>
      </c>
      <c r="E31" s="726" t="s">
        <v>5842</v>
      </c>
      <c r="F31" s="221" t="s">
        <v>3966</v>
      </c>
    </row>
    <row r="32" spans="1:6" ht="17.25" customHeight="1">
      <c r="A32" s="1843"/>
      <c r="B32" s="1843" t="s">
        <v>3967</v>
      </c>
      <c r="C32" s="1843" t="s">
        <v>3965</v>
      </c>
      <c r="D32" s="1826" t="s">
        <v>3983</v>
      </c>
      <c r="E32" s="1826"/>
      <c r="F32" s="221"/>
    </row>
    <row r="33" spans="1:6" ht="17.25" customHeight="1">
      <c r="A33" s="1843"/>
      <c r="B33" s="1843" t="s">
        <v>3984</v>
      </c>
      <c r="C33" s="1843"/>
      <c r="D33" s="1826"/>
      <c r="E33" s="1826"/>
      <c r="F33" s="221"/>
    </row>
    <row r="34" spans="1:6" ht="17.25" customHeight="1">
      <c r="A34" s="1843"/>
      <c r="B34" s="1843" t="s">
        <v>3968</v>
      </c>
      <c r="C34" s="1843"/>
      <c r="D34" s="1826"/>
      <c r="E34" s="1826"/>
      <c r="F34" s="221"/>
    </row>
    <row r="35" spans="1:6" ht="17.25" customHeight="1">
      <c r="A35" s="1843" t="s">
        <v>5857</v>
      </c>
      <c r="B35" s="1843" t="s">
        <v>5858</v>
      </c>
      <c r="C35" s="1843"/>
      <c r="D35" s="1843"/>
      <c r="E35" s="1826" t="s">
        <v>5859</v>
      </c>
      <c r="F35" s="221" t="s">
        <v>5860</v>
      </c>
    </row>
    <row r="36" spans="1:6" ht="17.25" customHeight="1">
      <c r="A36" s="1843"/>
      <c r="B36" s="1843" t="s">
        <v>5861</v>
      </c>
      <c r="C36" s="1843"/>
      <c r="D36" s="1843"/>
      <c r="E36" s="1826"/>
      <c r="F36" s="221"/>
    </row>
    <row r="37" spans="1:6" ht="17.25" customHeight="1">
      <c r="A37" s="1843"/>
      <c r="B37" s="1843" t="s">
        <v>5862</v>
      </c>
      <c r="C37" s="1843"/>
      <c r="D37" s="1843"/>
      <c r="E37" s="1826"/>
      <c r="F37" s="221"/>
    </row>
    <row r="38" spans="1:6" ht="17.25" customHeight="1">
      <c r="A38" s="1843" t="s">
        <v>3985</v>
      </c>
      <c r="B38" s="1840" t="s">
        <v>3986</v>
      </c>
      <c r="C38" s="1840" t="s">
        <v>3987</v>
      </c>
      <c r="D38" s="1842" t="s">
        <v>3988</v>
      </c>
      <c r="E38" s="864">
        <v>192189</v>
      </c>
      <c r="F38" s="221" t="s">
        <v>3989</v>
      </c>
    </row>
    <row r="39" spans="1:6" ht="17.25" customHeight="1">
      <c r="A39" s="1843"/>
      <c r="B39" s="1840" t="s">
        <v>3990</v>
      </c>
      <c r="C39" s="1840" t="s">
        <v>3991</v>
      </c>
      <c r="D39" s="1842" t="s">
        <v>3992</v>
      </c>
      <c r="E39" s="864">
        <v>50706</v>
      </c>
      <c r="F39" s="221"/>
    </row>
    <row r="40" spans="1:6" ht="17.25" customHeight="1">
      <c r="A40" s="1843"/>
      <c r="B40" s="1840" t="s">
        <v>3993</v>
      </c>
      <c r="C40" s="1840" t="s">
        <v>3994</v>
      </c>
      <c r="D40" s="1840"/>
      <c r="E40" s="864">
        <v>93024</v>
      </c>
      <c r="F40" s="221"/>
    </row>
    <row r="41" spans="1:6" ht="17.25" customHeight="1">
      <c r="A41" s="221" t="s">
        <v>3995</v>
      </c>
      <c r="B41" s="1840" t="s">
        <v>3996</v>
      </c>
      <c r="C41" s="1840"/>
      <c r="D41" s="1842"/>
      <c r="E41" s="1842"/>
      <c r="F41" s="221" t="s">
        <v>3997</v>
      </c>
    </row>
    <row r="42" spans="1:6" ht="17.25" customHeight="1">
      <c r="A42" s="1843"/>
      <c r="B42" s="1840" t="s">
        <v>3998</v>
      </c>
      <c r="C42" s="1840"/>
      <c r="D42" s="1842"/>
      <c r="E42" s="1842"/>
      <c r="F42" s="221"/>
    </row>
    <row r="43" spans="1:6" ht="17.25" customHeight="1">
      <c r="A43" s="1829" t="s">
        <v>3999</v>
      </c>
      <c r="B43" s="1840" t="s">
        <v>4000</v>
      </c>
      <c r="C43" s="1840"/>
      <c r="D43" s="1842" t="s">
        <v>4001</v>
      </c>
      <c r="E43" s="864">
        <v>8864</v>
      </c>
      <c r="F43" s="221"/>
    </row>
    <row r="44" spans="1:6" ht="17.25" customHeight="1">
      <c r="A44" s="1843"/>
      <c r="B44" s="1840" t="s">
        <v>4002</v>
      </c>
      <c r="C44" s="1840"/>
      <c r="D44" s="1842"/>
      <c r="E44" s="864"/>
      <c r="F44" s="221"/>
    </row>
    <row r="45" spans="1:6" ht="17.25" customHeight="1">
      <c r="A45" s="1829" t="s">
        <v>4003</v>
      </c>
      <c r="B45" s="1840" t="s">
        <v>4004</v>
      </c>
      <c r="C45" s="1840"/>
      <c r="D45" s="1842" t="s">
        <v>4001</v>
      </c>
      <c r="E45" s="864">
        <v>5864</v>
      </c>
      <c r="F45" s="221"/>
    </row>
    <row r="46" spans="1:6" ht="17.25" customHeight="1">
      <c r="A46" s="1843"/>
      <c r="B46" s="1843" t="s">
        <v>4005</v>
      </c>
      <c r="C46" s="1843"/>
      <c r="D46" s="1826"/>
      <c r="E46" s="1826"/>
      <c r="F46" s="221"/>
    </row>
    <row r="47" spans="1:6" ht="17.25" customHeight="1">
      <c r="A47" s="1843" t="s">
        <v>4006</v>
      </c>
      <c r="B47" s="221" t="s">
        <v>4007</v>
      </c>
      <c r="C47" s="1843" t="s">
        <v>3933</v>
      </c>
      <c r="D47" s="1826" t="s">
        <v>4008</v>
      </c>
      <c r="E47" s="864">
        <v>58503</v>
      </c>
      <c r="F47" s="221" t="s">
        <v>4009</v>
      </c>
    </row>
    <row r="48" spans="1:6" ht="17.25" customHeight="1">
      <c r="A48" s="1843"/>
      <c r="B48" s="221" t="s">
        <v>4010</v>
      </c>
      <c r="C48" s="1843" t="s">
        <v>4011</v>
      </c>
      <c r="D48" s="1826" t="s">
        <v>4012</v>
      </c>
      <c r="E48" s="864">
        <v>66476</v>
      </c>
      <c r="F48" s="221" t="s">
        <v>4013</v>
      </c>
    </row>
    <row r="49" spans="1:6" ht="17.25" customHeight="1">
      <c r="A49" s="1843"/>
      <c r="B49" s="1843" t="s">
        <v>4014</v>
      </c>
      <c r="C49" s="1843" t="s">
        <v>4015</v>
      </c>
      <c r="D49" s="1826"/>
      <c r="E49" s="864">
        <v>180892</v>
      </c>
      <c r="F49" s="221"/>
    </row>
    <row r="50" spans="1:6" ht="17.25" customHeight="1">
      <c r="A50" s="1843"/>
      <c r="B50" s="1843" t="s">
        <v>4016</v>
      </c>
      <c r="C50" s="1843"/>
      <c r="D50" s="1826"/>
      <c r="E50" s="1826"/>
      <c r="F50" s="221"/>
    </row>
    <row r="51" spans="1:6" ht="17.25" customHeight="1">
      <c r="A51" s="1843" t="s">
        <v>4017</v>
      </c>
      <c r="B51" s="1843" t="s">
        <v>4018</v>
      </c>
      <c r="C51" s="1843"/>
      <c r="D51" s="1826" t="s">
        <v>4019</v>
      </c>
      <c r="E51" s="1826" t="s">
        <v>5843</v>
      </c>
      <c r="F51" s="221" t="s">
        <v>3966</v>
      </c>
    </row>
    <row r="52" spans="1:6" ht="17.25" customHeight="1">
      <c r="A52" s="1843"/>
      <c r="B52" s="1843" t="s">
        <v>4020</v>
      </c>
      <c r="C52" s="1843"/>
      <c r="D52" s="1826"/>
      <c r="E52" s="221"/>
      <c r="F52" s="221"/>
    </row>
    <row r="53" spans="1:6" ht="17.25" customHeight="1">
      <c r="A53" s="1843"/>
      <c r="B53" s="1843" t="s">
        <v>4021</v>
      </c>
      <c r="C53" s="1843"/>
      <c r="D53" s="1826"/>
      <c r="E53" s="1826"/>
      <c r="F53" s="221"/>
    </row>
    <row r="54" spans="1:6" ht="17.25" customHeight="1">
      <c r="A54" s="1843" t="s">
        <v>4022</v>
      </c>
      <c r="B54" s="1843" t="s">
        <v>4023</v>
      </c>
      <c r="C54" s="1843" t="s">
        <v>4024</v>
      </c>
      <c r="D54" s="1826" t="s">
        <v>4025</v>
      </c>
      <c r="E54" s="1897" t="s">
        <v>5856</v>
      </c>
      <c r="F54" s="221" t="s">
        <v>4026</v>
      </c>
    </row>
    <row r="55" spans="1:6" ht="17.25" customHeight="1">
      <c r="A55" s="1843" t="s">
        <v>4027</v>
      </c>
      <c r="B55" s="781" t="s">
        <v>5940</v>
      </c>
      <c r="C55" s="1827"/>
      <c r="D55" s="1826"/>
      <c r="E55" s="1826"/>
      <c r="F55" s="221"/>
    </row>
    <row r="56" spans="1:6" ht="17.25" customHeight="1">
      <c r="A56" s="1843"/>
      <c r="B56" s="1843" t="s">
        <v>4028</v>
      </c>
      <c r="C56" s="1827"/>
      <c r="D56" s="1826"/>
      <c r="E56" s="1826"/>
      <c r="F56" s="221"/>
    </row>
    <row r="57" spans="1:6" ht="17.25" customHeight="1">
      <c r="A57" s="1843" t="s">
        <v>3329</v>
      </c>
      <c r="B57" s="1843" t="s">
        <v>4029</v>
      </c>
      <c r="C57" s="1825"/>
      <c r="D57" s="1826"/>
      <c r="E57" s="864">
        <v>3032</v>
      </c>
      <c r="F57" s="221" t="s">
        <v>4030</v>
      </c>
    </row>
    <row r="58" spans="1:6" ht="17.25" customHeight="1">
      <c r="A58" s="1829" t="s">
        <v>3329</v>
      </c>
      <c r="B58" s="1843" t="s">
        <v>4031</v>
      </c>
      <c r="C58" s="1827"/>
      <c r="D58" s="1826" t="s">
        <v>4032</v>
      </c>
      <c r="E58" s="1826"/>
      <c r="F58" s="221"/>
    </row>
    <row r="59" spans="1:6" ht="17.25" customHeight="1">
      <c r="A59" s="363"/>
      <c r="B59" s="1843" t="s">
        <v>4033</v>
      </c>
      <c r="C59" s="1827"/>
      <c r="D59" s="1826"/>
      <c r="E59" s="1826"/>
      <c r="F59" s="221"/>
    </row>
    <row r="60" spans="1:6" ht="17.25" customHeight="1">
      <c r="A60" s="363"/>
      <c r="B60" s="1843" t="s">
        <v>4034</v>
      </c>
      <c r="C60" s="1827"/>
      <c r="D60" s="1826"/>
      <c r="E60" s="1826"/>
      <c r="F60" s="221"/>
    </row>
    <row r="61" spans="1:6" ht="17.25" customHeight="1">
      <c r="A61" s="1829" t="s">
        <v>4035</v>
      </c>
      <c r="B61" s="1843" t="s">
        <v>4036</v>
      </c>
      <c r="C61" s="1827"/>
      <c r="D61" s="1826" t="s">
        <v>4001</v>
      </c>
      <c r="E61" s="1826"/>
      <c r="F61" s="221"/>
    </row>
    <row r="62" spans="1:6" ht="17.25" customHeight="1">
      <c r="A62" s="1829" t="s">
        <v>4037</v>
      </c>
      <c r="B62" s="1843" t="s">
        <v>4038</v>
      </c>
      <c r="C62" s="1827"/>
      <c r="D62" s="1826"/>
      <c r="E62" s="1826"/>
      <c r="F62" s="221"/>
    </row>
    <row r="63" spans="1:6" ht="17.25" customHeight="1">
      <c r="A63" s="564"/>
      <c r="B63" s="1843" t="s">
        <v>4039</v>
      </c>
      <c r="C63" s="1827"/>
      <c r="D63" s="1826"/>
      <c r="E63" s="1826"/>
      <c r="F63" s="221"/>
    </row>
    <row r="64" spans="1:6" ht="17.25" customHeight="1">
      <c r="A64" s="1829" t="s">
        <v>4040</v>
      </c>
      <c r="B64" s="1843"/>
      <c r="C64" s="1827"/>
      <c r="D64" s="1826"/>
      <c r="E64" s="1826"/>
      <c r="F64" s="221"/>
    </row>
    <row r="65" spans="1:6" ht="17.25" customHeight="1">
      <c r="A65" s="1829" t="s">
        <v>4041</v>
      </c>
      <c r="B65" s="1843" t="s">
        <v>4042</v>
      </c>
      <c r="C65" s="1827"/>
      <c r="D65" s="1826" t="s">
        <v>4043</v>
      </c>
      <c r="E65" s="1826"/>
      <c r="F65" s="221"/>
    </row>
    <row r="66" spans="1:6" ht="17.25" customHeight="1">
      <c r="A66" s="363"/>
      <c r="B66" s="1843" t="s">
        <v>4044</v>
      </c>
      <c r="C66" s="1827"/>
      <c r="D66" s="1826"/>
      <c r="E66" s="1826"/>
      <c r="F66" s="221"/>
    </row>
    <row r="67" spans="1:6" ht="17.25" customHeight="1">
      <c r="A67" s="363"/>
      <c r="B67" s="1843" t="s">
        <v>4045</v>
      </c>
      <c r="C67" s="1827"/>
      <c r="D67" s="1826"/>
      <c r="E67" s="1826"/>
      <c r="F67" s="221"/>
    </row>
    <row r="68" spans="1:6" ht="17.25" customHeight="1">
      <c r="A68" s="1829" t="s">
        <v>4046</v>
      </c>
      <c r="B68" s="1843" t="s">
        <v>4047</v>
      </c>
      <c r="C68" s="1827"/>
      <c r="D68" s="1826" t="s">
        <v>4048</v>
      </c>
      <c r="E68" s="1826"/>
      <c r="F68" s="221"/>
    </row>
    <row r="69" spans="1:6" ht="17.25" customHeight="1">
      <c r="A69" s="363"/>
      <c r="B69" s="1843" t="s">
        <v>4049</v>
      </c>
      <c r="C69" s="1827"/>
      <c r="D69" s="1826"/>
      <c r="E69" s="1826"/>
      <c r="F69" s="221"/>
    </row>
    <row r="70" spans="1:6" ht="17.25" customHeight="1">
      <c r="A70" s="363"/>
      <c r="B70" s="1843" t="s">
        <v>4050</v>
      </c>
      <c r="C70" s="1827"/>
      <c r="D70" s="1826"/>
      <c r="E70" s="1826"/>
      <c r="F70" s="221"/>
    </row>
    <row r="71" spans="1:6" ht="17.25" customHeight="1">
      <c r="A71" s="1843" t="s">
        <v>4051</v>
      </c>
      <c r="B71" s="1843" t="s">
        <v>4052</v>
      </c>
      <c r="C71" s="1843"/>
      <c r="D71" s="1826" t="s">
        <v>4053</v>
      </c>
      <c r="E71" s="1210" t="s">
        <v>5850</v>
      </c>
      <c r="F71" s="221" t="s">
        <v>4054</v>
      </c>
    </row>
    <row r="72" spans="1:6" ht="17.25" customHeight="1">
      <c r="A72" s="1843"/>
      <c r="B72" s="1843" t="s">
        <v>4055</v>
      </c>
      <c r="C72" s="1827"/>
      <c r="D72" s="1826"/>
      <c r="E72" s="866" t="s">
        <v>4056</v>
      </c>
      <c r="F72" s="867"/>
    </row>
    <row r="73" spans="1:6" ht="17.25" customHeight="1">
      <c r="A73" s="1843"/>
      <c r="B73" s="1843" t="s">
        <v>4057</v>
      </c>
      <c r="C73" s="1827"/>
      <c r="D73" s="1826"/>
      <c r="E73" s="221"/>
      <c r="F73" s="221"/>
    </row>
    <row r="74" spans="1:6" ht="17.25" customHeight="1">
      <c r="A74" s="1843" t="s">
        <v>4058</v>
      </c>
      <c r="B74" s="1843" t="s">
        <v>4059</v>
      </c>
      <c r="C74" s="1843" t="s">
        <v>4060</v>
      </c>
      <c r="D74" s="1826" t="s">
        <v>4061</v>
      </c>
      <c r="E74" s="1897" t="s">
        <v>5854</v>
      </c>
      <c r="F74" s="221" t="s">
        <v>4062</v>
      </c>
    </row>
    <row r="75" spans="1:6" ht="17.25" customHeight="1">
      <c r="A75" s="1843"/>
      <c r="B75" s="1843" t="s">
        <v>4063</v>
      </c>
      <c r="C75" s="1843" t="s">
        <v>4064</v>
      </c>
      <c r="D75" s="1826"/>
      <c r="E75" s="1897"/>
      <c r="F75" s="221"/>
    </row>
    <row r="76" spans="1:6" ht="17.25" customHeight="1">
      <c r="A76" s="1843"/>
      <c r="B76" s="1843" t="s">
        <v>4065</v>
      </c>
      <c r="C76" s="564"/>
      <c r="D76" s="1826" t="s">
        <v>4066</v>
      </c>
      <c r="E76" s="1897"/>
      <c r="F76" s="221"/>
    </row>
    <row r="77" spans="1:6" ht="17.25" customHeight="1">
      <c r="A77" s="1843" t="s">
        <v>4067</v>
      </c>
      <c r="B77" s="1843" t="s">
        <v>4068</v>
      </c>
      <c r="C77" s="1843" t="s">
        <v>4060</v>
      </c>
      <c r="D77" s="1826" t="s">
        <v>4069</v>
      </c>
      <c r="E77" s="1898" t="s">
        <v>5855</v>
      </c>
      <c r="F77" s="221" t="s">
        <v>4070</v>
      </c>
    </row>
    <row r="78" spans="1:6" ht="17.25" customHeight="1">
      <c r="A78" s="1843"/>
      <c r="B78" s="1843" t="s">
        <v>4071</v>
      </c>
      <c r="C78" s="1843" t="s">
        <v>4072</v>
      </c>
      <c r="D78" s="1826" t="s">
        <v>4073</v>
      </c>
      <c r="E78" s="1826"/>
      <c r="F78" s="221"/>
    </row>
    <row r="79" spans="1:6" ht="17.25" customHeight="1">
      <c r="A79" s="1843"/>
      <c r="B79" s="1843" t="s">
        <v>4074</v>
      </c>
      <c r="C79" s="1843"/>
      <c r="D79" s="1826"/>
      <c r="E79" s="1826"/>
      <c r="F79" s="221"/>
    </row>
    <row r="80" spans="1:6" ht="17.25" customHeight="1">
      <c r="A80" s="1843" t="s">
        <v>4075</v>
      </c>
      <c r="B80" s="1843" t="s">
        <v>4076</v>
      </c>
      <c r="C80" s="1843"/>
      <c r="D80" s="1826" t="s">
        <v>4077</v>
      </c>
      <c r="E80" s="864">
        <v>105066</v>
      </c>
      <c r="F80" s="221" t="s">
        <v>4078</v>
      </c>
    </row>
    <row r="81" spans="1:6" ht="17.25" customHeight="1">
      <c r="A81" s="1843"/>
      <c r="B81" s="1843" t="s">
        <v>4079</v>
      </c>
      <c r="C81" s="1843"/>
      <c r="D81" s="1826"/>
      <c r="E81" s="1842"/>
      <c r="F81" s="221"/>
    </row>
    <row r="82" spans="1:6" ht="17.25" customHeight="1">
      <c r="A82" s="1843"/>
      <c r="B82" s="1843" t="s">
        <v>4080</v>
      </c>
      <c r="C82" s="1843"/>
      <c r="D82" s="1826"/>
      <c r="E82" s="1842"/>
      <c r="F82" s="221"/>
    </row>
    <row r="83" spans="1:6" ht="17.25" customHeight="1">
      <c r="A83" s="1843" t="s">
        <v>4081</v>
      </c>
      <c r="B83" s="1843" t="s">
        <v>4082</v>
      </c>
      <c r="C83" s="1843" t="s">
        <v>4083</v>
      </c>
      <c r="D83" s="1826" t="s">
        <v>4084</v>
      </c>
      <c r="E83" s="1210">
        <v>20917</v>
      </c>
      <c r="F83" s="221" t="s">
        <v>4085</v>
      </c>
    </row>
    <row r="84" spans="1:6" ht="17.25" customHeight="1">
      <c r="A84" s="1843"/>
      <c r="B84" s="1843" t="s">
        <v>4086</v>
      </c>
      <c r="C84" s="1843" t="s">
        <v>4087</v>
      </c>
      <c r="D84" s="1826" t="s">
        <v>4088</v>
      </c>
      <c r="E84" s="1826"/>
      <c r="F84" s="221"/>
    </row>
    <row r="85" spans="1:6" ht="17.25" customHeight="1">
      <c r="A85" s="1843"/>
      <c r="B85" s="1843" t="s">
        <v>4089</v>
      </c>
      <c r="C85" s="1843" t="s">
        <v>4090</v>
      </c>
      <c r="D85" s="1826" t="s">
        <v>4091</v>
      </c>
      <c r="E85" s="1826"/>
      <c r="F85" s="221"/>
    </row>
    <row r="86" spans="1:6" ht="17.25" customHeight="1">
      <c r="A86" s="1843"/>
      <c r="B86" s="1843" t="s">
        <v>4092</v>
      </c>
      <c r="C86" s="1827"/>
      <c r="D86" s="1826"/>
      <c r="E86" s="1826"/>
      <c r="F86" s="221"/>
    </row>
    <row r="87" spans="1:6" ht="17.25" customHeight="1">
      <c r="A87" s="1843" t="s">
        <v>5686</v>
      </c>
      <c r="B87" s="1843"/>
      <c r="C87" s="1827"/>
      <c r="D87" s="1826"/>
      <c r="E87" s="1826"/>
      <c r="F87" s="221"/>
    </row>
    <row r="88" spans="1:6" ht="17.25" customHeight="1">
      <c r="A88" s="1829" t="s">
        <v>5687</v>
      </c>
      <c r="B88" s="1843" t="s">
        <v>5688</v>
      </c>
      <c r="C88" s="1827"/>
      <c r="D88" s="1826" t="s">
        <v>5689</v>
      </c>
      <c r="E88" s="2014" t="s">
        <v>5941</v>
      </c>
      <c r="F88" s="221" t="s">
        <v>5690</v>
      </c>
    </row>
    <row r="89" spans="1:6" ht="17.25" customHeight="1">
      <c r="A89" s="363"/>
      <c r="B89" s="1843" t="s">
        <v>5691</v>
      </c>
      <c r="C89" s="1827"/>
      <c r="D89" s="1826"/>
      <c r="E89" s="1485"/>
      <c r="F89" s="221"/>
    </row>
    <row r="90" spans="1:6" ht="17.25" customHeight="1">
      <c r="A90" s="1829" t="s">
        <v>5692</v>
      </c>
      <c r="B90" s="1843" t="s">
        <v>5693</v>
      </c>
      <c r="C90" s="1827"/>
      <c r="D90" s="1826" t="s">
        <v>5694</v>
      </c>
      <c r="E90" s="1485">
        <v>29269</v>
      </c>
      <c r="F90" s="221" t="s">
        <v>5695</v>
      </c>
    </row>
    <row r="91" spans="1:6" ht="17.25" customHeight="1">
      <c r="A91" s="363"/>
      <c r="B91" s="1843" t="s">
        <v>5696</v>
      </c>
      <c r="C91" s="1827"/>
      <c r="D91" s="1826"/>
      <c r="E91" s="1485"/>
      <c r="F91" s="221"/>
    </row>
    <row r="92" spans="1:6" ht="17.25" customHeight="1">
      <c r="A92" s="1829" t="s">
        <v>5697</v>
      </c>
      <c r="B92" s="1843" t="s">
        <v>5698</v>
      </c>
      <c r="C92" s="1827"/>
      <c r="D92" s="1826" t="s">
        <v>5699</v>
      </c>
      <c r="E92" s="1485">
        <v>72921</v>
      </c>
      <c r="F92" s="221" t="s">
        <v>5700</v>
      </c>
    </row>
    <row r="93" spans="1:6" ht="17.25" customHeight="1">
      <c r="A93" s="363"/>
      <c r="B93" s="1843" t="s">
        <v>5701</v>
      </c>
      <c r="C93" s="1827"/>
      <c r="D93" s="1826"/>
      <c r="E93" s="1485"/>
      <c r="F93" s="221"/>
    </row>
    <row r="94" spans="1:6" ht="17.25" customHeight="1">
      <c r="A94" s="1829" t="s">
        <v>5702</v>
      </c>
      <c r="B94" s="1843" t="s">
        <v>5703</v>
      </c>
      <c r="C94" s="1827"/>
      <c r="D94" s="863" t="s">
        <v>399</v>
      </c>
      <c r="E94" s="1485">
        <v>1953</v>
      </c>
      <c r="F94" s="868" t="s">
        <v>4093</v>
      </c>
    </row>
    <row r="95" spans="1:6" ht="17.25" customHeight="1">
      <c r="A95" s="363"/>
      <c r="B95" s="1843" t="s">
        <v>5704</v>
      </c>
      <c r="C95" s="1827"/>
      <c r="D95" s="1826"/>
      <c r="E95" s="1485"/>
      <c r="F95" s="221"/>
    </row>
    <row r="96" spans="1:6" ht="17.25" customHeight="1">
      <c r="A96" s="1843" t="s">
        <v>5705</v>
      </c>
      <c r="B96" s="1843" t="s">
        <v>5706</v>
      </c>
      <c r="C96" s="1827"/>
      <c r="D96" s="1826" t="s">
        <v>5707</v>
      </c>
      <c r="E96" s="1485">
        <v>43239</v>
      </c>
      <c r="F96" s="221" t="s">
        <v>5708</v>
      </c>
    </row>
    <row r="97" spans="1:6" ht="17.25" customHeight="1">
      <c r="A97" s="1843"/>
      <c r="B97" s="1843" t="s">
        <v>5709</v>
      </c>
      <c r="C97" s="1827"/>
      <c r="D97" s="1826"/>
      <c r="E97" s="1485"/>
      <c r="F97" s="221"/>
    </row>
    <row r="98" spans="1:6" ht="17.25" customHeight="1">
      <c r="A98" s="221" t="s">
        <v>5710</v>
      </c>
      <c r="B98" s="1843" t="s">
        <v>5711</v>
      </c>
      <c r="C98" s="1827"/>
      <c r="D98" s="1826"/>
      <c r="E98" s="1485"/>
      <c r="F98" s="221" t="s">
        <v>5712</v>
      </c>
    </row>
    <row r="99" spans="1:6" ht="17.25" customHeight="1">
      <c r="A99" s="1829" t="s">
        <v>5713</v>
      </c>
      <c r="B99" s="1843" t="s">
        <v>5714</v>
      </c>
      <c r="C99" s="1827"/>
      <c r="D99" s="1826" t="s">
        <v>5715</v>
      </c>
      <c r="E99" s="1485">
        <v>13690</v>
      </c>
      <c r="F99" s="221"/>
    </row>
    <row r="100" spans="1:6" ht="17.25" customHeight="1">
      <c r="A100" s="1829" t="s">
        <v>5716</v>
      </c>
      <c r="B100" s="1843" t="s">
        <v>5717</v>
      </c>
      <c r="C100" s="1827"/>
      <c r="D100" s="863" t="s">
        <v>399</v>
      </c>
      <c r="E100" s="1485">
        <v>6514</v>
      </c>
      <c r="F100" s="221"/>
    </row>
    <row r="101" spans="1:6" ht="17.25" customHeight="1">
      <c r="A101" s="1829" t="s">
        <v>5718</v>
      </c>
      <c r="B101" s="1843" t="s">
        <v>5719</v>
      </c>
      <c r="C101" s="1827"/>
      <c r="D101" s="863" t="s">
        <v>399</v>
      </c>
      <c r="E101" s="1485">
        <v>11075</v>
      </c>
      <c r="F101" s="221"/>
    </row>
    <row r="102" spans="1:6" ht="17.25" customHeight="1">
      <c r="A102" s="1843" t="s">
        <v>5720</v>
      </c>
      <c r="B102" s="1843" t="s">
        <v>5721</v>
      </c>
      <c r="C102" s="1827"/>
      <c r="D102" s="1826" t="s">
        <v>5722</v>
      </c>
      <c r="E102" s="2014" t="s">
        <v>5941</v>
      </c>
      <c r="F102" s="221" t="s">
        <v>5723</v>
      </c>
    </row>
    <row r="103" spans="1:6" ht="17.25" customHeight="1">
      <c r="A103" s="1843"/>
      <c r="B103" s="1843" t="s">
        <v>5724</v>
      </c>
      <c r="C103" s="1827"/>
      <c r="D103" s="1826"/>
      <c r="E103" s="1485"/>
      <c r="F103" s="221"/>
    </row>
    <row r="104" spans="1:6" ht="17.25" customHeight="1">
      <c r="A104" s="1843"/>
      <c r="B104" s="1843" t="s">
        <v>5725</v>
      </c>
      <c r="C104" s="1827"/>
      <c r="D104" s="1826"/>
      <c r="E104" s="1485"/>
      <c r="F104" s="221"/>
    </row>
    <row r="105" spans="1:6" ht="17.25" customHeight="1">
      <c r="A105" s="1843" t="s">
        <v>5726</v>
      </c>
      <c r="B105" s="1843" t="s">
        <v>5727</v>
      </c>
      <c r="C105" s="1827"/>
      <c r="D105" s="1826" t="s">
        <v>5728</v>
      </c>
      <c r="E105" s="1485">
        <v>2673</v>
      </c>
      <c r="F105" s="868" t="s">
        <v>4093</v>
      </c>
    </row>
    <row r="106" spans="1:6" ht="17.25" customHeight="1">
      <c r="A106" s="1843" t="s">
        <v>5729</v>
      </c>
      <c r="B106" s="1843" t="s">
        <v>5730</v>
      </c>
      <c r="C106" s="1827"/>
      <c r="D106" s="1826" t="s">
        <v>5731</v>
      </c>
      <c r="E106" s="1485">
        <v>10727</v>
      </c>
      <c r="F106" s="868" t="s">
        <v>4093</v>
      </c>
    </row>
    <row r="107" spans="1:6" ht="17.25" customHeight="1">
      <c r="A107" s="1843"/>
      <c r="B107" s="1843" t="s">
        <v>4094</v>
      </c>
      <c r="C107" s="1827"/>
      <c r="D107" s="1826"/>
      <c r="E107" s="1485"/>
      <c r="F107" s="221"/>
    </row>
    <row r="108" spans="1:6" ht="17.25" customHeight="1">
      <c r="A108" s="1843" t="s">
        <v>5732</v>
      </c>
      <c r="B108" s="575" t="s">
        <v>5733</v>
      </c>
      <c r="C108" s="1827"/>
      <c r="D108" s="1826" t="s">
        <v>5734</v>
      </c>
      <c r="E108" s="1485">
        <v>128689</v>
      </c>
      <c r="F108" s="868" t="s">
        <v>4093</v>
      </c>
    </row>
    <row r="109" spans="1:6" ht="17.25" customHeight="1">
      <c r="A109" s="1843"/>
      <c r="B109" s="1843" t="s">
        <v>5735</v>
      </c>
      <c r="C109" s="1827"/>
      <c r="D109" s="863"/>
      <c r="E109" s="1486"/>
      <c r="F109" s="575"/>
    </row>
    <row r="110" spans="1:6" ht="17.25" customHeight="1">
      <c r="A110" s="1843" t="s">
        <v>5736</v>
      </c>
      <c r="B110" s="1843" t="s">
        <v>5737</v>
      </c>
      <c r="C110" s="1827"/>
      <c r="D110" s="1826" t="s">
        <v>5738</v>
      </c>
      <c r="E110" s="1485">
        <v>11308</v>
      </c>
      <c r="F110" s="868" t="s">
        <v>4093</v>
      </c>
    </row>
    <row r="111" spans="1:6" ht="17.25" customHeight="1">
      <c r="A111" s="1843"/>
      <c r="B111" s="1843" t="s">
        <v>5739</v>
      </c>
      <c r="C111" s="1827"/>
      <c r="D111" s="1826"/>
      <c r="E111" s="1485"/>
      <c r="F111" s="221"/>
    </row>
    <row r="112" spans="1:6" ht="17.25" customHeight="1">
      <c r="A112" s="1843" t="s">
        <v>5740</v>
      </c>
      <c r="B112" s="1843" t="s">
        <v>5741</v>
      </c>
      <c r="C112" s="1827"/>
      <c r="D112" s="1826" t="s">
        <v>5715</v>
      </c>
      <c r="E112" s="1485">
        <v>4596</v>
      </c>
      <c r="F112" s="221" t="s">
        <v>5742</v>
      </c>
    </row>
    <row r="113" spans="1:6" ht="17.25" customHeight="1">
      <c r="A113" s="1843" t="s">
        <v>5743</v>
      </c>
      <c r="B113" s="1843" t="s">
        <v>5744</v>
      </c>
      <c r="C113" s="1827"/>
      <c r="D113" s="863" t="s">
        <v>399</v>
      </c>
      <c r="E113" s="1485">
        <v>68408</v>
      </c>
      <c r="F113" s="221" t="s">
        <v>5745</v>
      </c>
    </row>
    <row r="114" spans="1:6" ht="17.25" customHeight="1">
      <c r="A114" s="1843"/>
      <c r="B114" s="1843" t="s">
        <v>5746</v>
      </c>
      <c r="C114" s="1827"/>
      <c r="D114" s="1826"/>
      <c r="E114" s="1485"/>
      <c r="F114" s="221"/>
    </row>
    <row r="115" spans="1:6" ht="17.25" customHeight="1">
      <c r="A115" s="1843" t="s">
        <v>5747</v>
      </c>
      <c r="B115" s="1843" t="s">
        <v>5748</v>
      </c>
      <c r="C115" s="1827"/>
      <c r="D115" s="863" t="s">
        <v>399</v>
      </c>
      <c r="E115" s="1485">
        <v>1273</v>
      </c>
      <c r="F115" s="221" t="s">
        <v>5749</v>
      </c>
    </row>
    <row r="116" spans="1:6" ht="17.25" customHeight="1">
      <c r="A116" s="1843" t="s">
        <v>4095</v>
      </c>
      <c r="B116" s="1843" t="s">
        <v>5750</v>
      </c>
      <c r="C116" s="1827"/>
      <c r="D116" s="863" t="s">
        <v>399</v>
      </c>
      <c r="E116" s="1486" t="s">
        <v>399</v>
      </c>
      <c r="F116" s="221" t="s">
        <v>5723</v>
      </c>
    </row>
    <row r="117" spans="1:6" ht="17.25" customHeight="1">
      <c r="A117" s="1843" t="s">
        <v>5751</v>
      </c>
      <c r="B117" s="1843" t="s">
        <v>5752</v>
      </c>
      <c r="C117" s="1827"/>
      <c r="D117" s="1826" t="s">
        <v>5753</v>
      </c>
      <c r="E117" s="1485">
        <v>19825</v>
      </c>
      <c r="F117" s="221" t="s">
        <v>5754</v>
      </c>
    </row>
    <row r="118" spans="1:6" ht="17.25" customHeight="1">
      <c r="A118" s="1843"/>
      <c r="B118" s="1843" t="s">
        <v>5724</v>
      </c>
      <c r="C118" s="1827"/>
      <c r="D118" s="1826"/>
      <c r="E118" s="1485"/>
      <c r="F118" s="221"/>
    </row>
    <row r="119" spans="1:6" ht="17.25" customHeight="1">
      <c r="A119" s="1843"/>
      <c r="B119" s="1843" t="s">
        <v>5725</v>
      </c>
      <c r="C119" s="1827"/>
      <c r="D119" s="1826"/>
      <c r="E119" s="1485"/>
      <c r="F119" s="221"/>
    </row>
    <row r="120" spans="1:6" ht="17.25" customHeight="1">
      <c r="A120" s="1843" t="s">
        <v>5755</v>
      </c>
      <c r="B120" s="1843"/>
      <c r="C120" s="1827"/>
      <c r="D120" s="1826"/>
      <c r="E120" s="1485"/>
      <c r="F120" s="221"/>
    </row>
    <row r="121" spans="1:6" ht="17.25" customHeight="1">
      <c r="A121" s="1829" t="s">
        <v>5756</v>
      </c>
      <c r="B121" s="1843" t="s">
        <v>5757</v>
      </c>
      <c r="C121" s="1827"/>
      <c r="D121" s="1826" t="s">
        <v>5758</v>
      </c>
      <c r="E121" s="1485">
        <v>1096</v>
      </c>
      <c r="F121" s="221" t="s">
        <v>5759</v>
      </c>
    </row>
    <row r="122" spans="1:6" ht="17.25" customHeight="1">
      <c r="A122" s="1829" t="s">
        <v>5760</v>
      </c>
      <c r="B122" s="1843" t="s">
        <v>5761</v>
      </c>
      <c r="C122" s="1827"/>
      <c r="D122" s="1826" t="s">
        <v>5762</v>
      </c>
      <c r="E122" s="1485">
        <v>718</v>
      </c>
      <c r="F122" s="221" t="s">
        <v>5763</v>
      </c>
    </row>
    <row r="123" spans="1:6" ht="17.25" customHeight="1">
      <c r="A123" s="1829" t="s">
        <v>5764</v>
      </c>
      <c r="B123" s="1843" t="s">
        <v>5765</v>
      </c>
      <c r="C123" s="1827"/>
      <c r="D123" s="863" t="s">
        <v>399</v>
      </c>
      <c r="E123" s="1485">
        <v>4759</v>
      </c>
      <c r="F123" s="221" t="s">
        <v>5766</v>
      </c>
    </row>
    <row r="124" spans="1:6" ht="17.25" customHeight="1">
      <c r="A124" s="1829" t="s">
        <v>5767</v>
      </c>
      <c r="B124" s="1843" t="s">
        <v>5768</v>
      </c>
      <c r="C124" s="1827"/>
      <c r="D124" s="1826" t="s">
        <v>5769</v>
      </c>
      <c r="E124" s="1485">
        <v>11998</v>
      </c>
      <c r="F124" s="221" t="s">
        <v>5770</v>
      </c>
    </row>
    <row r="125" spans="1:6" ht="17.25" customHeight="1">
      <c r="A125" s="1829" t="s">
        <v>5771</v>
      </c>
      <c r="B125" s="1843" t="s">
        <v>5772</v>
      </c>
      <c r="C125" s="1827"/>
      <c r="D125" s="1826" t="s">
        <v>5773</v>
      </c>
      <c r="E125" s="1485">
        <v>4998</v>
      </c>
      <c r="F125" s="221" t="s">
        <v>5774</v>
      </c>
    </row>
    <row r="126" spans="1:6" ht="17.25" customHeight="1">
      <c r="A126" s="1829" t="s">
        <v>5775</v>
      </c>
      <c r="B126" s="1843" t="s">
        <v>5776</v>
      </c>
      <c r="C126" s="1827"/>
      <c r="D126" s="1826" t="s">
        <v>5777</v>
      </c>
      <c r="E126" s="1485">
        <v>1215</v>
      </c>
      <c r="F126" s="221" t="s">
        <v>5778</v>
      </c>
    </row>
    <row r="127" spans="1:6" ht="17.25" customHeight="1">
      <c r="A127" s="1829" t="s">
        <v>5779</v>
      </c>
      <c r="B127" s="1843" t="s">
        <v>5780</v>
      </c>
      <c r="C127" s="1827"/>
      <c r="D127" s="1826" t="s">
        <v>5769</v>
      </c>
      <c r="E127" s="1485">
        <v>5833</v>
      </c>
      <c r="F127" s="221" t="s">
        <v>5781</v>
      </c>
    </row>
    <row r="128" spans="1:6" ht="17.25" customHeight="1">
      <c r="A128" s="1829" t="s">
        <v>5782</v>
      </c>
      <c r="B128" s="1843" t="s">
        <v>5783</v>
      </c>
      <c r="C128" s="1827"/>
      <c r="D128" s="863" t="s">
        <v>399</v>
      </c>
      <c r="E128" s="1485">
        <v>7612</v>
      </c>
      <c r="F128" s="221" t="s">
        <v>5784</v>
      </c>
    </row>
    <row r="129" spans="1:6" ht="17.25" customHeight="1">
      <c r="A129" s="1829" t="s">
        <v>5785</v>
      </c>
      <c r="B129" s="1843" t="s">
        <v>5786</v>
      </c>
      <c r="C129" s="1827"/>
      <c r="D129" s="863" t="s">
        <v>399</v>
      </c>
      <c r="E129" s="1485">
        <v>4613</v>
      </c>
      <c r="F129" s="221" t="s">
        <v>5787</v>
      </c>
    </row>
    <row r="130" spans="1:6" ht="17.25" customHeight="1">
      <c r="A130" s="1829" t="s">
        <v>5788</v>
      </c>
      <c r="B130" s="1843" t="s">
        <v>5789</v>
      </c>
      <c r="C130" s="1827"/>
      <c r="D130" s="1826" t="s">
        <v>5715</v>
      </c>
      <c r="E130" s="1485">
        <v>4396</v>
      </c>
      <c r="F130" s="221" t="s">
        <v>5790</v>
      </c>
    </row>
    <row r="131" spans="1:6" ht="17.25" customHeight="1">
      <c r="A131" s="1829" t="s">
        <v>5791</v>
      </c>
      <c r="B131" s="1843" t="s">
        <v>5792</v>
      </c>
      <c r="C131" s="1827"/>
      <c r="D131" s="863" t="s">
        <v>399</v>
      </c>
      <c r="E131" s="1485">
        <v>10400</v>
      </c>
      <c r="F131" s="221" t="s">
        <v>5793</v>
      </c>
    </row>
    <row r="132" spans="1:6" ht="17.25" customHeight="1">
      <c r="A132" s="1829" t="s">
        <v>5794</v>
      </c>
      <c r="B132" s="1843" t="s">
        <v>5795</v>
      </c>
      <c r="C132" s="1827"/>
      <c r="D132" s="1826" t="s">
        <v>5769</v>
      </c>
      <c r="E132" s="1485">
        <v>3410</v>
      </c>
      <c r="F132" s="221" t="s">
        <v>5796</v>
      </c>
    </row>
    <row r="133" spans="1:6" ht="17.25" customHeight="1">
      <c r="A133" s="1829" t="s">
        <v>5797</v>
      </c>
      <c r="B133" s="1843" t="s">
        <v>5798</v>
      </c>
      <c r="C133" s="1827"/>
      <c r="D133" s="1826" t="s">
        <v>5715</v>
      </c>
      <c r="E133" s="1485">
        <v>17956</v>
      </c>
      <c r="F133" s="221" t="s">
        <v>5799</v>
      </c>
    </row>
    <row r="134" spans="1:6" ht="17.25" customHeight="1">
      <c r="A134" s="1829" t="s">
        <v>5800</v>
      </c>
      <c r="B134" s="1843" t="s">
        <v>5801</v>
      </c>
      <c r="C134" s="1827"/>
      <c r="D134" s="1826" t="s">
        <v>5802</v>
      </c>
      <c r="E134" s="1485">
        <v>8492</v>
      </c>
      <c r="F134" s="221" t="s">
        <v>5803</v>
      </c>
    </row>
    <row r="135" spans="1:6" ht="17.25" customHeight="1">
      <c r="A135" s="1829" t="s">
        <v>5804</v>
      </c>
      <c r="B135" s="1843" t="s">
        <v>5805</v>
      </c>
      <c r="C135" s="1827"/>
      <c r="D135" s="1826" t="s">
        <v>5806</v>
      </c>
      <c r="E135" s="1485">
        <v>6046</v>
      </c>
      <c r="F135" s="221" t="s">
        <v>5807</v>
      </c>
    </row>
    <row r="136" spans="1:6" ht="17.25" customHeight="1">
      <c r="A136" s="674" t="s">
        <v>5808</v>
      </c>
      <c r="B136" s="1843" t="s">
        <v>5809</v>
      </c>
      <c r="C136" s="1827"/>
      <c r="D136" s="863" t="s">
        <v>399</v>
      </c>
      <c r="E136" s="1485">
        <v>13436</v>
      </c>
      <c r="F136" s="221" t="s">
        <v>5810</v>
      </c>
    </row>
    <row r="137" spans="1:6" ht="17.25" customHeight="1">
      <c r="A137" s="1843" t="s">
        <v>5811</v>
      </c>
      <c r="B137" s="1843"/>
      <c r="C137" s="1827"/>
      <c r="D137" s="1826"/>
      <c r="E137" s="1485"/>
      <c r="F137" s="221" t="s">
        <v>5812</v>
      </c>
    </row>
    <row r="138" spans="1:6" ht="17.25" customHeight="1">
      <c r="A138" s="1829" t="s">
        <v>5713</v>
      </c>
      <c r="B138" s="1843" t="s">
        <v>5813</v>
      </c>
      <c r="C138" s="1827"/>
      <c r="D138" s="1826" t="s">
        <v>5814</v>
      </c>
      <c r="E138" s="1485">
        <v>29071</v>
      </c>
      <c r="F138" s="221"/>
    </row>
    <row r="139" spans="1:6" ht="17.25" customHeight="1">
      <c r="A139" s="363"/>
      <c r="B139" s="1843" t="s">
        <v>5815</v>
      </c>
      <c r="C139" s="1827"/>
      <c r="D139" s="1826"/>
      <c r="E139" s="1485"/>
      <c r="F139" s="221"/>
    </row>
    <row r="140" spans="1:6" ht="17.25" customHeight="1">
      <c r="A140" s="1829" t="s">
        <v>5816</v>
      </c>
      <c r="B140" s="1843" t="s">
        <v>5817</v>
      </c>
      <c r="C140" s="1827"/>
      <c r="D140" s="863" t="s">
        <v>399</v>
      </c>
      <c r="E140" s="1485">
        <v>9580</v>
      </c>
      <c r="F140" s="221"/>
    </row>
    <row r="141" spans="1:6" ht="17.25" customHeight="1">
      <c r="A141" s="1829" t="s">
        <v>5818</v>
      </c>
      <c r="B141" s="1843" t="s">
        <v>5819</v>
      </c>
      <c r="C141" s="1827"/>
      <c r="D141" s="1826" t="s">
        <v>4025</v>
      </c>
      <c r="E141" s="1485">
        <v>13972</v>
      </c>
      <c r="F141" s="221"/>
    </row>
    <row r="142" spans="1:6" ht="17.25" customHeight="1">
      <c r="A142" s="1829" t="s">
        <v>5820</v>
      </c>
      <c r="B142" s="1843" t="s">
        <v>5821</v>
      </c>
      <c r="C142" s="1827"/>
      <c r="D142" s="1826" t="s">
        <v>5822</v>
      </c>
      <c r="E142" s="1485">
        <v>15708</v>
      </c>
      <c r="F142" s="221"/>
    </row>
    <row r="143" spans="1:6" ht="17.25" customHeight="1">
      <c r="A143" s="363"/>
      <c r="B143" s="1843" t="s">
        <v>5823</v>
      </c>
      <c r="C143" s="1827"/>
      <c r="D143" s="1826"/>
      <c r="E143" s="1485"/>
      <c r="F143" s="221"/>
    </row>
    <row r="144" spans="1:6" ht="17.25" customHeight="1">
      <c r="A144" s="1843" t="s">
        <v>5824</v>
      </c>
      <c r="B144" s="1843" t="s">
        <v>5825</v>
      </c>
      <c r="C144" s="1827"/>
      <c r="D144" s="1826" t="s">
        <v>5826</v>
      </c>
      <c r="E144" s="1485">
        <v>29477</v>
      </c>
      <c r="F144" s="221" t="s">
        <v>5827</v>
      </c>
    </row>
    <row r="145" spans="1:6" ht="17.25" customHeight="1">
      <c r="A145" s="221"/>
      <c r="B145" s="1828" t="s">
        <v>5828</v>
      </c>
      <c r="C145" s="1827"/>
      <c r="D145" s="1826"/>
      <c r="E145" s="1485"/>
      <c r="F145" s="221"/>
    </row>
    <row r="146" spans="1:6" ht="17.25" customHeight="1">
      <c r="A146" s="1843" t="s">
        <v>5829</v>
      </c>
      <c r="B146" s="1843" t="s">
        <v>5830</v>
      </c>
      <c r="C146" s="1827"/>
      <c r="D146" s="1826" t="s">
        <v>5831</v>
      </c>
      <c r="E146" s="1485">
        <v>34124</v>
      </c>
      <c r="F146" s="221" t="s">
        <v>5832</v>
      </c>
    </row>
    <row r="147" spans="1:6" ht="17.25" customHeight="1">
      <c r="A147" s="578"/>
      <c r="B147" s="1844" t="s">
        <v>5833</v>
      </c>
      <c r="C147" s="1824"/>
      <c r="D147" s="758"/>
      <c r="E147" s="1501"/>
      <c r="F147" s="578"/>
    </row>
    <row r="148" spans="1:6" s="564" customFormat="1" ht="20.100000000000001" customHeight="1">
      <c r="A148" s="1840" t="s">
        <v>5863</v>
      </c>
      <c r="B148" s="221"/>
      <c r="C148" s="221"/>
      <c r="D148" s="221"/>
      <c r="E148" s="221"/>
      <c r="F148" s="221"/>
    </row>
    <row r="149" spans="1:6" ht="20.100000000000001" customHeight="1">
      <c r="A149" s="1847"/>
      <c r="B149" s="1847"/>
      <c r="C149" s="1847"/>
      <c r="D149" s="1847"/>
      <c r="E149" s="1847"/>
      <c r="F149" s="188"/>
    </row>
    <row r="150" spans="1:6" ht="15" customHeight="1">
      <c r="A150" s="1847"/>
      <c r="B150" s="2313"/>
      <c r="C150" s="2313"/>
      <c r="D150" s="2313"/>
      <c r="E150" s="2313"/>
      <c r="F150" s="2313"/>
    </row>
  </sheetData>
  <mergeCells count="2">
    <mergeCell ref="C4:D4"/>
    <mergeCell ref="B150:F150"/>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3">
    <pageSetUpPr autoPageBreaks="0"/>
  </sheetPr>
  <dimension ref="A1:L55"/>
  <sheetViews>
    <sheetView zoomScale="85" zoomScaleNormal="85" zoomScaleSheetLayoutView="100" workbookViewId="0">
      <pane ySplit="4" topLeftCell="A5" activePane="bottomLeft" state="frozen"/>
      <selection activeCell="N26" sqref="N26"/>
      <selection pane="bottomLeft" activeCell="H47" sqref="H47"/>
    </sheetView>
  </sheetViews>
  <sheetFormatPr defaultColWidth="2.5" defaultRowHeight="15" customHeight="1"/>
  <cols>
    <col min="1" max="2" width="10.125" style="20" customWidth="1"/>
    <col min="3" max="10" width="10.25" style="20" customWidth="1"/>
    <col min="11" max="11" width="2.5" style="20" customWidth="1"/>
    <col min="12" max="12" width="10.625" style="20" bestFit="1" customWidth="1"/>
    <col min="13" max="16384" width="2.5" style="20"/>
  </cols>
  <sheetData>
    <row r="1" spans="1:12" ht="22.5" customHeight="1">
      <c r="J1" s="19" t="s">
        <v>4873</v>
      </c>
      <c r="L1" s="558" t="s">
        <v>747</v>
      </c>
    </row>
    <row r="2" spans="1:12" ht="22.5" customHeight="1">
      <c r="A2" s="22" t="s">
        <v>4874</v>
      </c>
      <c r="B2" s="22"/>
      <c r="C2" s="22"/>
    </row>
    <row r="3" spans="1:12" s="165" customFormat="1" ht="22.5" customHeight="1">
      <c r="J3" s="48" t="s">
        <v>5267</v>
      </c>
    </row>
    <row r="4" spans="1:12" ht="27">
      <c r="A4" s="970" t="s">
        <v>129</v>
      </c>
      <c r="B4" s="987" t="s">
        <v>130</v>
      </c>
      <c r="C4" s="1003" t="s">
        <v>131</v>
      </c>
      <c r="D4" s="1003" t="s">
        <v>4097</v>
      </c>
      <c r="E4" s="869" t="s">
        <v>4098</v>
      </c>
      <c r="F4" s="869" t="s">
        <v>4099</v>
      </c>
      <c r="G4" s="869" t="s">
        <v>4100</v>
      </c>
      <c r="H4" s="869" t="s">
        <v>4101</v>
      </c>
      <c r="I4" s="869" t="s">
        <v>4102</v>
      </c>
      <c r="J4" s="962" t="s">
        <v>4103</v>
      </c>
    </row>
    <row r="5" spans="1:12" s="37" customFormat="1" ht="18" customHeight="1">
      <c r="A5" s="870" t="s">
        <v>4104</v>
      </c>
      <c r="B5" s="870" t="s">
        <v>139</v>
      </c>
      <c r="C5" s="700">
        <f t="shared" ref="C5:J5" si="0">SUM(C6:C7)</f>
        <v>2054</v>
      </c>
      <c r="D5" s="698">
        <f t="shared" si="0"/>
        <v>1580</v>
      </c>
      <c r="E5" s="698">
        <f t="shared" si="0"/>
        <v>17</v>
      </c>
      <c r="F5" s="698">
        <f t="shared" si="0"/>
        <v>7</v>
      </c>
      <c r="G5" s="698">
        <f t="shared" si="0"/>
        <v>8</v>
      </c>
      <c r="H5" s="698">
        <f t="shared" si="0"/>
        <v>17</v>
      </c>
      <c r="I5" s="698">
        <f t="shared" si="0"/>
        <v>299</v>
      </c>
      <c r="J5" s="698">
        <f t="shared" si="0"/>
        <v>126</v>
      </c>
    </row>
    <row r="6" spans="1:12" s="37" customFormat="1" ht="18" customHeight="1">
      <c r="A6" s="79" t="s">
        <v>4105</v>
      </c>
      <c r="B6" s="79" t="s">
        <v>4105</v>
      </c>
      <c r="C6" s="601">
        <f>SUM(D6:J6)</f>
        <v>1326</v>
      </c>
      <c r="D6" s="1006">
        <v>1008</v>
      </c>
      <c r="E6" s="1006">
        <v>14</v>
      </c>
      <c r="F6" s="1006">
        <v>6</v>
      </c>
      <c r="G6" s="1006">
        <v>6</v>
      </c>
      <c r="H6" s="1006">
        <v>10</v>
      </c>
      <c r="I6" s="1006">
        <v>165</v>
      </c>
      <c r="J6" s="1006">
        <v>117</v>
      </c>
    </row>
    <row r="7" spans="1:12" s="37" customFormat="1" ht="18" customHeight="1">
      <c r="A7" s="642" t="s">
        <v>4106</v>
      </c>
      <c r="B7" s="642" t="s">
        <v>4106</v>
      </c>
      <c r="C7" s="639">
        <f>SUM(D7:J7)</f>
        <v>728</v>
      </c>
      <c r="D7" s="611">
        <v>572</v>
      </c>
      <c r="E7" s="611">
        <v>3</v>
      </c>
      <c r="F7" s="611">
        <v>1</v>
      </c>
      <c r="G7" s="611">
        <v>2</v>
      </c>
      <c r="H7" s="611">
        <v>7</v>
      </c>
      <c r="I7" s="611">
        <v>134</v>
      </c>
      <c r="J7" s="611">
        <v>9</v>
      </c>
    </row>
    <row r="8" spans="1:12" s="37" customFormat="1" ht="18" customHeight="1">
      <c r="A8" s="1009" t="s">
        <v>4107</v>
      </c>
      <c r="B8" s="1009" t="s">
        <v>140</v>
      </c>
      <c r="C8" s="601">
        <f t="shared" ref="C8:J8" si="1">SUM(C9:C10)</f>
        <v>2072</v>
      </c>
      <c r="D8" s="1006">
        <f t="shared" si="1"/>
        <v>1606</v>
      </c>
      <c r="E8" s="1006">
        <f t="shared" si="1"/>
        <v>17</v>
      </c>
      <c r="F8" s="1006">
        <f t="shared" si="1"/>
        <v>7</v>
      </c>
      <c r="G8" s="1006">
        <f t="shared" si="1"/>
        <v>8</v>
      </c>
      <c r="H8" s="1006">
        <f t="shared" si="1"/>
        <v>17</v>
      </c>
      <c r="I8" s="1006">
        <f t="shared" si="1"/>
        <v>292</v>
      </c>
      <c r="J8" s="1006">
        <f t="shared" si="1"/>
        <v>125</v>
      </c>
    </row>
    <row r="9" spans="1:12" s="37" customFormat="1" ht="18" customHeight="1">
      <c r="A9" s="79" t="s">
        <v>4105</v>
      </c>
      <c r="B9" s="79" t="s">
        <v>4105</v>
      </c>
      <c r="C9" s="601">
        <f>SUM(D9:J9)</f>
        <v>1340</v>
      </c>
      <c r="D9" s="1006">
        <v>1024</v>
      </c>
      <c r="E9" s="1006">
        <v>14</v>
      </c>
      <c r="F9" s="1006">
        <v>6</v>
      </c>
      <c r="G9" s="1006">
        <v>6</v>
      </c>
      <c r="H9" s="1006">
        <v>10</v>
      </c>
      <c r="I9" s="1006">
        <v>164</v>
      </c>
      <c r="J9" s="1006">
        <v>116</v>
      </c>
    </row>
    <row r="10" spans="1:12" s="37" customFormat="1" ht="18" customHeight="1">
      <c r="A10" s="79" t="s">
        <v>4106</v>
      </c>
      <c r="B10" s="79" t="s">
        <v>4106</v>
      </c>
      <c r="C10" s="601">
        <f>SUM(D10:J10)</f>
        <v>732</v>
      </c>
      <c r="D10" s="1006">
        <v>582</v>
      </c>
      <c r="E10" s="1006">
        <v>3</v>
      </c>
      <c r="F10" s="1006">
        <v>1</v>
      </c>
      <c r="G10" s="1006">
        <v>2</v>
      </c>
      <c r="H10" s="1006">
        <v>7</v>
      </c>
      <c r="I10" s="1006">
        <v>128</v>
      </c>
      <c r="J10" s="1006">
        <v>9</v>
      </c>
    </row>
    <row r="11" spans="1:12" s="37" customFormat="1" ht="18" customHeight="1">
      <c r="A11" s="978" t="s">
        <v>4108</v>
      </c>
      <c r="B11" s="978" t="s">
        <v>2177</v>
      </c>
      <c r="C11" s="700">
        <f t="shared" ref="C11:J11" si="2">SUM(C12:C13)</f>
        <v>2014</v>
      </c>
      <c r="D11" s="698">
        <f t="shared" si="2"/>
        <v>1579</v>
      </c>
      <c r="E11" s="698">
        <f t="shared" si="2"/>
        <v>17</v>
      </c>
      <c r="F11" s="698">
        <f t="shared" si="2"/>
        <v>7</v>
      </c>
      <c r="G11" s="698">
        <f t="shared" si="2"/>
        <v>8</v>
      </c>
      <c r="H11" s="698">
        <f t="shared" si="2"/>
        <v>17</v>
      </c>
      <c r="I11" s="698">
        <f t="shared" si="2"/>
        <v>276</v>
      </c>
      <c r="J11" s="698">
        <f t="shared" si="2"/>
        <v>110</v>
      </c>
    </row>
    <row r="12" spans="1:12" s="37" customFormat="1" ht="18" customHeight="1">
      <c r="A12" s="79" t="s">
        <v>4105</v>
      </c>
      <c r="B12" s="79" t="s">
        <v>4105</v>
      </c>
      <c r="C12" s="601">
        <f>SUM(D12:J12)</f>
        <v>1287</v>
      </c>
      <c r="D12" s="1006">
        <v>997</v>
      </c>
      <c r="E12" s="1006">
        <v>13</v>
      </c>
      <c r="F12" s="1006">
        <v>6</v>
      </c>
      <c r="G12" s="1006">
        <v>6</v>
      </c>
      <c r="H12" s="1006">
        <v>9</v>
      </c>
      <c r="I12" s="1006">
        <v>155</v>
      </c>
      <c r="J12" s="1006">
        <v>101</v>
      </c>
    </row>
    <row r="13" spans="1:12" s="37" customFormat="1" ht="18" customHeight="1">
      <c r="A13" s="642" t="s">
        <v>4106</v>
      </c>
      <c r="B13" s="642" t="s">
        <v>4106</v>
      </c>
      <c r="C13" s="639">
        <f>SUM(D13:J13)</f>
        <v>727</v>
      </c>
      <c r="D13" s="611">
        <v>582</v>
      </c>
      <c r="E13" s="611">
        <v>4</v>
      </c>
      <c r="F13" s="611">
        <v>1</v>
      </c>
      <c r="G13" s="611">
        <v>2</v>
      </c>
      <c r="H13" s="611">
        <v>8</v>
      </c>
      <c r="I13" s="611">
        <v>121</v>
      </c>
      <c r="J13" s="611">
        <v>9</v>
      </c>
    </row>
    <row r="14" spans="1:12" s="37" customFormat="1" ht="18" customHeight="1">
      <c r="A14" s="1009" t="s">
        <v>4109</v>
      </c>
      <c r="B14" s="1009" t="s">
        <v>1034</v>
      </c>
      <c r="C14" s="601">
        <f t="shared" ref="C14:J14" si="3">SUM(C15:C16)</f>
        <v>2002</v>
      </c>
      <c r="D14" s="1006">
        <f t="shared" si="3"/>
        <v>1587</v>
      </c>
      <c r="E14" s="1006">
        <f t="shared" si="3"/>
        <v>17</v>
      </c>
      <c r="F14" s="1006">
        <f t="shared" si="3"/>
        <v>7</v>
      </c>
      <c r="G14" s="1006">
        <f t="shared" si="3"/>
        <v>8</v>
      </c>
      <c r="H14" s="1006">
        <f t="shared" si="3"/>
        <v>16</v>
      </c>
      <c r="I14" s="1006">
        <f t="shared" si="3"/>
        <v>264</v>
      </c>
      <c r="J14" s="1006">
        <f t="shared" si="3"/>
        <v>103</v>
      </c>
    </row>
    <row r="15" spans="1:12" s="37" customFormat="1" ht="18" customHeight="1">
      <c r="A15" s="79" t="s">
        <v>4105</v>
      </c>
      <c r="B15" s="79" t="s">
        <v>4105</v>
      </c>
      <c r="C15" s="601">
        <f>SUM(D15:J15)</f>
        <v>1280</v>
      </c>
      <c r="D15" s="1006">
        <v>1001</v>
      </c>
      <c r="E15" s="1006">
        <v>13</v>
      </c>
      <c r="F15" s="1006">
        <v>6</v>
      </c>
      <c r="G15" s="1006">
        <v>6</v>
      </c>
      <c r="H15" s="1006">
        <v>8</v>
      </c>
      <c r="I15" s="1006">
        <v>154</v>
      </c>
      <c r="J15" s="1006">
        <v>92</v>
      </c>
    </row>
    <row r="16" spans="1:12" s="37" customFormat="1" ht="18" customHeight="1">
      <c r="A16" s="79" t="s">
        <v>4106</v>
      </c>
      <c r="B16" s="79" t="s">
        <v>4106</v>
      </c>
      <c r="C16" s="601">
        <f>SUM(D16:J16)</f>
        <v>722</v>
      </c>
      <c r="D16" s="1006">
        <v>586</v>
      </c>
      <c r="E16" s="1006">
        <v>4</v>
      </c>
      <c r="F16" s="1006">
        <v>1</v>
      </c>
      <c r="G16" s="1006">
        <v>2</v>
      </c>
      <c r="H16" s="1006">
        <v>8</v>
      </c>
      <c r="I16" s="1006">
        <v>110</v>
      </c>
      <c r="J16" s="1006">
        <v>11</v>
      </c>
    </row>
    <row r="17" spans="1:10" s="37" customFormat="1" ht="18" customHeight="1">
      <c r="A17" s="978" t="s">
        <v>4110</v>
      </c>
      <c r="B17" s="978" t="s">
        <v>969</v>
      </c>
      <c r="C17" s="700">
        <f t="shared" ref="C17:J17" si="4">SUM(C18:C19)</f>
        <v>2035</v>
      </c>
      <c r="D17" s="698">
        <f t="shared" si="4"/>
        <v>1629</v>
      </c>
      <c r="E17" s="698">
        <f t="shared" si="4"/>
        <v>16</v>
      </c>
      <c r="F17" s="698">
        <f t="shared" si="4"/>
        <v>7</v>
      </c>
      <c r="G17" s="698">
        <f t="shared" si="4"/>
        <v>8</v>
      </c>
      <c r="H17" s="698">
        <f t="shared" si="4"/>
        <v>16</v>
      </c>
      <c r="I17" s="698">
        <f t="shared" si="4"/>
        <v>258</v>
      </c>
      <c r="J17" s="698">
        <f t="shared" si="4"/>
        <v>101</v>
      </c>
    </row>
    <row r="18" spans="1:10" s="37" customFormat="1" ht="18" customHeight="1">
      <c r="A18" s="79" t="s">
        <v>4105</v>
      </c>
      <c r="B18" s="79" t="s">
        <v>4105</v>
      </c>
      <c r="C18" s="601">
        <f>SUM(D18:J18)</f>
        <v>1297</v>
      </c>
      <c r="D18" s="1006">
        <v>1021</v>
      </c>
      <c r="E18" s="1006">
        <v>12</v>
      </c>
      <c r="F18" s="1006">
        <v>6</v>
      </c>
      <c r="G18" s="1006">
        <v>5</v>
      </c>
      <c r="H18" s="1006">
        <v>8</v>
      </c>
      <c r="I18" s="1006">
        <v>155</v>
      </c>
      <c r="J18" s="1006">
        <v>90</v>
      </c>
    </row>
    <row r="19" spans="1:10" s="37" customFormat="1" ht="18" customHeight="1">
      <c r="A19" s="642" t="s">
        <v>4106</v>
      </c>
      <c r="B19" s="642" t="s">
        <v>4106</v>
      </c>
      <c r="C19" s="601">
        <f>SUM(D19:J19)</f>
        <v>738</v>
      </c>
      <c r="D19" s="611">
        <v>608</v>
      </c>
      <c r="E19" s="611">
        <v>4</v>
      </c>
      <c r="F19" s="611">
        <v>1</v>
      </c>
      <c r="G19" s="611">
        <v>3</v>
      </c>
      <c r="H19" s="611">
        <v>8</v>
      </c>
      <c r="I19" s="611">
        <v>103</v>
      </c>
      <c r="J19" s="611">
        <v>11</v>
      </c>
    </row>
    <row r="20" spans="1:10" s="37" customFormat="1" ht="18" customHeight="1">
      <c r="A20" s="978" t="s">
        <v>4111</v>
      </c>
      <c r="B20" s="978" t="s">
        <v>880</v>
      </c>
      <c r="C20" s="700">
        <f t="shared" ref="C20:J20" si="5">SUM(C21:C22)</f>
        <v>2055</v>
      </c>
      <c r="D20" s="698">
        <f t="shared" si="5"/>
        <v>1686</v>
      </c>
      <c r="E20" s="698">
        <f t="shared" si="5"/>
        <v>16</v>
      </c>
      <c r="F20" s="698">
        <f t="shared" si="5"/>
        <v>7</v>
      </c>
      <c r="G20" s="698">
        <f t="shared" si="5"/>
        <v>8</v>
      </c>
      <c r="H20" s="698">
        <f t="shared" si="5"/>
        <v>16</v>
      </c>
      <c r="I20" s="698">
        <f t="shared" si="5"/>
        <v>220</v>
      </c>
      <c r="J20" s="698">
        <f t="shared" si="5"/>
        <v>102</v>
      </c>
    </row>
    <row r="21" spans="1:10" s="37" customFormat="1" ht="18" customHeight="1">
      <c r="A21" s="79" t="s">
        <v>4105</v>
      </c>
      <c r="B21" s="79" t="s">
        <v>4105</v>
      </c>
      <c r="C21" s="601">
        <f>SUM(D21:J21)</f>
        <v>1299</v>
      </c>
      <c r="D21" s="1006">
        <v>1057</v>
      </c>
      <c r="E21" s="1006">
        <v>11</v>
      </c>
      <c r="F21" s="1006">
        <v>6</v>
      </c>
      <c r="G21" s="1006">
        <v>5</v>
      </c>
      <c r="H21" s="1006">
        <v>8</v>
      </c>
      <c r="I21" s="1006">
        <v>122</v>
      </c>
      <c r="J21" s="1006">
        <v>90</v>
      </c>
    </row>
    <row r="22" spans="1:10" s="37" customFormat="1" ht="18" customHeight="1">
      <c r="A22" s="642" t="s">
        <v>4106</v>
      </c>
      <c r="B22" s="642" t="s">
        <v>4106</v>
      </c>
      <c r="C22" s="639">
        <f>SUM(D22:J22)</f>
        <v>756</v>
      </c>
      <c r="D22" s="611">
        <v>629</v>
      </c>
      <c r="E22" s="611">
        <v>5</v>
      </c>
      <c r="F22" s="611">
        <v>1</v>
      </c>
      <c r="G22" s="611">
        <v>3</v>
      </c>
      <c r="H22" s="611">
        <v>8</v>
      </c>
      <c r="I22" s="611">
        <v>98</v>
      </c>
      <c r="J22" s="611">
        <v>12</v>
      </c>
    </row>
    <row r="23" spans="1:10" ht="18" customHeight="1">
      <c r="A23" s="986" t="s">
        <v>4112</v>
      </c>
      <c r="B23" s="986" t="s">
        <v>180</v>
      </c>
      <c r="C23" s="601">
        <f>SUM(C24:C25)</f>
        <v>2067</v>
      </c>
      <c r="D23" s="1006">
        <f t="shared" ref="D23:J23" si="6">SUM(D24:D25)</f>
        <v>1706</v>
      </c>
      <c r="E23" s="1006">
        <f t="shared" si="6"/>
        <v>16</v>
      </c>
      <c r="F23" s="1006">
        <f t="shared" si="6"/>
        <v>7</v>
      </c>
      <c r="G23" s="1006">
        <f t="shared" si="6"/>
        <v>8</v>
      </c>
      <c r="H23" s="1006">
        <f t="shared" si="6"/>
        <v>16</v>
      </c>
      <c r="I23" s="1006">
        <f t="shared" si="6"/>
        <v>209</v>
      </c>
      <c r="J23" s="1006">
        <f t="shared" si="6"/>
        <v>105</v>
      </c>
    </row>
    <row r="24" spans="1:10" ht="18" customHeight="1">
      <c r="A24" s="974" t="s">
        <v>245</v>
      </c>
      <c r="B24" s="974" t="s">
        <v>245</v>
      </c>
      <c r="C24" s="601">
        <f>SUM(D24:J24)</f>
        <v>1305</v>
      </c>
      <c r="D24" s="972">
        <v>1064</v>
      </c>
      <c r="E24" s="972">
        <v>11</v>
      </c>
      <c r="F24" s="972">
        <v>6</v>
      </c>
      <c r="G24" s="972">
        <v>5</v>
      </c>
      <c r="H24" s="972">
        <v>8</v>
      </c>
      <c r="I24" s="972">
        <v>118</v>
      </c>
      <c r="J24" s="972">
        <v>93</v>
      </c>
    </row>
    <row r="25" spans="1:10" ht="18" customHeight="1">
      <c r="A25" s="971" t="s">
        <v>246</v>
      </c>
      <c r="B25" s="971" t="s">
        <v>246</v>
      </c>
      <c r="C25" s="639">
        <f>SUM(D25:J25)</f>
        <v>762</v>
      </c>
      <c r="D25" s="36">
        <v>642</v>
      </c>
      <c r="E25" s="36">
        <v>5</v>
      </c>
      <c r="F25" s="36">
        <v>1</v>
      </c>
      <c r="G25" s="36">
        <v>3</v>
      </c>
      <c r="H25" s="36">
        <v>8</v>
      </c>
      <c r="I25" s="36">
        <v>91</v>
      </c>
      <c r="J25" s="36">
        <v>12</v>
      </c>
    </row>
    <row r="26" spans="1:10" ht="18" customHeight="1">
      <c r="A26" s="987" t="s">
        <v>4113</v>
      </c>
      <c r="B26" s="987" t="s">
        <v>186</v>
      </c>
      <c r="C26" s="700">
        <f>SUM(C27:C28)</f>
        <v>2050</v>
      </c>
      <c r="D26" s="698">
        <f t="shared" ref="D26:J26" si="7">SUM(D27:D28)</f>
        <v>1653</v>
      </c>
      <c r="E26" s="698">
        <f t="shared" si="7"/>
        <v>16</v>
      </c>
      <c r="F26" s="698">
        <f t="shared" si="7"/>
        <v>7</v>
      </c>
      <c r="G26" s="698">
        <f t="shared" si="7"/>
        <v>8</v>
      </c>
      <c r="H26" s="698">
        <f t="shared" si="7"/>
        <v>16</v>
      </c>
      <c r="I26" s="698">
        <f t="shared" si="7"/>
        <v>197</v>
      </c>
      <c r="J26" s="698">
        <f t="shared" si="7"/>
        <v>153</v>
      </c>
    </row>
    <row r="27" spans="1:10" ht="18" customHeight="1">
      <c r="A27" s="974" t="s">
        <v>245</v>
      </c>
      <c r="B27" s="974" t="s">
        <v>245</v>
      </c>
      <c r="C27" s="601">
        <f>SUM(D27:J27)</f>
        <v>1287</v>
      </c>
      <c r="D27" s="972">
        <v>1006</v>
      </c>
      <c r="E27" s="972">
        <v>11</v>
      </c>
      <c r="F27" s="972">
        <v>6</v>
      </c>
      <c r="G27" s="972">
        <v>5</v>
      </c>
      <c r="H27" s="972">
        <v>8</v>
      </c>
      <c r="I27" s="972">
        <v>111</v>
      </c>
      <c r="J27" s="972">
        <v>140</v>
      </c>
    </row>
    <row r="28" spans="1:10" ht="18" customHeight="1">
      <c r="A28" s="971" t="s">
        <v>246</v>
      </c>
      <c r="B28" s="971" t="s">
        <v>246</v>
      </c>
      <c r="C28" s="639">
        <f>SUM(D28:J28)</f>
        <v>763</v>
      </c>
      <c r="D28" s="36">
        <v>647</v>
      </c>
      <c r="E28" s="36">
        <v>5</v>
      </c>
      <c r="F28" s="36">
        <v>1</v>
      </c>
      <c r="G28" s="36">
        <v>3</v>
      </c>
      <c r="H28" s="36">
        <v>8</v>
      </c>
      <c r="I28" s="36">
        <v>86</v>
      </c>
      <c r="J28" s="36">
        <v>13</v>
      </c>
    </row>
    <row r="29" spans="1:10" ht="18" customHeight="1">
      <c r="A29" s="986" t="s">
        <v>4114</v>
      </c>
      <c r="B29" s="986" t="s">
        <v>2178</v>
      </c>
      <c r="C29" s="601">
        <f>SUM(C30:C31)</f>
        <v>2036</v>
      </c>
      <c r="D29" s="1006">
        <f t="shared" ref="D29:J29" si="8">SUM(D30:D31)</f>
        <v>1644</v>
      </c>
      <c r="E29" s="1006">
        <f t="shared" si="8"/>
        <v>16</v>
      </c>
      <c r="F29" s="1006">
        <f t="shared" si="8"/>
        <v>7</v>
      </c>
      <c r="G29" s="1006">
        <f t="shared" si="8"/>
        <v>8</v>
      </c>
      <c r="H29" s="1006">
        <f t="shared" si="8"/>
        <v>16</v>
      </c>
      <c r="I29" s="1006">
        <f t="shared" si="8"/>
        <v>191</v>
      </c>
      <c r="J29" s="1006">
        <f t="shared" si="8"/>
        <v>154</v>
      </c>
    </row>
    <row r="30" spans="1:10" ht="18" customHeight="1">
      <c r="A30" s="974" t="s">
        <v>245</v>
      </c>
      <c r="B30" s="974" t="s">
        <v>245</v>
      </c>
      <c r="C30" s="601">
        <f>SUM(D30:J30)</f>
        <v>1266</v>
      </c>
      <c r="D30" s="972">
        <v>987</v>
      </c>
      <c r="E30" s="972">
        <v>11</v>
      </c>
      <c r="F30" s="972">
        <v>5</v>
      </c>
      <c r="G30" s="972">
        <v>5</v>
      </c>
      <c r="H30" s="972">
        <v>9</v>
      </c>
      <c r="I30" s="972">
        <v>108</v>
      </c>
      <c r="J30" s="972">
        <v>141</v>
      </c>
    </row>
    <row r="31" spans="1:10" ht="18" customHeight="1">
      <c r="A31" s="971" t="s">
        <v>246</v>
      </c>
      <c r="B31" s="971" t="s">
        <v>246</v>
      </c>
      <c r="C31" s="639">
        <f>SUM(D31:J31)</f>
        <v>770</v>
      </c>
      <c r="D31" s="36">
        <v>657</v>
      </c>
      <c r="E31" s="36">
        <v>5</v>
      </c>
      <c r="F31" s="36">
        <v>2</v>
      </c>
      <c r="G31" s="36">
        <v>3</v>
      </c>
      <c r="H31" s="36">
        <v>7</v>
      </c>
      <c r="I31" s="36">
        <v>83</v>
      </c>
      <c r="J31" s="36">
        <v>13</v>
      </c>
    </row>
    <row r="32" spans="1:10" ht="18" customHeight="1">
      <c r="A32" s="987" t="s">
        <v>4115</v>
      </c>
      <c r="B32" s="987" t="s">
        <v>919</v>
      </c>
      <c r="C32" s="700">
        <f>SUM(C33:C34)</f>
        <v>2005</v>
      </c>
      <c r="D32" s="1006">
        <f t="shared" ref="D32:J32" si="9">SUM(D33:D34)</f>
        <v>1620</v>
      </c>
      <c r="E32" s="1006">
        <f t="shared" si="9"/>
        <v>15</v>
      </c>
      <c r="F32" s="1006">
        <f t="shared" si="9"/>
        <v>8</v>
      </c>
      <c r="G32" s="1006">
        <f t="shared" si="9"/>
        <v>8</v>
      </c>
      <c r="H32" s="1006">
        <f t="shared" si="9"/>
        <v>15</v>
      </c>
      <c r="I32" s="1006">
        <f t="shared" si="9"/>
        <v>187</v>
      </c>
      <c r="J32" s="1006">
        <f t="shared" si="9"/>
        <v>152</v>
      </c>
    </row>
    <row r="33" spans="1:10" ht="18" customHeight="1">
      <c r="A33" s="974" t="s">
        <v>245</v>
      </c>
      <c r="B33" s="974" t="s">
        <v>245</v>
      </c>
      <c r="C33" s="601">
        <f>SUM(D33:J33)</f>
        <v>1244</v>
      </c>
      <c r="D33" s="972">
        <v>967</v>
      </c>
      <c r="E33" s="972">
        <v>11</v>
      </c>
      <c r="F33" s="972">
        <v>7</v>
      </c>
      <c r="G33" s="972">
        <v>4</v>
      </c>
      <c r="H33" s="972">
        <v>10</v>
      </c>
      <c r="I33" s="972">
        <v>110</v>
      </c>
      <c r="J33" s="972">
        <v>135</v>
      </c>
    </row>
    <row r="34" spans="1:10" ht="18" customHeight="1">
      <c r="A34" s="971" t="s">
        <v>246</v>
      </c>
      <c r="B34" s="971" t="s">
        <v>246</v>
      </c>
      <c r="C34" s="639">
        <f>SUM(D34:J34)</f>
        <v>761</v>
      </c>
      <c r="D34" s="36">
        <v>653</v>
      </c>
      <c r="E34" s="36">
        <v>4</v>
      </c>
      <c r="F34" s="36">
        <v>1</v>
      </c>
      <c r="G34" s="36">
        <v>4</v>
      </c>
      <c r="H34" s="36">
        <v>5</v>
      </c>
      <c r="I34" s="36">
        <v>77</v>
      </c>
      <c r="J34" s="36">
        <v>17</v>
      </c>
    </row>
    <row r="35" spans="1:10" ht="18" customHeight="1">
      <c r="A35" s="987" t="s">
        <v>4116</v>
      </c>
      <c r="B35" s="987" t="s">
        <v>837</v>
      </c>
      <c r="C35" s="700">
        <f>SUM(C36:C37)</f>
        <v>1995</v>
      </c>
      <c r="D35" s="1006">
        <f t="shared" ref="D35:J35" si="10">SUM(D36:D37)</f>
        <v>1630</v>
      </c>
      <c r="E35" s="1006">
        <f t="shared" si="10"/>
        <v>15</v>
      </c>
      <c r="F35" s="1006">
        <f t="shared" si="10"/>
        <v>7</v>
      </c>
      <c r="G35" s="1006">
        <f t="shared" si="10"/>
        <v>8</v>
      </c>
      <c r="H35" s="1006">
        <f t="shared" si="10"/>
        <v>15</v>
      </c>
      <c r="I35" s="1006">
        <f t="shared" si="10"/>
        <v>171</v>
      </c>
      <c r="J35" s="1006">
        <f t="shared" si="10"/>
        <v>149</v>
      </c>
    </row>
    <row r="36" spans="1:10" ht="18" customHeight="1">
      <c r="A36" s="974" t="s">
        <v>245</v>
      </c>
      <c r="B36" s="974" t="s">
        <v>245</v>
      </c>
      <c r="C36" s="601">
        <f>SUM(D36:J36)</f>
        <v>1235</v>
      </c>
      <c r="D36" s="972">
        <v>973</v>
      </c>
      <c r="E36" s="972">
        <v>11</v>
      </c>
      <c r="F36" s="972">
        <v>5</v>
      </c>
      <c r="G36" s="972">
        <v>4</v>
      </c>
      <c r="H36" s="972">
        <v>11</v>
      </c>
      <c r="I36" s="972">
        <v>101</v>
      </c>
      <c r="J36" s="972">
        <v>130</v>
      </c>
    </row>
    <row r="37" spans="1:10" ht="18" customHeight="1">
      <c r="A37" s="971" t="s">
        <v>246</v>
      </c>
      <c r="B37" s="971" t="s">
        <v>246</v>
      </c>
      <c r="C37" s="601">
        <f>SUM(D37:J37)</f>
        <v>760</v>
      </c>
      <c r="D37" s="972">
        <v>657</v>
      </c>
      <c r="E37" s="972">
        <v>4</v>
      </c>
      <c r="F37" s="972">
        <v>2</v>
      </c>
      <c r="G37" s="972">
        <v>4</v>
      </c>
      <c r="H37" s="972">
        <v>4</v>
      </c>
      <c r="I37" s="972">
        <v>70</v>
      </c>
      <c r="J37" s="972">
        <v>19</v>
      </c>
    </row>
    <row r="38" spans="1:10" ht="18" customHeight="1">
      <c r="A38" s="987" t="s">
        <v>4117</v>
      </c>
      <c r="B38" s="987" t="s">
        <v>2179</v>
      </c>
      <c r="C38" s="700">
        <f>SUM(C39:C40)</f>
        <v>1994</v>
      </c>
      <c r="D38" s="698">
        <f t="shared" ref="D38:J38" si="11">SUM(D39:D40)</f>
        <v>1641</v>
      </c>
      <c r="E38" s="698">
        <f t="shared" si="11"/>
        <v>16</v>
      </c>
      <c r="F38" s="698">
        <f t="shared" si="11"/>
        <v>7</v>
      </c>
      <c r="G38" s="698">
        <f t="shared" si="11"/>
        <v>8</v>
      </c>
      <c r="H38" s="698">
        <f t="shared" si="11"/>
        <v>15</v>
      </c>
      <c r="I38" s="698">
        <f t="shared" si="11"/>
        <v>161</v>
      </c>
      <c r="J38" s="698">
        <f t="shared" si="11"/>
        <v>146</v>
      </c>
    </row>
    <row r="39" spans="1:10" ht="18" customHeight="1">
      <c r="A39" s="974" t="s">
        <v>245</v>
      </c>
      <c r="B39" s="974" t="s">
        <v>245</v>
      </c>
      <c r="C39" s="601">
        <v>1224</v>
      </c>
      <c r="D39" s="972">
        <v>969</v>
      </c>
      <c r="E39" s="972">
        <v>11</v>
      </c>
      <c r="F39" s="972">
        <v>6</v>
      </c>
      <c r="G39" s="972">
        <v>4</v>
      </c>
      <c r="H39" s="972">
        <v>10</v>
      </c>
      <c r="I39" s="972">
        <v>97</v>
      </c>
      <c r="J39" s="972">
        <v>127</v>
      </c>
    </row>
    <row r="40" spans="1:10" ht="18" customHeight="1">
      <c r="A40" s="971" t="s">
        <v>246</v>
      </c>
      <c r="B40" s="971" t="s">
        <v>246</v>
      </c>
      <c r="C40" s="601">
        <v>770</v>
      </c>
      <c r="D40" s="972">
        <v>672</v>
      </c>
      <c r="E40" s="972">
        <v>5</v>
      </c>
      <c r="F40" s="972">
        <v>1</v>
      </c>
      <c r="G40" s="972">
        <v>4</v>
      </c>
      <c r="H40" s="972">
        <v>5</v>
      </c>
      <c r="I40" s="972">
        <v>64</v>
      </c>
      <c r="J40" s="972">
        <v>19</v>
      </c>
    </row>
    <row r="41" spans="1:10" ht="18" customHeight="1">
      <c r="A41" s="1545" t="s">
        <v>4926</v>
      </c>
      <c r="B41" s="1545" t="s">
        <v>4917</v>
      </c>
      <c r="C41" s="700">
        <f>SUM(C42:C43)</f>
        <v>1969</v>
      </c>
      <c r="D41" s="698">
        <f t="shared" ref="D41:J41" si="12">SUM(D42:D43)</f>
        <v>1624</v>
      </c>
      <c r="E41" s="698">
        <f t="shared" si="12"/>
        <v>16</v>
      </c>
      <c r="F41" s="698">
        <f t="shared" si="12"/>
        <v>7</v>
      </c>
      <c r="G41" s="698">
        <f t="shared" si="12"/>
        <v>8</v>
      </c>
      <c r="H41" s="698">
        <f t="shared" si="12"/>
        <v>14</v>
      </c>
      <c r="I41" s="698">
        <f t="shared" si="12"/>
        <v>150</v>
      </c>
      <c r="J41" s="698">
        <f t="shared" si="12"/>
        <v>150</v>
      </c>
    </row>
    <row r="42" spans="1:10" ht="18" customHeight="1">
      <c r="A42" s="1542" t="s">
        <v>245</v>
      </c>
      <c r="B42" s="1542" t="s">
        <v>245</v>
      </c>
      <c r="C42" s="1062">
        <v>1193</v>
      </c>
      <c r="D42" s="1417">
        <v>946</v>
      </c>
      <c r="E42" s="1417">
        <v>10</v>
      </c>
      <c r="F42" s="1417">
        <v>6</v>
      </c>
      <c r="G42" s="1417">
        <v>3</v>
      </c>
      <c r="H42" s="1417">
        <v>9</v>
      </c>
      <c r="I42" s="1417">
        <v>90</v>
      </c>
      <c r="J42" s="1417">
        <v>129</v>
      </c>
    </row>
    <row r="43" spans="1:10" ht="18" customHeight="1">
      <c r="A43" s="1539" t="s">
        <v>246</v>
      </c>
      <c r="B43" s="1539" t="s">
        <v>246</v>
      </c>
      <c r="C43" s="1062">
        <v>776</v>
      </c>
      <c r="D43" s="1417">
        <v>678</v>
      </c>
      <c r="E43" s="1417">
        <v>6</v>
      </c>
      <c r="F43" s="1417">
        <v>1</v>
      </c>
      <c r="G43" s="1417">
        <v>5</v>
      </c>
      <c r="H43" s="1417">
        <v>5</v>
      </c>
      <c r="I43" s="1417">
        <v>60</v>
      </c>
      <c r="J43" s="1417">
        <v>21</v>
      </c>
    </row>
    <row r="44" spans="1:10" ht="18" customHeight="1">
      <c r="A44" s="1404" t="s">
        <v>5439</v>
      </c>
      <c r="B44" s="1404" t="s">
        <v>5128</v>
      </c>
      <c r="C44" s="700">
        <f>SUM(C45:C46)</f>
        <v>1953</v>
      </c>
      <c r="D44" s="698">
        <f t="shared" ref="D44:J44" si="13">SUM(D45:D46)</f>
        <v>1613</v>
      </c>
      <c r="E44" s="698">
        <f t="shared" si="13"/>
        <v>15</v>
      </c>
      <c r="F44" s="698">
        <f t="shared" si="13"/>
        <v>7</v>
      </c>
      <c r="G44" s="698">
        <f t="shared" si="13"/>
        <v>8</v>
      </c>
      <c r="H44" s="698">
        <f t="shared" si="13"/>
        <v>15</v>
      </c>
      <c r="I44" s="698">
        <f t="shared" si="13"/>
        <v>146</v>
      </c>
      <c r="J44" s="698">
        <f t="shared" si="13"/>
        <v>149</v>
      </c>
    </row>
    <row r="45" spans="1:10" ht="18" customHeight="1">
      <c r="A45" s="974" t="s">
        <v>245</v>
      </c>
      <c r="B45" s="974" t="s">
        <v>245</v>
      </c>
      <c r="C45" s="1062">
        <v>1182</v>
      </c>
      <c r="D45" s="1140">
        <v>937</v>
      </c>
      <c r="E45" s="1140">
        <v>10</v>
      </c>
      <c r="F45" s="1140">
        <v>6</v>
      </c>
      <c r="G45" s="1140">
        <v>3</v>
      </c>
      <c r="H45" s="1140">
        <v>10</v>
      </c>
      <c r="I45" s="1140">
        <v>88</v>
      </c>
      <c r="J45" s="1140">
        <v>128</v>
      </c>
    </row>
    <row r="46" spans="1:10" ht="18" customHeight="1">
      <c r="A46" s="971" t="s">
        <v>246</v>
      </c>
      <c r="B46" s="971" t="s">
        <v>246</v>
      </c>
      <c r="C46" s="1062">
        <v>771</v>
      </c>
      <c r="D46" s="1398">
        <v>676</v>
      </c>
      <c r="E46" s="1398">
        <v>5</v>
      </c>
      <c r="F46" s="1398">
        <v>1</v>
      </c>
      <c r="G46" s="1398">
        <v>5</v>
      </c>
      <c r="H46" s="1398">
        <v>5</v>
      </c>
      <c r="I46" s="1398">
        <v>58</v>
      </c>
      <c r="J46" s="1398">
        <v>21</v>
      </c>
    </row>
    <row r="47" spans="1:10" ht="18" customHeight="1">
      <c r="A47" s="1654" t="s">
        <v>5440</v>
      </c>
      <c r="B47" s="1654" t="s">
        <v>5431</v>
      </c>
      <c r="C47" s="700">
        <v>1977</v>
      </c>
      <c r="D47" s="698">
        <v>1631</v>
      </c>
      <c r="E47" s="698">
        <v>14</v>
      </c>
      <c r="F47" s="698">
        <v>6</v>
      </c>
      <c r="G47" s="698">
        <v>8</v>
      </c>
      <c r="H47" s="698">
        <v>15</v>
      </c>
      <c r="I47" s="698">
        <v>153</v>
      </c>
      <c r="J47" s="698">
        <v>150</v>
      </c>
    </row>
    <row r="48" spans="1:10" ht="18" customHeight="1">
      <c r="A48" s="1401" t="s">
        <v>245</v>
      </c>
      <c r="B48" s="1401" t="s">
        <v>245</v>
      </c>
      <c r="C48" s="1062">
        <v>1192</v>
      </c>
      <c r="D48" s="1417">
        <v>941</v>
      </c>
      <c r="E48" s="1417">
        <v>8</v>
      </c>
      <c r="F48" s="1417">
        <v>5</v>
      </c>
      <c r="G48" s="1417">
        <v>4</v>
      </c>
      <c r="H48" s="1417">
        <v>10</v>
      </c>
      <c r="I48" s="1417">
        <v>96</v>
      </c>
      <c r="J48" s="1417">
        <v>128</v>
      </c>
    </row>
    <row r="49" spans="1:11" ht="18" customHeight="1">
      <c r="A49" s="1400" t="s">
        <v>246</v>
      </c>
      <c r="B49" s="1400" t="s">
        <v>246</v>
      </c>
      <c r="C49" s="1062">
        <v>785</v>
      </c>
      <c r="D49" s="1417">
        <v>690</v>
      </c>
      <c r="E49" s="1417">
        <v>6</v>
      </c>
      <c r="F49" s="1417">
        <v>1</v>
      </c>
      <c r="G49" s="1417">
        <v>4</v>
      </c>
      <c r="H49" s="1417">
        <v>5</v>
      </c>
      <c r="I49" s="1417">
        <v>57</v>
      </c>
      <c r="J49" s="1417">
        <v>22</v>
      </c>
    </row>
    <row r="50" spans="1:11" ht="18" customHeight="1">
      <c r="A50" s="871" t="s">
        <v>5580</v>
      </c>
      <c r="B50" s="871" t="s">
        <v>5581</v>
      </c>
      <c r="C50" s="1902">
        <f>SUM(C51:C52)</f>
        <v>1955</v>
      </c>
      <c r="D50" s="1903">
        <f t="shared" ref="D50:J50" si="14">SUM(D51:D52)</f>
        <v>1618</v>
      </c>
      <c r="E50" s="1903">
        <f t="shared" si="14"/>
        <v>15</v>
      </c>
      <c r="F50" s="1903">
        <f t="shared" si="14"/>
        <v>8</v>
      </c>
      <c r="G50" s="1903">
        <f t="shared" si="14"/>
        <v>8</v>
      </c>
      <c r="H50" s="1903">
        <f t="shared" si="14"/>
        <v>15</v>
      </c>
      <c r="I50" s="1903">
        <f t="shared" si="14"/>
        <v>145</v>
      </c>
      <c r="J50" s="1903">
        <f t="shared" si="14"/>
        <v>146</v>
      </c>
    </row>
    <row r="51" spans="1:11" ht="18" customHeight="1">
      <c r="A51" s="1651" t="s">
        <v>245</v>
      </c>
      <c r="B51" s="1651" t="s">
        <v>245</v>
      </c>
      <c r="C51" s="1900">
        <v>1174</v>
      </c>
      <c r="D51" s="125">
        <v>920</v>
      </c>
      <c r="E51" s="125">
        <v>10</v>
      </c>
      <c r="F51" s="125">
        <v>7</v>
      </c>
      <c r="G51" s="125">
        <v>4</v>
      </c>
      <c r="H51" s="125">
        <v>11</v>
      </c>
      <c r="I51" s="125">
        <v>95</v>
      </c>
      <c r="J51" s="125">
        <v>127</v>
      </c>
    </row>
    <row r="52" spans="1:11" ht="18" customHeight="1">
      <c r="A52" s="1650" t="s">
        <v>246</v>
      </c>
      <c r="B52" s="1650" t="s">
        <v>246</v>
      </c>
      <c r="C52" s="1874">
        <v>781</v>
      </c>
      <c r="D52" s="1901">
        <v>698</v>
      </c>
      <c r="E52" s="1901">
        <v>5</v>
      </c>
      <c r="F52" s="1901">
        <v>1</v>
      </c>
      <c r="G52" s="1901">
        <v>4</v>
      </c>
      <c r="H52" s="1901">
        <v>4</v>
      </c>
      <c r="I52" s="1901">
        <v>50</v>
      </c>
      <c r="J52" s="1901">
        <v>19</v>
      </c>
    </row>
    <row r="53" spans="1:11" ht="20.100000000000001" customHeight="1">
      <c r="A53" s="757" t="s">
        <v>4118</v>
      </c>
      <c r="B53" s="757"/>
      <c r="C53" s="757"/>
      <c r="D53" s="757"/>
      <c r="E53" s="23"/>
      <c r="F53" s="23"/>
      <c r="G53" s="23"/>
      <c r="H53" s="23"/>
      <c r="I53" s="23"/>
      <c r="J53" s="23"/>
      <c r="K53" s="23"/>
    </row>
    <row r="54" spans="1:11" ht="20.100000000000001" customHeight="1">
      <c r="A54" s="757" t="s">
        <v>4119</v>
      </c>
      <c r="B54" s="757"/>
      <c r="C54" s="757"/>
      <c r="D54" s="757"/>
      <c r="E54" s="23"/>
      <c r="F54" s="23"/>
      <c r="G54" s="23"/>
      <c r="H54" s="23"/>
      <c r="I54" s="23"/>
      <c r="J54" s="23"/>
      <c r="K54" s="23"/>
    </row>
    <row r="55" spans="1:11" ht="20.100000000000001" customHeight="1">
      <c r="A55" s="20" t="s">
        <v>4120</v>
      </c>
    </row>
  </sheetData>
  <customSheetViews>
    <customSheetView guid="{35BD8D3A-C3F6-4E0E-B6B2-2143E8CF03D4}" scale="85">
      <pane ySplit="4" topLeftCell="A41" activePane="bottomLeft" state="frozen"/>
      <selection pane="bottomLeft" activeCell="F64" sqref="F64"/>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4" topLeftCell="A35"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ySplit="4" topLeftCell="A3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4" topLeftCell="A27" activePane="bottomLeft" state="frozen"/>
      <selection pane="bottomLeft" activeCell="C45" sqref="C45"/>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4" topLeftCell="A27" activePane="bottomLeft" state="frozen"/>
      <selection pane="bottomLeft" activeCell="C45" sqref="C45"/>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4"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4" topLeftCell="A30"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3" topLeftCell="A24" activePane="bottomLeft" state="frozen"/>
      <selection pane="bottomLeft" activeCell="C41" sqref="C41"/>
      <pageMargins left="0.59055118110236227" right="0.59055118110236227" top="0.78740157480314965" bottom="0.78740157480314965" header="0.31496062992125984" footer="0.31496062992125984"/>
      <pageSetup paperSize="9" orientation="portrait" r:id="rId75"/>
    </customSheetView>
    <customSheetView guid="{723C59CB-A466-4479-8AA8-39674B010947}" fitToPage="1" topLeftCell="C7">
      <pane ySplit="3.75" topLeftCell="A31" activePane="bottomLeft"/>
      <selection pane="bottomLeft" activeCell="M46" sqref="M46"/>
      <pageMargins left="0.59055118110236227" right="0.59055118110236227" top="0.78740157480314965" bottom="0.78740157480314965" header="0.31496062992125984" footer="0.31496062992125984"/>
      <pageSetup paperSize="9" scale="79" fitToHeight="4" orientation="portrait" horizontalDpi="1200" verticalDpi="1200" r:id="rId76"/>
    </customSheetView>
    <customSheetView guid="{9D1B7E56-0B3F-4392-BE9A-F57461B2AFB0}" scale="85">
      <pane ySplit="4" topLeftCell="A3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ySplit="4" topLeftCell="A3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3" topLeftCell="A24" activePane="bottomLeft"/>
      <selection pane="bottomLeft" activeCell="C41" sqref="C41"/>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3" topLeftCell="A24" activePane="bottomLeft"/>
      <selection pane="bottomLeft" activeCell="C41" sqref="C4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ySplit="4" topLeftCell="A3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pane ySplit="4" topLeftCell="A41"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4">
    <pageSetUpPr autoPageBreaks="0"/>
  </sheetPr>
  <dimension ref="A1:R39"/>
  <sheetViews>
    <sheetView zoomScale="85" zoomScaleNormal="85" zoomScaleSheetLayoutView="85" workbookViewId="0">
      <selection activeCell="H7" sqref="H7"/>
    </sheetView>
  </sheetViews>
  <sheetFormatPr defaultColWidth="2.5" defaultRowHeight="15" customHeight="1"/>
  <cols>
    <col min="1" max="3" width="10.875" style="20" customWidth="1"/>
    <col min="4" max="16" width="9.125" style="20" customWidth="1"/>
    <col min="17" max="17" width="2.5" style="20" customWidth="1"/>
    <col min="18" max="18" width="10.625" style="20" bestFit="1" customWidth="1"/>
    <col min="19" max="16384" width="2.5" style="20"/>
  </cols>
  <sheetData>
    <row r="1" spans="1:18" ht="22.5" customHeight="1">
      <c r="P1" s="19" t="s">
        <v>4873</v>
      </c>
      <c r="R1" s="558" t="s">
        <v>747</v>
      </c>
    </row>
    <row r="2" spans="1:18" ht="22.5" customHeight="1">
      <c r="A2" s="22" t="s">
        <v>4881</v>
      </c>
      <c r="B2" s="22"/>
      <c r="C2" s="22"/>
    </row>
    <row r="3" spans="1:18" s="165" customFormat="1" ht="22.5" customHeight="1">
      <c r="D3" s="539"/>
      <c r="P3" s="48" t="s">
        <v>5267</v>
      </c>
    </row>
    <row r="4" spans="1:18" ht="27">
      <c r="A4" s="982" t="s">
        <v>129</v>
      </c>
      <c r="B4" s="678" t="s">
        <v>130</v>
      </c>
      <c r="C4" s="977" t="s">
        <v>4121</v>
      </c>
      <c r="D4" s="977" t="s">
        <v>4122</v>
      </c>
      <c r="E4" s="26" t="s">
        <v>4123</v>
      </c>
      <c r="F4" s="26" t="s">
        <v>4124</v>
      </c>
      <c r="G4" s="26" t="s">
        <v>4125</v>
      </c>
      <c r="H4" s="977" t="s">
        <v>4126</v>
      </c>
      <c r="I4" s="26" t="s">
        <v>4127</v>
      </c>
      <c r="J4" s="26" t="s">
        <v>4128</v>
      </c>
      <c r="K4" s="26" t="s">
        <v>4129</v>
      </c>
      <c r="L4" s="977" t="s">
        <v>4130</v>
      </c>
      <c r="M4" s="977" t="s">
        <v>4131</v>
      </c>
      <c r="N4" s="977" t="s">
        <v>873</v>
      </c>
      <c r="O4" s="977" t="s">
        <v>928</v>
      </c>
      <c r="P4" s="964" t="s">
        <v>4132</v>
      </c>
    </row>
    <row r="5" spans="1:18" s="37" customFormat="1" ht="21" customHeight="1">
      <c r="A5" s="2319">
        <v>2010</v>
      </c>
      <c r="B5" s="2323" t="s">
        <v>139</v>
      </c>
      <c r="C5" s="765" t="s">
        <v>245</v>
      </c>
      <c r="D5" s="601">
        <v>18</v>
      </c>
      <c r="E5" s="1006">
        <v>5</v>
      </c>
      <c r="F5" s="1006">
        <v>24</v>
      </c>
      <c r="G5" s="1006">
        <v>30</v>
      </c>
      <c r="H5" s="1006">
        <v>57</v>
      </c>
      <c r="I5" s="1006">
        <v>49</v>
      </c>
      <c r="J5" s="1006">
        <v>76</v>
      </c>
      <c r="K5" s="1006">
        <v>147</v>
      </c>
      <c r="L5" s="1006">
        <v>56</v>
      </c>
      <c r="M5" s="1006">
        <v>191</v>
      </c>
      <c r="N5" s="1006">
        <f t="shared" ref="N5:N28" si="0">SUM(D5:M5)</f>
        <v>653</v>
      </c>
      <c r="O5" s="2321">
        <f>SUM(N5:N6)</f>
        <v>829</v>
      </c>
      <c r="P5" s="872">
        <v>78.77</v>
      </c>
    </row>
    <row r="6" spans="1:18" s="37" customFormat="1" ht="21" customHeight="1">
      <c r="A6" s="2322"/>
      <c r="B6" s="2324"/>
      <c r="C6" s="873" t="s">
        <v>246</v>
      </c>
      <c r="D6" s="874" t="s">
        <v>399</v>
      </c>
      <c r="E6" s="1007" t="s">
        <v>399</v>
      </c>
      <c r="F6" s="1007">
        <v>1</v>
      </c>
      <c r="G6" s="1007">
        <v>1</v>
      </c>
      <c r="H6" s="1007">
        <v>1</v>
      </c>
      <c r="I6" s="1007">
        <v>8</v>
      </c>
      <c r="J6" s="1007">
        <v>28</v>
      </c>
      <c r="K6" s="1007">
        <v>18</v>
      </c>
      <c r="L6" s="1007">
        <v>8</v>
      </c>
      <c r="M6" s="1007">
        <v>111</v>
      </c>
      <c r="N6" s="1007">
        <f t="shared" si="0"/>
        <v>176</v>
      </c>
      <c r="O6" s="2317"/>
      <c r="P6" s="875">
        <v>21.23</v>
      </c>
    </row>
    <row r="7" spans="1:18" s="37" customFormat="1" ht="21" customHeight="1">
      <c r="A7" s="2318">
        <v>2011</v>
      </c>
      <c r="B7" s="2314" t="s">
        <v>140</v>
      </c>
      <c r="C7" s="765" t="s">
        <v>245</v>
      </c>
      <c r="D7" s="601">
        <v>18</v>
      </c>
      <c r="E7" s="1006">
        <v>5</v>
      </c>
      <c r="F7" s="1006">
        <v>22</v>
      </c>
      <c r="G7" s="1006">
        <v>30</v>
      </c>
      <c r="H7" s="1006">
        <v>56</v>
      </c>
      <c r="I7" s="1006">
        <v>48</v>
      </c>
      <c r="J7" s="1006">
        <v>62</v>
      </c>
      <c r="K7" s="1006">
        <v>158</v>
      </c>
      <c r="L7" s="1006">
        <v>62</v>
      </c>
      <c r="M7" s="1006">
        <v>184</v>
      </c>
      <c r="N7" s="1008">
        <f t="shared" si="0"/>
        <v>645</v>
      </c>
      <c r="O7" s="2316">
        <f>SUM(N7:N8)</f>
        <v>815</v>
      </c>
      <c r="P7" s="872">
        <v>79.14</v>
      </c>
    </row>
    <row r="8" spans="1:18" s="37" customFormat="1" ht="21" customHeight="1">
      <c r="A8" s="2322"/>
      <c r="B8" s="2315"/>
      <c r="C8" s="873" t="s">
        <v>246</v>
      </c>
      <c r="D8" s="874" t="s">
        <v>399</v>
      </c>
      <c r="E8" s="1007" t="s">
        <v>399</v>
      </c>
      <c r="F8" s="1007">
        <v>2</v>
      </c>
      <c r="G8" s="1007" t="s">
        <v>399</v>
      </c>
      <c r="H8" s="1007">
        <v>1</v>
      </c>
      <c r="I8" s="1007">
        <v>7</v>
      </c>
      <c r="J8" s="1007">
        <v>26</v>
      </c>
      <c r="K8" s="1007">
        <v>18</v>
      </c>
      <c r="L8" s="1007">
        <v>9</v>
      </c>
      <c r="M8" s="1007">
        <v>107</v>
      </c>
      <c r="N8" s="1007">
        <f t="shared" si="0"/>
        <v>170</v>
      </c>
      <c r="O8" s="2317"/>
      <c r="P8" s="875">
        <v>20.86</v>
      </c>
    </row>
    <row r="9" spans="1:18" s="37" customFormat="1" ht="21" customHeight="1">
      <c r="A9" s="2314">
        <v>2012</v>
      </c>
      <c r="B9" s="2314" t="s">
        <v>2177</v>
      </c>
      <c r="C9" s="765" t="s">
        <v>245</v>
      </c>
      <c r="D9" s="601">
        <v>17</v>
      </c>
      <c r="E9" s="1006">
        <v>4</v>
      </c>
      <c r="F9" s="1006">
        <v>26</v>
      </c>
      <c r="G9" s="1006">
        <v>30</v>
      </c>
      <c r="H9" s="1006">
        <v>55</v>
      </c>
      <c r="I9" s="1006">
        <v>54</v>
      </c>
      <c r="J9" s="1006">
        <v>52</v>
      </c>
      <c r="K9" s="1006">
        <v>155</v>
      </c>
      <c r="L9" s="1006">
        <v>59</v>
      </c>
      <c r="M9" s="1006">
        <v>214</v>
      </c>
      <c r="N9" s="1008">
        <f t="shared" si="0"/>
        <v>666</v>
      </c>
      <c r="O9" s="2316">
        <f>SUM(N9:N10)</f>
        <v>856</v>
      </c>
      <c r="P9" s="872">
        <v>77.8</v>
      </c>
    </row>
    <row r="10" spans="1:18" s="37" customFormat="1" ht="21" customHeight="1">
      <c r="A10" s="2315"/>
      <c r="B10" s="2315"/>
      <c r="C10" s="873" t="s">
        <v>246</v>
      </c>
      <c r="D10" s="874">
        <v>1</v>
      </c>
      <c r="E10" s="1007" t="s">
        <v>399</v>
      </c>
      <c r="F10" s="1007" t="s">
        <v>399</v>
      </c>
      <c r="G10" s="1007" t="s">
        <v>399</v>
      </c>
      <c r="H10" s="1007">
        <v>5</v>
      </c>
      <c r="I10" s="1007">
        <v>12</v>
      </c>
      <c r="J10" s="1007">
        <v>23</v>
      </c>
      <c r="K10" s="1007">
        <v>25</v>
      </c>
      <c r="L10" s="1007">
        <v>9</v>
      </c>
      <c r="M10" s="1007">
        <v>115</v>
      </c>
      <c r="N10" s="1007">
        <f t="shared" si="0"/>
        <v>190</v>
      </c>
      <c r="O10" s="2317"/>
      <c r="P10" s="875">
        <v>22.2</v>
      </c>
    </row>
    <row r="11" spans="1:18" s="37" customFormat="1" ht="21" customHeight="1">
      <c r="A11" s="2318">
        <v>2013</v>
      </c>
      <c r="B11" s="2314" t="s">
        <v>1034</v>
      </c>
      <c r="C11" s="765" t="s">
        <v>245</v>
      </c>
      <c r="D11" s="601">
        <v>17</v>
      </c>
      <c r="E11" s="1006">
        <v>5</v>
      </c>
      <c r="F11" s="1006">
        <v>25</v>
      </c>
      <c r="G11" s="1006">
        <v>22</v>
      </c>
      <c r="H11" s="1006">
        <v>61</v>
      </c>
      <c r="I11" s="1006">
        <v>55</v>
      </c>
      <c r="J11" s="1006">
        <v>55</v>
      </c>
      <c r="K11" s="1006">
        <v>148</v>
      </c>
      <c r="L11" s="1006">
        <v>70</v>
      </c>
      <c r="M11" s="1006">
        <v>208</v>
      </c>
      <c r="N11" s="1008">
        <f t="shared" si="0"/>
        <v>666</v>
      </c>
      <c r="O11" s="2316">
        <f>SUM(N11:N12)</f>
        <v>856</v>
      </c>
      <c r="P11" s="872">
        <v>77.8</v>
      </c>
    </row>
    <row r="12" spans="1:18" s="37" customFormat="1" ht="21" customHeight="1">
      <c r="A12" s="2319"/>
      <c r="B12" s="2320"/>
      <c r="C12" s="765" t="s">
        <v>246</v>
      </c>
      <c r="D12" s="601">
        <v>1</v>
      </c>
      <c r="E12" s="1006" t="s">
        <v>399</v>
      </c>
      <c r="F12" s="1006">
        <v>1</v>
      </c>
      <c r="G12" s="1006" t="s">
        <v>399</v>
      </c>
      <c r="H12" s="1006">
        <v>6</v>
      </c>
      <c r="I12" s="1006">
        <v>8</v>
      </c>
      <c r="J12" s="1006">
        <v>26</v>
      </c>
      <c r="K12" s="1006">
        <v>28</v>
      </c>
      <c r="L12" s="1006">
        <v>8</v>
      </c>
      <c r="M12" s="1006">
        <v>112</v>
      </c>
      <c r="N12" s="1006">
        <f t="shared" si="0"/>
        <v>190</v>
      </c>
      <c r="O12" s="2321"/>
      <c r="P12" s="872">
        <v>22.2</v>
      </c>
    </row>
    <row r="13" spans="1:18" s="37" customFormat="1" ht="21" customHeight="1">
      <c r="A13" s="2314">
        <v>2014</v>
      </c>
      <c r="B13" s="2314" t="s">
        <v>969</v>
      </c>
      <c r="C13" s="876" t="s">
        <v>245</v>
      </c>
      <c r="D13" s="877">
        <v>18</v>
      </c>
      <c r="E13" s="1008">
        <v>4</v>
      </c>
      <c r="F13" s="1008">
        <v>26</v>
      </c>
      <c r="G13" s="1008">
        <v>22</v>
      </c>
      <c r="H13" s="1008">
        <v>61</v>
      </c>
      <c r="I13" s="1008">
        <v>66</v>
      </c>
      <c r="J13" s="1008">
        <v>47</v>
      </c>
      <c r="K13" s="1008">
        <v>151</v>
      </c>
      <c r="L13" s="1008">
        <v>65</v>
      </c>
      <c r="M13" s="1008">
        <v>215</v>
      </c>
      <c r="N13" s="1008">
        <f t="shared" si="0"/>
        <v>675</v>
      </c>
      <c r="O13" s="2316">
        <f>SUM(N13:N14)</f>
        <v>864</v>
      </c>
      <c r="P13" s="878">
        <v>78.13</v>
      </c>
    </row>
    <row r="14" spans="1:18" s="37" customFormat="1" ht="21" customHeight="1">
      <c r="A14" s="2315"/>
      <c r="B14" s="2315"/>
      <c r="C14" s="873" t="s">
        <v>246</v>
      </c>
      <c r="D14" s="874" t="s">
        <v>399</v>
      </c>
      <c r="E14" s="1007" t="s">
        <v>399</v>
      </c>
      <c r="F14" s="1007">
        <v>1</v>
      </c>
      <c r="G14" s="1007">
        <v>5</v>
      </c>
      <c r="H14" s="1007">
        <v>4</v>
      </c>
      <c r="I14" s="1007">
        <v>14</v>
      </c>
      <c r="J14" s="1007">
        <v>22</v>
      </c>
      <c r="K14" s="1007">
        <v>32</v>
      </c>
      <c r="L14" s="1007">
        <v>16</v>
      </c>
      <c r="M14" s="1007">
        <v>95</v>
      </c>
      <c r="N14" s="1007">
        <f t="shared" si="0"/>
        <v>189</v>
      </c>
      <c r="O14" s="2317"/>
      <c r="P14" s="875">
        <v>21.88</v>
      </c>
    </row>
    <row r="15" spans="1:18" s="37" customFormat="1" ht="21" customHeight="1">
      <c r="A15" s="2318">
        <v>2015</v>
      </c>
      <c r="B15" s="2314" t="s">
        <v>880</v>
      </c>
      <c r="C15" s="876" t="s">
        <v>245</v>
      </c>
      <c r="D15" s="877">
        <v>19</v>
      </c>
      <c r="E15" s="1008">
        <v>2</v>
      </c>
      <c r="F15" s="1008">
        <v>24</v>
      </c>
      <c r="G15" s="1008">
        <v>21</v>
      </c>
      <c r="H15" s="1008">
        <v>67</v>
      </c>
      <c r="I15" s="1008">
        <v>55</v>
      </c>
      <c r="J15" s="1008">
        <v>58</v>
      </c>
      <c r="K15" s="1008">
        <v>142</v>
      </c>
      <c r="L15" s="1008">
        <v>74</v>
      </c>
      <c r="M15" s="1008">
        <v>217</v>
      </c>
      <c r="N15" s="1008">
        <f t="shared" si="0"/>
        <v>679</v>
      </c>
      <c r="O15" s="2316">
        <f>SUM(N15:N16)</f>
        <v>879</v>
      </c>
      <c r="P15" s="878">
        <v>77.25</v>
      </c>
    </row>
    <row r="16" spans="1:18" s="37" customFormat="1" ht="21" customHeight="1">
      <c r="A16" s="2322"/>
      <c r="B16" s="2315"/>
      <c r="C16" s="873" t="s">
        <v>246</v>
      </c>
      <c r="D16" s="874" t="s">
        <v>399</v>
      </c>
      <c r="E16" s="1007" t="s">
        <v>399</v>
      </c>
      <c r="F16" s="1007">
        <v>1</v>
      </c>
      <c r="G16" s="1007">
        <v>4</v>
      </c>
      <c r="H16" s="1007">
        <v>6</v>
      </c>
      <c r="I16" s="1007">
        <v>21</v>
      </c>
      <c r="J16" s="1007">
        <v>16</v>
      </c>
      <c r="K16" s="1007">
        <v>32</v>
      </c>
      <c r="L16" s="1007">
        <v>43</v>
      </c>
      <c r="M16" s="1007">
        <v>77</v>
      </c>
      <c r="N16" s="1007">
        <f t="shared" si="0"/>
        <v>200</v>
      </c>
      <c r="O16" s="2317"/>
      <c r="P16" s="875">
        <v>22.75</v>
      </c>
    </row>
    <row r="17" spans="1:16" ht="21" customHeight="1">
      <c r="A17" s="2314">
        <v>2016</v>
      </c>
      <c r="B17" s="2314" t="s">
        <v>180</v>
      </c>
      <c r="C17" s="879" t="s">
        <v>245</v>
      </c>
      <c r="D17" s="880">
        <v>19</v>
      </c>
      <c r="E17" s="881">
        <v>2</v>
      </c>
      <c r="F17" s="881">
        <v>22</v>
      </c>
      <c r="G17" s="881">
        <v>17</v>
      </c>
      <c r="H17" s="881">
        <v>70</v>
      </c>
      <c r="I17" s="881">
        <v>54</v>
      </c>
      <c r="J17" s="881">
        <v>70</v>
      </c>
      <c r="K17" s="881">
        <v>136</v>
      </c>
      <c r="L17" s="881">
        <v>75</v>
      </c>
      <c r="M17" s="881">
        <v>224</v>
      </c>
      <c r="N17" s="1581">
        <f t="shared" si="0"/>
        <v>689</v>
      </c>
      <c r="O17" s="2316">
        <f>SUM(N17:N18)</f>
        <v>896</v>
      </c>
      <c r="P17" s="882">
        <v>76.900000000000006</v>
      </c>
    </row>
    <row r="18" spans="1:16" ht="21" customHeight="1">
      <c r="A18" s="2315"/>
      <c r="B18" s="2315"/>
      <c r="C18" s="883" t="s">
        <v>246</v>
      </c>
      <c r="D18" s="884" t="s">
        <v>399</v>
      </c>
      <c r="E18" s="885" t="s">
        <v>399</v>
      </c>
      <c r="F18" s="885">
        <v>3</v>
      </c>
      <c r="G18" s="885">
        <v>3</v>
      </c>
      <c r="H18" s="885">
        <v>4</v>
      </c>
      <c r="I18" s="885">
        <v>18</v>
      </c>
      <c r="J18" s="885">
        <v>19</v>
      </c>
      <c r="K18" s="885">
        <v>31</v>
      </c>
      <c r="L18" s="885">
        <v>47</v>
      </c>
      <c r="M18" s="885">
        <v>82</v>
      </c>
      <c r="N18" s="1580">
        <f t="shared" si="0"/>
        <v>207</v>
      </c>
      <c r="O18" s="2317"/>
      <c r="P18" s="886">
        <v>23.1</v>
      </c>
    </row>
    <row r="19" spans="1:16" ht="21" customHeight="1">
      <c r="A19" s="2319">
        <v>2017</v>
      </c>
      <c r="B19" s="2320" t="s">
        <v>186</v>
      </c>
      <c r="C19" s="887" t="s">
        <v>245</v>
      </c>
      <c r="D19" s="584">
        <v>18</v>
      </c>
      <c r="E19" s="972">
        <v>2</v>
      </c>
      <c r="F19" s="972">
        <v>25</v>
      </c>
      <c r="G19" s="972">
        <v>9</v>
      </c>
      <c r="H19" s="972">
        <v>74</v>
      </c>
      <c r="I19" s="972">
        <v>40</v>
      </c>
      <c r="J19" s="972">
        <v>68</v>
      </c>
      <c r="K19" s="972">
        <v>148</v>
      </c>
      <c r="L19" s="972">
        <v>76</v>
      </c>
      <c r="M19" s="972">
        <v>230</v>
      </c>
      <c r="N19" s="1581">
        <f t="shared" si="0"/>
        <v>690</v>
      </c>
      <c r="O19" s="2316">
        <f>SUM(N19:N20)</f>
        <v>905</v>
      </c>
      <c r="P19" s="30">
        <v>76.239999999999995</v>
      </c>
    </row>
    <row r="20" spans="1:16" ht="21" customHeight="1">
      <c r="A20" s="2322"/>
      <c r="B20" s="2315"/>
      <c r="C20" s="883" t="s">
        <v>246</v>
      </c>
      <c r="D20" s="884" t="s">
        <v>399</v>
      </c>
      <c r="E20" s="885" t="s">
        <v>399</v>
      </c>
      <c r="F20" s="885">
        <v>2</v>
      </c>
      <c r="G20" s="885">
        <v>2</v>
      </c>
      <c r="H20" s="885">
        <v>5</v>
      </c>
      <c r="I20" s="885">
        <v>16</v>
      </c>
      <c r="J20" s="885">
        <v>24</v>
      </c>
      <c r="K20" s="885">
        <v>30</v>
      </c>
      <c r="L20" s="885">
        <v>45</v>
      </c>
      <c r="M20" s="885">
        <v>91</v>
      </c>
      <c r="N20" s="1580">
        <f t="shared" si="0"/>
        <v>215</v>
      </c>
      <c r="O20" s="2317"/>
      <c r="P20" s="886">
        <v>23.76</v>
      </c>
    </row>
    <row r="21" spans="1:16" ht="21" customHeight="1">
      <c r="A21" s="2314">
        <v>2018</v>
      </c>
      <c r="B21" s="2314" t="s">
        <v>2178</v>
      </c>
      <c r="C21" s="887" t="s">
        <v>245</v>
      </c>
      <c r="D21" s="880">
        <v>18</v>
      </c>
      <c r="E21" s="881">
        <v>2</v>
      </c>
      <c r="F21" s="881">
        <v>22</v>
      </c>
      <c r="G21" s="881">
        <v>5</v>
      </c>
      <c r="H21" s="881">
        <v>75</v>
      </c>
      <c r="I21" s="881">
        <v>30</v>
      </c>
      <c r="J21" s="881">
        <v>85</v>
      </c>
      <c r="K21" s="881">
        <v>143</v>
      </c>
      <c r="L21" s="881">
        <v>70</v>
      </c>
      <c r="M21" s="881">
        <v>241</v>
      </c>
      <c r="N21" s="1581">
        <f t="shared" si="0"/>
        <v>691</v>
      </c>
      <c r="O21" s="2316">
        <f>SUM(N21:N22)</f>
        <v>922</v>
      </c>
      <c r="P21" s="30">
        <v>74.945770065075919</v>
      </c>
    </row>
    <row r="22" spans="1:16" ht="21" customHeight="1">
      <c r="A22" s="2315"/>
      <c r="B22" s="2315"/>
      <c r="C22" s="883" t="s">
        <v>246</v>
      </c>
      <c r="D22" s="884" t="s">
        <v>399</v>
      </c>
      <c r="E22" s="885" t="s">
        <v>399</v>
      </c>
      <c r="F22" s="885">
        <v>2</v>
      </c>
      <c r="G22" s="885">
        <v>2</v>
      </c>
      <c r="H22" s="885">
        <v>5</v>
      </c>
      <c r="I22" s="885">
        <v>13</v>
      </c>
      <c r="J22" s="885">
        <v>26</v>
      </c>
      <c r="K22" s="885">
        <v>35</v>
      </c>
      <c r="L22" s="885">
        <v>42</v>
      </c>
      <c r="M22" s="885">
        <v>106</v>
      </c>
      <c r="N22" s="1580">
        <f t="shared" si="0"/>
        <v>231</v>
      </c>
      <c r="O22" s="2317"/>
      <c r="P22" s="886">
        <v>25.054229934924077</v>
      </c>
    </row>
    <row r="23" spans="1:16" ht="21" customHeight="1">
      <c r="A23" s="2318">
        <v>2019</v>
      </c>
      <c r="B23" s="2219" t="s">
        <v>919</v>
      </c>
      <c r="C23" s="887" t="s">
        <v>245</v>
      </c>
      <c r="D23" s="880">
        <v>18</v>
      </c>
      <c r="E23" s="881">
        <v>2</v>
      </c>
      <c r="F23" s="881">
        <v>23</v>
      </c>
      <c r="G23" s="881">
        <v>1</v>
      </c>
      <c r="H23" s="881">
        <v>75</v>
      </c>
      <c r="I23" s="881">
        <v>25</v>
      </c>
      <c r="J23" s="881">
        <v>79</v>
      </c>
      <c r="K23" s="881">
        <v>164</v>
      </c>
      <c r="L23" s="881">
        <v>61</v>
      </c>
      <c r="M23" s="881">
        <v>251</v>
      </c>
      <c r="N23" s="1581">
        <f t="shared" si="0"/>
        <v>699</v>
      </c>
      <c r="O23" s="2316">
        <f>SUM(N23:N24)</f>
        <v>937</v>
      </c>
      <c r="P23" s="30">
        <v>74.599786552828178</v>
      </c>
    </row>
    <row r="24" spans="1:16" ht="21" customHeight="1">
      <c r="A24" s="2322"/>
      <c r="B24" s="2325"/>
      <c r="C24" s="883" t="s">
        <v>246</v>
      </c>
      <c r="D24" s="884" t="s">
        <v>399</v>
      </c>
      <c r="E24" s="885" t="s">
        <v>399</v>
      </c>
      <c r="F24" s="885">
        <v>2</v>
      </c>
      <c r="G24" s="885">
        <v>2</v>
      </c>
      <c r="H24" s="885">
        <v>5</v>
      </c>
      <c r="I24" s="885">
        <v>2</v>
      </c>
      <c r="J24" s="885">
        <v>33</v>
      </c>
      <c r="K24" s="885">
        <v>39</v>
      </c>
      <c r="L24" s="885">
        <v>40</v>
      </c>
      <c r="M24" s="885">
        <v>115</v>
      </c>
      <c r="N24" s="1580">
        <f t="shared" si="0"/>
        <v>238</v>
      </c>
      <c r="O24" s="2317"/>
      <c r="P24" s="886">
        <v>25.400213447171826</v>
      </c>
    </row>
    <row r="25" spans="1:16" s="23" customFormat="1" ht="21" customHeight="1">
      <c r="A25" s="2326">
        <v>2020</v>
      </c>
      <c r="B25" s="2326" t="s">
        <v>837</v>
      </c>
      <c r="C25" s="879" t="s">
        <v>245</v>
      </c>
      <c r="D25" s="880">
        <v>18</v>
      </c>
      <c r="E25" s="881">
        <v>2</v>
      </c>
      <c r="F25" s="881">
        <v>21</v>
      </c>
      <c r="G25" s="881">
        <v>1</v>
      </c>
      <c r="H25" s="881">
        <v>74</v>
      </c>
      <c r="I25" s="881">
        <v>19</v>
      </c>
      <c r="J25" s="881">
        <v>87</v>
      </c>
      <c r="K25" s="881">
        <v>168</v>
      </c>
      <c r="L25" s="881">
        <v>54</v>
      </c>
      <c r="M25" s="881">
        <v>263</v>
      </c>
      <c r="N25" s="1579">
        <f t="shared" si="0"/>
        <v>707</v>
      </c>
      <c r="O25" s="2316">
        <f>SUM(N25:N26)</f>
        <v>945</v>
      </c>
      <c r="P25" s="882">
        <v>74.81</v>
      </c>
    </row>
    <row r="26" spans="1:16" s="23" customFormat="1" ht="21" customHeight="1">
      <c r="A26" s="2325"/>
      <c r="B26" s="2325"/>
      <c r="C26" s="883" t="s">
        <v>246</v>
      </c>
      <c r="D26" s="884" t="s">
        <v>399</v>
      </c>
      <c r="E26" s="885" t="s">
        <v>399</v>
      </c>
      <c r="F26" s="885">
        <v>1</v>
      </c>
      <c r="G26" s="885" t="s">
        <v>399</v>
      </c>
      <c r="H26" s="885">
        <v>7</v>
      </c>
      <c r="I26" s="885">
        <v>2</v>
      </c>
      <c r="J26" s="885">
        <v>33</v>
      </c>
      <c r="K26" s="885">
        <v>42</v>
      </c>
      <c r="L26" s="885">
        <v>34</v>
      </c>
      <c r="M26" s="885">
        <v>119</v>
      </c>
      <c r="N26" s="1580">
        <f t="shared" si="0"/>
        <v>238</v>
      </c>
      <c r="O26" s="2317"/>
      <c r="P26" s="886">
        <v>25.19</v>
      </c>
    </row>
    <row r="27" spans="1:16" ht="21" customHeight="1">
      <c r="A27" s="2219">
        <v>2021</v>
      </c>
      <c r="B27" s="2219" t="s">
        <v>2179</v>
      </c>
      <c r="C27" s="974" t="s">
        <v>245</v>
      </c>
      <c r="D27" s="584">
        <v>18</v>
      </c>
      <c r="E27" s="972">
        <v>2</v>
      </c>
      <c r="F27" s="972">
        <v>23</v>
      </c>
      <c r="G27" s="972">
        <v>1</v>
      </c>
      <c r="H27" s="972">
        <v>73</v>
      </c>
      <c r="I27" s="972">
        <v>15</v>
      </c>
      <c r="J27" s="972">
        <v>90</v>
      </c>
      <c r="K27" s="972">
        <v>167</v>
      </c>
      <c r="L27" s="972">
        <v>66</v>
      </c>
      <c r="M27" s="972">
        <v>250</v>
      </c>
      <c r="N27" s="1581">
        <f t="shared" si="0"/>
        <v>705</v>
      </c>
      <c r="O27" s="2321">
        <f>SUM(N27:N28)</f>
        <v>963</v>
      </c>
      <c r="P27" s="30">
        <v>73.209999999999994</v>
      </c>
    </row>
    <row r="28" spans="1:16" ht="21" customHeight="1">
      <c r="A28" s="2150"/>
      <c r="B28" s="2150"/>
      <c r="C28" s="974" t="s">
        <v>246</v>
      </c>
      <c r="D28" s="584" t="s">
        <v>553</v>
      </c>
      <c r="E28" s="972" t="s">
        <v>553</v>
      </c>
      <c r="F28" s="972" t="s">
        <v>553</v>
      </c>
      <c r="G28" s="972" t="s">
        <v>553</v>
      </c>
      <c r="H28" s="972">
        <v>11</v>
      </c>
      <c r="I28" s="972">
        <v>2</v>
      </c>
      <c r="J28" s="972">
        <v>42</v>
      </c>
      <c r="K28" s="972">
        <v>31</v>
      </c>
      <c r="L28" s="972">
        <v>37</v>
      </c>
      <c r="M28" s="972">
        <v>135</v>
      </c>
      <c r="N28" s="1580">
        <f t="shared" si="0"/>
        <v>258</v>
      </c>
      <c r="O28" s="2321"/>
      <c r="P28" s="30">
        <v>26.79</v>
      </c>
    </row>
    <row r="29" spans="1:16" ht="21" customHeight="1">
      <c r="A29" s="2326">
        <v>2022</v>
      </c>
      <c r="B29" s="2326" t="s">
        <v>4917</v>
      </c>
      <c r="C29" s="1415" t="s">
        <v>245</v>
      </c>
      <c r="D29" s="880">
        <v>18</v>
      </c>
      <c r="E29" s="881">
        <v>2</v>
      </c>
      <c r="F29" s="881">
        <v>24</v>
      </c>
      <c r="G29" s="881">
        <v>1</v>
      </c>
      <c r="H29" s="881">
        <v>70</v>
      </c>
      <c r="I29" s="881">
        <v>10</v>
      </c>
      <c r="J29" s="881">
        <v>99</v>
      </c>
      <c r="K29" s="881">
        <v>152</v>
      </c>
      <c r="L29" s="881">
        <v>72</v>
      </c>
      <c r="M29" s="881">
        <v>258</v>
      </c>
      <c r="N29" s="1548">
        <v>706</v>
      </c>
      <c r="O29" s="2316">
        <v>972</v>
      </c>
      <c r="P29" s="882">
        <v>72.63</v>
      </c>
    </row>
    <row r="30" spans="1:16" ht="21" customHeight="1">
      <c r="A30" s="2325"/>
      <c r="B30" s="2325"/>
      <c r="C30" s="1551" t="s">
        <v>246</v>
      </c>
      <c r="D30" s="1540">
        <v>1</v>
      </c>
      <c r="E30" s="1417" t="s">
        <v>553</v>
      </c>
      <c r="F30" s="1417">
        <v>3</v>
      </c>
      <c r="G30" s="1417" t="s">
        <v>553</v>
      </c>
      <c r="H30" s="1417">
        <v>10</v>
      </c>
      <c r="I30" s="1417">
        <v>5</v>
      </c>
      <c r="J30" s="1417">
        <v>40</v>
      </c>
      <c r="K30" s="1417">
        <v>30</v>
      </c>
      <c r="L30" s="1417">
        <v>39</v>
      </c>
      <c r="M30" s="1417">
        <v>138</v>
      </c>
      <c r="N30" s="1550">
        <v>266</v>
      </c>
      <c r="O30" s="2321"/>
      <c r="P30" s="30">
        <v>27.37</v>
      </c>
    </row>
    <row r="31" spans="1:16" ht="21" customHeight="1">
      <c r="A31" s="2326">
        <v>2023</v>
      </c>
      <c r="B31" s="2326" t="s">
        <v>5128</v>
      </c>
      <c r="C31" s="1415" t="s">
        <v>245</v>
      </c>
      <c r="D31" s="880">
        <v>17</v>
      </c>
      <c r="E31" s="881">
        <v>3</v>
      </c>
      <c r="F31" s="881">
        <v>24</v>
      </c>
      <c r="G31" s="881">
        <v>1</v>
      </c>
      <c r="H31" s="881">
        <v>67</v>
      </c>
      <c r="I31" s="881">
        <v>8</v>
      </c>
      <c r="J31" s="881">
        <v>101</v>
      </c>
      <c r="K31" s="881">
        <v>156</v>
      </c>
      <c r="L31" s="881">
        <v>70</v>
      </c>
      <c r="M31" s="881">
        <v>263</v>
      </c>
      <c r="N31" s="1406">
        <v>710</v>
      </c>
      <c r="O31" s="2316">
        <v>982</v>
      </c>
      <c r="P31" s="882">
        <v>72.301425661914465</v>
      </c>
    </row>
    <row r="32" spans="1:16" ht="21" customHeight="1">
      <c r="A32" s="2325"/>
      <c r="B32" s="2325"/>
      <c r="C32" s="1405" t="s">
        <v>246</v>
      </c>
      <c r="D32" s="584">
        <v>2</v>
      </c>
      <c r="E32" s="1398" t="s">
        <v>399</v>
      </c>
      <c r="F32" s="1398">
        <v>6</v>
      </c>
      <c r="G32" s="1398" t="s">
        <v>399</v>
      </c>
      <c r="H32" s="1398">
        <v>8</v>
      </c>
      <c r="I32" s="1398">
        <v>4</v>
      </c>
      <c r="J32" s="1398">
        <v>40</v>
      </c>
      <c r="K32" s="1398">
        <v>26</v>
      </c>
      <c r="L32" s="1398">
        <v>38</v>
      </c>
      <c r="M32" s="1398">
        <v>148</v>
      </c>
      <c r="N32" s="1407">
        <v>272</v>
      </c>
      <c r="O32" s="2321"/>
      <c r="P32" s="30">
        <v>27.698574338085542</v>
      </c>
    </row>
    <row r="33" spans="1:18" ht="21" customHeight="1">
      <c r="A33" s="2219">
        <v>2024</v>
      </c>
      <c r="B33" s="2219" t="s">
        <v>5431</v>
      </c>
      <c r="C33" s="1651" t="s">
        <v>245</v>
      </c>
      <c r="D33" s="880">
        <v>17</v>
      </c>
      <c r="E33" s="881">
        <v>3</v>
      </c>
      <c r="F33" s="881">
        <v>22</v>
      </c>
      <c r="G33" s="881" t="s">
        <v>399</v>
      </c>
      <c r="H33" s="881">
        <v>62</v>
      </c>
      <c r="I33" s="881">
        <v>7</v>
      </c>
      <c r="J33" s="881">
        <v>110</v>
      </c>
      <c r="K33" s="881">
        <v>130</v>
      </c>
      <c r="L33" s="881">
        <v>94</v>
      </c>
      <c r="M33" s="881">
        <v>293</v>
      </c>
      <c r="N33" s="1660">
        <v>738</v>
      </c>
      <c r="O33" s="2316">
        <v>1023</v>
      </c>
      <c r="P33" s="882">
        <v>72.14</v>
      </c>
    </row>
    <row r="34" spans="1:18" ht="21" customHeight="1">
      <c r="A34" s="2150"/>
      <c r="B34" s="2150"/>
      <c r="C34" s="1651" t="s">
        <v>246</v>
      </c>
      <c r="D34" s="1833">
        <v>2</v>
      </c>
      <c r="E34" s="1417" t="s">
        <v>399</v>
      </c>
      <c r="F34" s="1417">
        <v>8</v>
      </c>
      <c r="G34" s="1417" t="s">
        <v>399</v>
      </c>
      <c r="H34" s="1417">
        <v>11</v>
      </c>
      <c r="I34" s="1417">
        <v>4</v>
      </c>
      <c r="J34" s="1417">
        <v>37</v>
      </c>
      <c r="K34" s="1417">
        <v>17</v>
      </c>
      <c r="L34" s="1417">
        <v>44</v>
      </c>
      <c r="M34" s="1417">
        <v>162</v>
      </c>
      <c r="N34" s="1848">
        <v>285</v>
      </c>
      <c r="O34" s="2321"/>
      <c r="P34" s="30">
        <v>27.86</v>
      </c>
    </row>
    <row r="35" spans="1:18" ht="21" customHeight="1">
      <c r="A35" s="2327">
        <v>2025</v>
      </c>
      <c r="B35" s="2327" t="s">
        <v>5581</v>
      </c>
      <c r="C35" s="1904" t="s">
        <v>245</v>
      </c>
      <c r="D35" s="1905">
        <v>14</v>
      </c>
      <c r="E35" s="131">
        <v>4</v>
      </c>
      <c r="F35" s="131">
        <v>22</v>
      </c>
      <c r="G35" s="131" t="s">
        <v>553</v>
      </c>
      <c r="H35" s="131">
        <v>61</v>
      </c>
      <c r="I35" s="131">
        <v>6</v>
      </c>
      <c r="J35" s="131">
        <v>112</v>
      </c>
      <c r="K35" s="131">
        <v>106</v>
      </c>
      <c r="L35" s="131">
        <v>113</v>
      </c>
      <c r="M35" s="131">
        <v>293</v>
      </c>
      <c r="N35" s="1899">
        <v>731</v>
      </c>
      <c r="O35" s="2328">
        <v>1015</v>
      </c>
      <c r="P35" s="1906">
        <v>72.019704433497537</v>
      </c>
    </row>
    <row r="36" spans="1:18" ht="21" customHeight="1">
      <c r="A36" s="2217"/>
      <c r="B36" s="2217"/>
      <c r="C36" s="1838" t="s">
        <v>246</v>
      </c>
      <c r="D36" s="1800">
        <v>4</v>
      </c>
      <c r="E36" s="1801" t="s">
        <v>553</v>
      </c>
      <c r="F36" s="1801">
        <v>5</v>
      </c>
      <c r="G36" s="1801" t="s">
        <v>553</v>
      </c>
      <c r="H36" s="1801">
        <v>12</v>
      </c>
      <c r="I36" s="1801">
        <v>7</v>
      </c>
      <c r="J36" s="1801">
        <v>35</v>
      </c>
      <c r="K36" s="1801">
        <v>15</v>
      </c>
      <c r="L36" s="1801">
        <v>47</v>
      </c>
      <c r="M36" s="1801">
        <v>159</v>
      </c>
      <c r="N36" s="1907">
        <v>284</v>
      </c>
      <c r="O36" s="2329"/>
      <c r="P36" s="1908">
        <v>27.980295566502463</v>
      </c>
    </row>
    <row r="37" spans="1:18" ht="20.100000000000001" customHeight="1">
      <c r="A37" s="20" t="s">
        <v>4133</v>
      </c>
    </row>
    <row r="38" spans="1:18" ht="20.100000000000001" customHeight="1">
      <c r="A38" s="20" t="s">
        <v>4134</v>
      </c>
    </row>
    <row r="39" spans="1:18" ht="20.100000000000001" customHeight="1">
      <c r="A39" s="993" t="s">
        <v>4135</v>
      </c>
      <c r="B39" s="993"/>
      <c r="C39" s="993"/>
      <c r="D39" s="974"/>
      <c r="F39" s="23"/>
      <c r="G39" s="23"/>
      <c r="H39" s="23"/>
      <c r="I39" s="23"/>
      <c r="K39" s="23"/>
      <c r="L39" s="23"/>
      <c r="M39" s="23"/>
      <c r="N39" s="23"/>
      <c r="O39" s="23"/>
      <c r="P39" s="23"/>
      <c r="Q39" s="23"/>
      <c r="R39" s="23"/>
    </row>
  </sheetData>
  <customSheetViews>
    <customSheetView guid="{35BD8D3A-C3F6-4E0E-B6B2-2143E8CF03D4}" scale="70" topLeftCell="A10">
      <selection activeCell="M45" sqref="M4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D29" sqref="D2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topLeftCell="C1">
      <selection activeCell="R1" sqref="R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D29" sqref="D2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D29" sqref="D29"/>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D29" sqref="D2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0">
      <selection activeCell="D29" sqref="D29"/>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D29" sqref="D29"/>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D29" sqref="D2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D29" sqref="D2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D29" sqref="D2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0">
      <selection activeCell="D29" sqref="D29"/>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0">
      <selection activeCell="D29" sqref="D29"/>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D29" sqref="D29"/>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D29" sqref="D29"/>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D29" sqref="D29"/>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D29" sqref="D29"/>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D29" sqref="D29"/>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D29" sqref="D29"/>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0">
      <selection activeCell="D29" sqref="D29"/>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D29" sqref="D29"/>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D29" sqref="D29"/>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D29" sqref="D29"/>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D29" sqref="D29"/>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D29" sqref="D29"/>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D29" sqref="D2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0">
      <selection activeCell="D29" sqref="D29"/>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0">
      <selection activeCell="D29" sqref="D29"/>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10">
      <selection activeCell="D29" sqref="D29"/>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0">
      <selection activeCell="D29" sqref="D29"/>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0">
      <selection activeCell="D29" sqref="D29"/>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0">
      <selection activeCell="D29" sqref="D29"/>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0">
      <selection activeCell="D29" sqref="D29"/>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0">
      <selection activeCell="D29" sqref="D29"/>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0">
      <selection activeCell="D29" sqref="D29"/>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0">
      <selection activeCell="D29" sqref="D29"/>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0">
      <selection activeCell="D29" sqref="D29"/>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0">
      <selection activeCell="D29" sqref="D29"/>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0">
      <selection activeCell="D29" sqref="D29"/>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0">
      <selection activeCell="D29" sqref="D29"/>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0">
      <selection activeCell="D29" sqref="D29"/>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0">
      <selection activeCell="D29" sqref="D29"/>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0">
      <selection activeCell="D29" sqref="D29"/>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0">
      <selection activeCell="D29" sqref="D29"/>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0">
      <selection activeCell="D29" sqref="D29"/>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Z26" sqref="Z26"/>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0">
      <selection activeCell="D29" sqref="D29"/>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0">
      <selection activeCell="D29" sqref="D29"/>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10">
      <selection activeCell="D29" sqref="D29"/>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10">
      <selection activeCell="D29" sqref="D29"/>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10">
      <selection activeCell="D29" sqref="D29"/>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0">
      <selection activeCell="D29" sqref="D29"/>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D29" sqref="D29"/>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D29" sqref="D29"/>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D29" sqref="D29"/>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D29" sqref="D29"/>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D29" sqref="D29"/>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D29" sqref="D29"/>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0">
      <selection activeCell="D29" sqref="D29"/>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0">
      <selection activeCell="D29" sqref="D29"/>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0">
      <selection activeCell="D29" sqref="D29"/>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D29" sqref="D2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D29" sqref="D29"/>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D29" sqref="D29"/>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D29" sqref="D29"/>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D29" sqref="D29"/>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0">
      <selection activeCell="D29" sqref="D29"/>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0">
      <selection activeCell="D29" sqref="D29"/>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0">
      <selection activeCell="D29" sqref="D29"/>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0">
      <selection activeCell="D29" sqref="D29"/>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D29" sqref="D2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D29" sqref="D2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D29" sqref="D2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D29" sqref="D2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fitToPage="1" topLeftCell="A7">
      <pageMargins left="0.59055118110236227" right="0.59055118110236227" top="0.78740157480314965" bottom="0.78740157480314965" header="0.31496062992125984" footer="0.31496062992125984"/>
      <pageSetup paperSize="9" scale="55" fitToHeight="4" orientation="portrait" r:id="rId76"/>
    </customSheetView>
    <customSheetView guid="{9D1B7E56-0B3F-4392-BE9A-F57461B2AFB0}" scale="70">
      <selection activeCell="D29" sqref="D2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D29" sqref="D2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D29" sqref="D2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D29" sqref="D2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D29" sqref="D2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8">
    <mergeCell ref="A35:A36"/>
    <mergeCell ref="B35:B36"/>
    <mergeCell ref="O35:O36"/>
    <mergeCell ref="A33:A34"/>
    <mergeCell ref="B33:B34"/>
    <mergeCell ref="O33:O34"/>
    <mergeCell ref="A25:A26"/>
    <mergeCell ref="B25:B26"/>
    <mergeCell ref="O25:O26"/>
    <mergeCell ref="A27:A28"/>
    <mergeCell ref="B27:B28"/>
    <mergeCell ref="O27:O28"/>
    <mergeCell ref="A31:A32"/>
    <mergeCell ref="B31:B32"/>
    <mergeCell ref="O31:O32"/>
    <mergeCell ref="A29:A30"/>
    <mergeCell ref="B29:B30"/>
    <mergeCell ref="O29:O30"/>
    <mergeCell ref="A21:A22"/>
    <mergeCell ref="B21:B22"/>
    <mergeCell ref="O21:O22"/>
    <mergeCell ref="A23:A24"/>
    <mergeCell ref="B23:B24"/>
    <mergeCell ref="O23:O24"/>
    <mergeCell ref="A17:A18"/>
    <mergeCell ref="B17:B18"/>
    <mergeCell ref="O17:O18"/>
    <mergeCell ref="A19:A20"/>
    <mergeCell ref="B19:B20"/>
    <mergeCell ref="O19:O20"/>
    <mergeCell ref="B13:B14"/>
    <mergeCell ref="O13:O14"/>
    <mergeCell ref="A15:A16"/>
    <mergeCell ref="B15:B16"/>
    <mergeCell ref="O15:O16"/>
    <mergeCell ref="A13:A14"/>
    <mergeCell ref="A5:A6"/>
    <mergeCell ref="B5:B6"/>
    <mergeCell ref="O5:O6"/>
    <mergeCell ref="A7:A8"/>
    <mergeCell ref="B7:B8"/>
    <mergeCell ref="O7:O8"/>
    <mergeCell ref="A9:A10"/>
    <mergeCell ref="B9:B10"/>
    <mergeCell ref="O9:O10"/>
    <mergeCell ref="A11:A12"/>
    <mergeCell ref="B11:B12"/>
    <mergeCell ref="O11:O12"/>
  </mergeCell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5">
    <pageSetUpPr autoPageBreaks="0"/>
  </sheetPr>
  <dimension ref="A1:J21"/>
  <sheetViews>
    <sheetView topLeftCell="A7" zoomScale="85" zoomScaleNormal="85" zoomScaleSheetLayoutView="100" workbookViewId="0">
      <selection activeCell="C20" sqref="C20"/>
    </sheetView>
  </sheetViews>
  <sheetFormatPr defaultColWidth="2.5" defaultRowHeight="15" customHeight="1"/>
  <cols>
    <col min="1" max="8" width="11.25" style="20" customWidth="1"/>
    <col min="9" max="9" width="2.5" style="20" customWidth="1"/>
    <col min="10" max="10" width="11" style="20" bestFit="1" customWidth="1"/>
    <col min="11" max="16384" width="2.5" style="20"/>
  </cols>
  <sheetData>
    <row r="1" spans="1:10" ht="22.5" customHeight="1">
      <c r="H1" s="19" t="s">
        <v>4873</v>
      </c>
      <c r="J1" s="558" t="s">
        <v>747</v>
      </c>
    </row>
    <row r="2" spans="1:10" ht="22.5" customHeight="1">
      <c r="A2" s="22" t="s">
        <v>4880</v>
      </c>
      <c r="B2" s="22"/>
      <c r="C2" s="22"/>
    </row>
    <row r="3" spans="1:10" ht="20.100000000000001" customHeight="1">
      <c r="A3" s="2017" t="s">
        <v>2111</v>
      </c>
      <c r="B3" s="2017" t="s">
        <v>3103</v>
      </c>
      <c r="C3" s="2024" t="s">
        <v>4136</v>
      </c>
      <c r="D3" s="2024"/>
      <c r="E3" s="2024" t="s">
        <v>4137</v>
      </c>
      <c r="F3" s="2024" t="s">
        <v>4138</v>
      </c>
      <c r="G3" s="2024"/>
      <c r="H3" s="2016"/>
    </row>
    <row r="4" spans="1:10" ht="20.100000000000001" customHeight="1">
      <c r="A4" s="2017"/>
      <c r="B4" s="2017"/>
      <c r="C4" s="959" t="s">
        <v>4139</v>
      </c>
      <c r="D4" s="959" t="s">
        <v>4140</v>
      </c>
      <c r="E4" s="2024"/>
      <c r="F4" s="959" t="s">
        <v>131</v>
      </c>
      <c r="G4" s="959" t="s">
        <v>4141</v>
      </c>
      <c r="H4" s="953" t="s">
        <v>4142</v>
      </c>
    </row>
    <row r="5" spans="1:10" s="37" customFormat="1" ht="30" customHeight="1">
      <c r="A5" s="1005">
        <v>2009</v>
      </c>
      <c r="B5" s="1005" t="s">
        <v>1947</v>
      </c>
      <c r="C5" s="601">
        <v>4</v>
      </c>
      <c r="D5" s="1006">
        <v>2</v>
      </c>
      <c r="E5" s="1006">
        <v>91</v>
      </c>
      <c r="F5" s="1006">
        <f t="shared" ref="F5:F16" si="0">SUM(G5:H5)</f>
        <v>235</v>
      </c>
      <c r="G5" s="1006">
        <v>225</v>
      </c>
      <c r="H5" s="1006">
        <v>10</v>
      </c>
    </row>
    <row r="6" spans="1:10" s="37" customFormat="1" ht="30" customHeight="1">
      <c r="A6" s="1005">
        <v>2010</v>
      </c>
      <c r="B6" s="1005" t="s">
        <v>2033</v>
      </c>
      <c r="C6" s="601">
        <v>4</v>
      </c>
      <c r="D6" s="1006">
        <v>3</v>
      </c>
      <c r="E6" s="1006">
        <v>82</v>
      </c>
      <c r="F6" s="1006">
        <f t="shared" si="0"/>
        <v>253</v>
      </c>
      <c r="G6" s="1006">
        <v>241</v>
      </c>
      <c r="H6" s="1006">
        <v>12</v>
      </c>
    </row>
    <row r="7" spans="1:10" s="37" customFormat="1" ht="30" customHeight="1">
      <c r="A7" s="1005">
        <v>2011</v>
      </c>
      <c r="B7" s="1005" t="s">
        <v>2034</v>
      </c>
      <c r="C7" s="601">
        <v>4</v>
      </c>
      <c r="D7" s="1006">
        <v>3</v>
      </c>
      <c r="E7" s="1006">
        <v>87</v>
      </c>
      <c r="F7" s="1006">
        <f t="shared" si="0"/>
        <v>244</v>
      </c>
      <c r="G7" s="1006">
        <v>228</v>
      </c>
      <c r="H7" s="1006">
        <v>16</v>
      </c>
    </row>
    <row r="8" spans="1:10" s="37" customFormat="1" ht="30" customHeight="1">
      <c r="A8" s="1005">
        <v>2012</v>
      </c>
      <c r="B8" s="1005" t="s">
        <v>2035</v>
      </c>
      <c r="C8" s="601">
        <v>4</v>
      </c>
      <c r="D8" s="1006">
        <v>1</v>
      </c>
      <c r="E8" s="1006">
        <v>71</v>
      </c>
      <c r="F8" s="1006">
        <f t="shared" si="0"/>
        <v>275</v>
      </c>
      <c r="G8" s="1006">
        <v>254</v>
      </c>
      <c r="H8" s="1006">
        <v>21</v>
      </c>
    </row>
    <row r="9" spans="1:10" s="37" customFormat="1" ht="30" customHeight="1">
      <c r="A9" s="1005">
        <v>2013</v>
      </c>
      <c r="B9" s="1005" t="s">
        <v>2036</v>
      </c>
      <c r="C9" s="601">
        <v>4</v>
      </c>
      <c r="D9" s="1006" t="s">
        <v>399</v>
      </c>
      <c r="E9" s="1006">
        <v>88</v>
      </c>
      <c r="F9" s="1006">
        <f t="shared" si="0"/>
        <v>268</v>
      </c>
      <c r="G9" s="1006">
        <v>245</v>
      </c>
      <c r="H9" s="1006">
        <v>23</v>
      </c>
    </row>
    <row r="10" spans="1:10" s="37" customFormat="1" ht="30" customHeight="1">
      <c r="A10" s="1005">
        <v>2014</v>
      </c>
      <c r="B10" s="1005" t="s">
        <v>2037</v>
      </c>
      <c r="C10" s="601">
        <v>4</v>
      </c>
      <c r="D10" s="1006" t="s">
        <v>399</v>
      </c>
      <c r="E10" s="1006">
        <v>85</v>
      </c>
      <c r="F10" s="1006">
        <f t="shared" si="0"/>
        <v>296</v>
      </c>
      <c r="G10" s="1006">
        <v>284</v>
      </c>
      <c r="H10" s="1006">
        <v>12</v>
      </c>
    </row>
    <row r="11" spans="1:10" ht="30" customHeight="1">
      <c r="A11" s="1005">
        <v>2015</v>
      </c>
      <c r="B11" s="1005" t="s">
        <v>2038</v>
      </c>
      <c r="C11" s="584">
        <v>4</v>
      </c>
      <c r="D11" s="972">
        <v>1</v>
      </c>
      <c r="E11" s="972">
        <v>89</v>
      </c>
      <c r="F11" s="1006">
        <f t="shared" si="0"/>
        <v>263</v>
      </c>
      <c r="G11" s="972">
        <v>250</v>
      </c>
      <c r="H11" s="972">
        <v>13</v>
      </c>
    </row>
    <row r="12" spans="1:10" ht="30" customHeight="1">
      <c r="A12" s="1005">
        <v>2016</v>
      </c>
      <c r="B12" s="1005" t="s">
        <v>2039</v>
      </c>
      <c r="C12" s="584">
        <v>4</v>
      </c>
      <c r="D12" s="972" t="s">
        <v>399</v>
      </c>
      <c r="E12" s="972">
        <v>75</v>
      </c>
      <c r="F12" s="1006">
        <f t="shared" si="0"/>
        <v>242</v>
      </c>
      <c r="G12" s="972">
        <v>229</v>
      </c>
      <c r="H12" s="972">
        <v>13</v>
      </c>
    </row>
    <row r="13" spans="1:10" ht="30" customHeight="1">
      <c r="A13" s="1005">
        <v>2017</v>
      </c>
      <c r="B13" s="1005" t="s">
        <v>2040</v>
      </c>
      <c r="C13" s="584">
        <v>4</v>
      </c>
      <c r="D13" s="972" t="s">
        <v>399</v>
      </c>
      <c r="E13" s="972">
        <v>84</v>
      </c>
      <c r="F13" s="1006">
        <f t="shared" si="0"/>
        <v>268</v>
      </c>
      <c r="G13" s="972">
        <v>261</v>
      </c>
      <c r="H13" s="972">
        <v>7</v>
      </c>
    </row>
    <row r="14" spans="1:10" ht="30" customHeight="1">
      <c r="A14" s="1005">
        <v>2018</v>
      </c>
      <c r="B14" s="1005" t="s">
        <v>2041</v>
      </c>
      <c r="C14" s="584">
        <v>4</v>
      </c>
      <c r="D14" s="972" t="s">
        <v>399</v>
      </c>
      <c r="E14" s="972">
        <v>85</v>
      </c>
      <c r="F14" s="1006">
        <f t="shared" si="0"/>
        <v>266</v>
      </c>
      <c r="G14" s="972">
        <v>257</v>
      </c>
      <c r="H14" s="972">
        <v>9</v>
      </c>
    </row>
    <row r="15" spans="1:10" ht="30" customHeight="1">
      <c r="A15" s="955">
        <v>2019</v>
      </c>
      <c r="B15" s="955" t="s">
        <v>3243</v>
      </c>
      <c r="C15" s="584">
        <v>4</v>
      </c>
      <c r="D15" s="972">
        <v>2</v>
      </c>
      <c r="E15" s="972">
        <v>91</v>
      </c>
      <c r="F15" s="1006">
        <f t="shared" si="0"/>
        <v>257</v>
      </c>
      <c r="G15" s="972">
        <v>250</v>
      </c>
      <c r="H15" s="972">
        <v>7</v>
      </c>
    </row>
    <row r="16" spans="1:10" ht="30" customHeight="1">
      <c r="A16" s="955">
        <v>2020</v>
      </c>
      <c r="B16" s="955" t="s">
        <v>3244</v>
      </c>
      <c r="C16" s="584">
        <v>4</v>
      </c>
      <c r="D16" s="972">
        <v>4</v>
      </c>
      <c r="E16" s="972">
        <v>80</v>
      </c>
      <c r="F16" s="1006">
        <f t="shared" si="0"/>
        <v>254</v>
      </c>
      <c r="G16" s="972">
        <v>246</v>
      </c>
      <c r="H16" s="972">
        <v>8</v>
      </c>
    </row>
    <row r="17" spans="1:9" ht="30" customHeight="1">
      <c r="A17" s="1536">
        <v>2021</v>
      </c>
      <c r="B17" s="1536" t="s">
        <v>4925</v>
      </c>
      <c r="C17" s="1540">
        <v>4</v>
      </c>
      <c r="D17" s="1417">
        <v>1</v>
      </c>
      <c r="E17" s="1417">
        <v>95</v>
      </c>
      <c r="F17" s="1550">
        <f>SUM(G17:H17)</f>
        <v>224</v>
      </c>
      <c r="G17" s="1417">
        <v>217</v>
      </c>
      <c r="H17" s="1417">
        <v>7</v>
      </c>
    </row>
    <row r="18" spans="1:9" ht="30" customHeight="1">
      <c r="A18" s="1396">
        <v>2022</v>
      </c>
      <c r="B18" s="1396" t="s">
        <v>5266</v>
      </c>
      <c r="C18" s="584">
        <v>4</v>
      </c>
      <c r="D18" s="1398" t="s">
        <v>399</v>
      </c>
      <c r="E18" s="1398">
        <v>90</v>
      </c>
      <c r="F18" s="1407">
        <f>SUM(G18:H18)</f>
        <v>217</v>
      </c>
      <c r="G18" s="1398">
        <v>209</v>
      </c>
      <c r="H18" s="1398">
        <v>8</v>
      </c>
    </row>
    <row r="19" spans="1:9" ht="30" customHeight="1">
      <c r="A19" s="1646">
        <v>2023</v>
      </c>
      <c r="B19" s="1646" t="s">
        <v>5438</v>
      </c>
      <c r="C19" s="1833">
        <v>4</v>
      </c>
      <c r="D19" s="1417">
        <v>2</v>
      </c>
      <c r="E19" s="1417">
        <v>92</v>
      </c>
      <c r="F19" s="1848">
        <f>SUM(G19:H19)</f>
        <v>231</v>
      </c>
      <c r="G19" s="1417">
        <v>227</v>
      </c>
      <c r="H19" s="1417">
        <v>4</v>
      </c>
    </row>
    <row r="20" spans="1:9" ht="30" customHeight="1">
      <c r="A20" s="1645">
        <v>2024</v>
      </c>
      <c r="B20" s="1822" t="s">
        <v>5578</v>
      </c>
      <c r="C20" s="1800">
        <v>4</v>
      </c>
      <c r="D20" s="1801">
        <v>1</v>
      </c>
      <c r="E20" s="1801">
        <v>83</v>
      </c>
      <c r="F20" s="1907">
        <f>SUM(G20:H20)</f>
        <v>232</v>
      </c>
      <c r="G20" s="1801">
        <v>225</v>
      </c>
      <c r="H20" s="1801">
        <v>7</v>
      </c>
    </row>
    <row r="21" spans="1:9" ht="20.100000000000001" customHeight="1">
      <c r="A21" s="993" t="s">
        <v>4143</v>
      </c>
      <c r="B21" s="993"/>
      <c r="C21" s="993"/>
      <c r="D21" s="23"/>
      <c r="E21" s="23"/>
      <c r="F21" s="23"/>
      <c r="G21" s="23"/>
      <c r="H21" s="23"/>
      <c r="I21" s="23"/>
    </row>
  </sheetData>
  <customSheetViews>
    <customSheetView guid="{35BD8D3A-C3F6-4E0E-B6B2-2143E8CF03D4}" scale="85" topLeftCell="A4">
      <selection activeCell="K23" sqref="K23"/>
      <pageMargins left="0.59055118110236227" right="0.59055118110236227" top="0.78740157480314965" bottom="0.78740157480314965" header="0.31496062992125984" footer="0.31496062992125984"/>
      <pageSetup paperSize="9" orientation="portrait" r:id="rId1"/>
    </customSheetView>
    <customSheetView guid="{62DAE75F-6EEA-49DA-9015-29B18CCD12D0}" topLeftCell="A4">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election activeCell="A18" sqref="A18"/>
      <pageMargins left="0.59055118110236227" right="0.59055118110236227" top="0.78740157480314965" bottom="0.78740157480314965" header="0.31496062992125984" footer="0.31496062992125984"/>
      <pageSetup paperSize="9" orientation="portrait" r:id="rId3"/>
    </customSheetView>
    <customSheetView guid="{B4CA18B5-BFDC-4B27-9B09-A8E981EC257E}">
      <selection activeCell="C32" sqref="C32"/>
      <pageMargins left="0.59055118110236227" right="0.59055118110236227" top="0.78740157480314965" bottom="0.78740157480314965" header="0.31496062992125984" footer="0.31496062992125984"/>
      <pageSetup paperSize="9" orientation="portrait" r:id="rId4"/>
    </customSheetView>
    <customSheetView guid="{24722943-D668-4B0A-A18B-250D1EAF22DF}" topLeftCell="A4">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topLeftCell="A4">
      <selection activeCell="C17" sqref="C17"/>
      <pageMargins left="0.59055118110236227" right="0.59055118110236227" top="0.78740157480314965" bottom="0.78740157480314965" header="0.31496062992125984" footer="0.31496062992125984"/>
      <pageSetup paperSize="9" orientation="portrait" r:id="rId6"/>
    </customSheetView>
    <customSheetView guid="{B49D56AA-3B6B-4E15-99C8-E193BF4F22A9}" topLeftCell="A4">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fitToPage="1">
      <selection activeCell="H19" sqref="H19"/>
      <pageMargins left="0.59055118110236227" right="0.59055118110236227" top="0.78740157480314965" bottom="0.78740157480314965" header="0.31496062992125984" footer="0.31496062992125984"/>
      <pageSetup paperSize="9" scale="89" orientation="portrait" r:id="rId8"/>
    </customSheetView>
    <customSheetView guid="{CB77EDC4-1539-4750-BB10-178F70A60A1B}" topLeftCell="A4">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topLeftCell="A4">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topLeftCell="A4">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topLeftCell="A4">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topLeftCell="A4">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topLeftCell="A4">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topLeftCell="A4">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topLeftCell="A4">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topLeftCell="A4">
      <selection activeCell="C17" sqref="C17"/>
      <pageMargins left="0.59055118110236227" right="0.59055118110236227" top="0.78740157480314965" bottom="0.78740157480314965" header="0.31496062992125984" footer="0.31496062992125984"/>
      <pageSetup paperSize="9" orientation="portrait" r:id="rId17"/>
    </customSheetView>
    <customSheetView guid="{30058F98-6897-4D54-8BCF-6DCA7063FB8D}" topLeftCell="A4">
      <selection activeCell="C17" sqref="C17"/>
      <pageMargins left="0.59055118110236227" right="0.59055118110236227" top="0.78740157480314965" bottom="0.78740157480314965" header="0.31496062992125984" footer="0.31496062992125984"/>
      <pageSetup paperSize="9" orientation="portrait" r:id="rId18"/>
    </customSheetView>
    <customSheetView guid="{69EF12F7-33A4-4F77-BCCE-9A346C0C3A8F}" topLeftCell="A4">
      <selection activeCell="C17" sqref="C17"/>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topLeftCell="A4">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topLeftCell="A4">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topLeftCell="A4">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topLeftCell="A4">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topLeftCell="A4">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topLeftCell="A4">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topLeftCell="A4">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topLeftCell="A4">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topLeftCell="A4">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topLeftCell="A4">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topLeftCell="A4">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topLeftCell="A7">
      <selection activeCell="J4" sqref="J4"/>
      <pageMargins left="0.59055118110236227" right="0.59055118110236227" top="0.78740157480314965" bottom="0.78740157480314965" header="0.31496062992125984" footer="0.31496062992125984"/>
      <pageSetup paperSize="9" orientation="portrait" r:id="rId32"/>
    </customSheetView>
    <customSheetView guid="{3FF74EB8-03DE-4C43-9AE6-A2853E714384}" topLeftCell="A4">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topLeftCell="A4">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topLeftCell="A4">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topLeftCell="A4">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topLeftCell="A4">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topLeftCell="A4">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topLeftCell="A4">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topLeftCell="A4">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topLeftCell="A4">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topLeftCell="A4">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topLeftCell="A4">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topLeftCell="A4">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topLeftCell="A4">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topLeftCell="A4">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topLeftCell="A4">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topLeftCell="A4">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topLeftCell="A4">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topLeftCell="A4">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topLeftCell="A4">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topLeftCell="A4">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topLeftCell="A4">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topLeftCell="A4">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topLeftCell="A4">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topLeftCell="A4">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topLeftCell="A4">
      <selection activeCell="C17" sqref="C17"/>
      <pageMargins left="0.59055118110236227" right="0.59055118110236227" top="0.78740157480314965" bottom="0.78740157480314965" header="0.31496062992125984" footer="0.31496062992125984"/>
      <pageSetup paperSize="9" orientation="portrait" r:id="rId58"/>
    </customSheetView>
    <customSheetView guid="{C6AFBE28-E866-4D5D-ADBD-07D2847FD902}" topLeftCell="A4">
      <selection activeCell="C17" sqref="C17"/>
      <pageMargins left="0.59055118110236227" right="0.59055118110236227" top="0.78740157480314965" bottom="0.78740157480314965" header="0.31496062992125984" footer="0.31496062992125984"/>
      <pageSetup paperSize="9" orientation="portrait" r:id="rId59"/>
    </customSheetView>
    <customSheetView guid="{3735EA80-EB2D-4910-81F1-1AA74ECCBFE5}" topLeftCell="A4">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topLeftCell="A4">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topLeftCell="A4">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topLeftCell="A4">
      <selection activeCell="C17" sqref="C17"/>
      <pageMargins left="0.59055118110236227" right="0.59055118110236227" top="0.78740157480314965" bottom="0.78740157480314965" header="0.31496062992125984" footer="0.31496062992125984"/>
      <pageSetup paperSize="9" orientation="portrait" r:id="rId63"/>
    </customSheetView>
    <customSheetView guid="{1F973131-8A4E-4D06-BD72-AB7B2C989AC9}" topLeftCell="A4">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topLeftCell="A4">
      <selection activeCell="C17" sqref="C17"/>
      <pageMargins left="0.59055118110236227" right="0.59055118110236227" top="0.78740157480314965" bottom="0.78740157480314965" header="0.31496062992125984" footer="0.31496062992125984"/>
      <pageSetup paperSize="9" orientation="portrait" r:id="rId65"/>
    </customSheetView>
    <customSheetView guid="{240189DE-87D7-4094-9C55-239451DB35EE}" topLeftCell="A4">
      <selection activeCell="C17" sqref="C17"/>
      <pageMargins left="0.59055118110236227" right="0.59055118110236227" top="0.78740157480314965" bottom="0.78740157480314965" header="0.31496062992125984" footer="0.31496062992125984"/>
      <pageSetup paperSize="9" orientation="portrait" r:id="rId66"/>
    </customSheetView>
    <customSheetView guid="{3879FE5B-EDC4-4A46-BAD1-D4F44E5C755B}" fitToPage="1">
      <selection activeCell="H19" sqref="H19"/>
      <pageMargins left="0.59055118110236227" right="0.59055118110236227" top="0.78740157480314965" bottom="0.78740157480314965" header="0.31496062992125984" footer="0.31496062992125984"/>
      <pageSetup paperSize="9" scale="89" orientation="portrait" r:id="rId67"/>
    </customSheetView>
    <customSheetView guid="{CFF65FEC-3D52-4BB3-8C14-3CC246A9956F}" topLeftCell="A4">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topLeftCell="A4">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topLeftCell="A4">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topLeftCell="A4">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topLeftCell="A4">
      <selection activeCell="C17" sqref="C17"/>
      <pageMargins left="0.59055118110236227" right="0.59055118110236227" top="0.78740157480314965" bottom="0.78740157480314965" header="0.31496062992125984" footer="0.31496062992125984"/>
      <pageSetup paperSize="9" orientation="portrait" r:id="rId72"/>
    </customSheetView>
    <customSheetView guid="{71042459-703D-4FF3-8D53-1213B54B1552}" topLeftCell="A4">
      <selection activeCell="C17" sqref="C17"/>
      <pageMargins left="0.59055118110236227" right="0.59055118110236227" top="0.78740157480314965" bottom="0.78740157480314965" header="0.31496062992125984" footer="0.31496062992125984"/>
      <pageSetup paperSize="9" orientation="portrait" r:id="rId73"/>
    </customSheetView>
    <customSheetView guid="{EE644B69-3942-4A0D-811D-C183FE0C8B84}" topLeftCell="A4">
      <selection activeCell="C17" sqref="C17"/>
      <pageMargins left="0.59055118110236227" right="0.59055118110236227" top="0.78740157480314965" bottom="0.78740157480314965" header="0.31496062992125984" footer="0.31496062992125984"/>
      <pageSetup paperSize="9" orientation="portrait" r:id="rId74"/>
    </customSheetView>
    <customSheetView guid="{AA17E97B-ABB2-4C8B-BAA8-63934B5B5DBA}" topLeftCell="A4">
      <selection activeCell="C17" sqref="C17"/>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A18" sqref="A18"/>
      <pageMargins left="0.59055118110236227" right="0.59055118110236227" top="0.78740157480314965" bottom="0.78740157480314965" header="0.31496062992125984" footer="0.31496062992125984"/>
      <pageSetup paperSize="9" orientation="portrait" r:id="rId76"/>
    </customSheetView>
    <customSheetView guid="{9D1B7E56-0B3F-4392-BE9A-F57461B2AFB0}">
      <selection activeCell="C32" sqref="C32"/>
      <pageMargins left="0.59055118110236227" right="0.59055118110236227" top="0.78740157480314965" bottom="0.78740157480314965" header="0.31496062992125984" footer="0.31496062992125984"/>
      <pageSetup paperSize="9" orientation="portrait" r:id="rId77"/>
    </customSheetView>
    <customSheetView guid="{CD1FBD09-2D49-40A1-916B-5524EF5CA3FA}">
      <selection activeCell="C32" sqref="C32"/>
      <pageMargins left="0.59055118110236227" right="0.59055118110236227" top="0.78740157480314965" bottom="0.78740157480314965" header="0.31496062992125984" footer="0.31496062992125984"/>
      <pageSetup paperSize="9" orientation="portrait" r:id="rId78"/>
    </customSheetView>
    <customSheetView guid="{5513285A-7AFF-4B9F-AAF6-93131D585702}" topLeftCell="A4">
      <selection activeCell="C17" sqref="C17"/>
      <pageMargins left="0.59055118110236227" right="0.59055118110236227" top="0.78740157480314965" bottom="0.78740157480314965" header="0.31496062992125984" footer="0.31496062992125984"/>
      <pageSetup paperSize="9" orientation="portrait" r:id="rId79"/>
    </customSheetView>
    <customSheetView guid="{A0A5534D-42D8-415C-8AAF-DF16D93BD699}" topLeftCell="A4">
      <selection activeCell="C17" sqref="C17"/>
      <pageMargins left="0.59055118110236227" right="0.59055118110236227" top="0.78740157480314965" bottom="0.78740157480314965" header="0.31496062992125984" footer="0.31496062992125984"/>
      <pageSetup paperSize="9" orientation="portrait" r:id="rId80"/>
    </customSheetView>
    <customSheetView guid="{954601D5-9BC0-44CB-9222-E69A5143F9E9}">
      <selection activeCell="C32" sqref="C3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3:A4"/>
    <mergeCell ref="B3:B4"/>
    <mergeCell ref="C3:D3"/>
    <mergeCell ref="E3:E4"/>
    <mergeCell ref="F3:H3"/>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autoPageBreaks="0"/>
  </sheetPr>
  <dimension ref="A1:S38"/>
  <sheetViews>
    <sheetView zoomScale="70" zoomScaleNormal="70" zoomScaleSheetLayoutView="85" workbookViewId="0">
      <pane ySplit="4" topLeftCell="A23" activePane="bottomLeft" state="frozen"/>
      <selection activeCell="M25" sqref="M25"/>
      <selection pane="bottomLeft" activeCell="F43" sqref="F43"/>
    </sheetView>
  </sheetViews>
  <sheetFormatPr defaultColWidth="2.5" defaultRowHeight="15" customHeight="1"/>
  <cols>
    <col min="1" max="2" width="10.625" style="20" customWidth="1"/>
    <col min="3" max="11" width="9" style="20" customWidth="1"/>
    <col min="12" max="12" width="9.875" style="20" customWidth="1"/>
    <col min="13" max="16" width="9" style="20" customWidth="1"/>
    <col min="17" max="17" width="10.625" style="20" customWidth="1"/>
    <col min="18" max="18" width="2.875" style="20" customWidth="1"/>
    <col min="19" max="19" width="11" style="20" bestFit="1" customWidth="1"/>
    <col min="20" max="16384" width="2.5" style="20"/>
  </cols>
  <sheetData>
    <row r="1" spans="1:19" ht="22.5" customHeight="1">
      <c r="Q1" s="19" t="s">
        <v>4753</v>
      </c>
      <c r="S1" s="95" t="s">
        <v>208</v>
      </c>
    </row>
    <row r="2" spans="1:19" ht="22.5" customHeight="1">
      <c r="A2" s="22" t="s">
        <v>4756</v>
      </c>
      <c r="B2" s="22"/>
    </row>
    <row r="3" spans="1:19" ht="22.5" customHeight="1">
      <c r="A3" s="2022" t="s">
        <v>164</v>
      </c>
      <c r="B3" s="2023" t="s">
        <v>165</v>
      </c>
      <c r="C3" s="2027" t="s">
        <v>166</v>
      </c>
      <c r="D3" s="2024"/>
      <c r="E3" s="2024"/>
      <c r="F3" s="2024"/>
      <c r="G3" s="2024"/>
      <c r="H3" s="2016" t="s">
        <v>167</v>
      </c>
      <c r="I3" s="2017"/>
      <c r="J3" s="2017"/>
      <c r="K3" s="2017"/>
      <c r="L3" s="2027"/>
      <c r="M3" s="2023" t="s">
        <v>168</v>
      </c>
      <c r="N3" s="2024" t="s">
        <v>169</v>
      </c>
      <c r="O3" s="2024"/>
      <c r="P3" s="2024"/>
      <c r="Q3" s="2030" t="s">
        <v>170</v>
      </c>
    </row>
    <row r="4" spans="1:19" ht="33.75" customHeight="1">
      <c r="A4" s="2022"/>
      <c r="B4" s="2023"/>
      <c r="C4" s="102" t="s">
        <v>171</v>
      </c>
      <c r="D4" s="102" t="s">
        <v>172</v>
      </c>
      <c r="E4" s="102" t="s">
        <v>173</v>
      </c>
      <c r="F4" s="102" t="s">
        <v>174</v>
      </c>
      <c r="G4" s="102" t="s">
        <v>173</v>
      </c>
      <c r="H4" s="102" t="s">
        <v>175</v>
      </c>
      <c r="I4" s="101" t="s">
        <v>176</v>
      </c>
      <c r="J4" s="102" t="s">
        <v>173</v>
      </c>
      <c r="K4" s="82" t="s">
        <v>177</v>
      </c>
      <c r="L4" s="102" t="s">
        <v>173</v>
      </c>
      <c r="M4" s="2024"/>
      <c r="N4" s="102" t="s">
        <v>178</v>
      </c>
      <c r="O4" s="101" t="s">
        <v>179</v>
      </c>
      <c r="P4" s="102" t="s">
        <v>173</v>
      </c>
      <c r="Q4" s="2016"/>
    </row>
    <row r="5" spans="1:19" ht="33.75" customHeight="1">
      <c r="A5" s="1588">
        <v>2010</v>
      </c>
      <c r="B5" s="1589" t="s">
        <v>139</v>
      </c>
      <c r="C5" s="83">
        <v>12.6</v>
      </c>
      <c r="D5" s="84">
        <v>34.9</v>
      </c>
      <c r="E5" s="86" t="s">
        <v>5507</v>
      </c>
      <c r="F5" s="84">
        <v>-8.1999999999999993</v>
      </c>
      <c r="G5" s="86" t="s">
        <v>5508</v>
      </c>
      <c r="H5" s="1594">
        <v>1455</v>
      </c>
      <c r="I5" s="1594">
        <v>73</v>
      </c>
      <c r="J5" s="86" t="s">
        <v>5509</v>
      </c>
      <c r="K5" s="84">
        <v>46.5</v>
      </c>
      <c r="L5" s="86" t="s">
        <v>5509</v>
      </c>
      <c r="M5" s="84">
        <v>3</v>
      </c>
      <c r="N5" s="84">
        <v>17.100000000000001</v>
      </c>
      <c r="O5" s="1141" t="s">
        <v>5488</v>
      </c>
      <c r="P5" s="86" t="s">
        <v>5510</v>
      </c>
      <c r="Q5" s="84">
        <v>1724.6</v>
      </c>
    </row>
    <row r="6" spans="1:19" ht="33.75" customHeight="1">
      <c r="A6" s="1588">
        <v>2011</v>
      </c>
      <c r="B6" s="1589" t="s">
        <v>140</v>
      </c>
      <c r="C6" s="83">
        <v>12</v>
      </c>
      <c r="D6" s="84">
        <v>35.5</v>
      </c>
      <c r="E6" s="86" t="s">
        <v>5503</v>
      </c>
      <c r="F6" s="84">
        <v>-7.5</v>
      </c>
      <c r="G6" s="86" t="s">
        <v>5504</v>
      </c>
      <c r="H6" s="1594">
        <v>1033.5</v>
      </c>
      <c r="I6" s="1594">
        <v>174.5</v>
      </c>
      <c r="J6" s="86" t="s">
        <v>5505</v>
      </c>
      <c r="K6" s="84">
        <v>40</v>
      </c>
      <c r="L6" s="86" t="s">
        <v>5505</v>
      </c>
      <c r="M6" s="84">
        <v>3.1</v>
      </c>
      <c r="N6" s="84">
        <v>17.8</v>
      </c>
      <c r="O6" s="1141" t="s">
        <v>5488</v>
      </c>
      <c r="P6" s="86" t="s">
        <v>5506</v>
      </c>
      <c r="Q6" s="84">
        <v>1837.7</v>
      </c>
    </row>
    <row r="7" spans="1:19" ht="33.75" customHeight="1">
      <c r="A7" s="1588">
        <v>2012</v>
      </c>
      <c r="B7" s="1589" t="s">
        <v>2177</v>
      </c>
      <c r="C7" s="83">
        <v>11.8</v>
      </c>
      <c r="D7" s="84">
        <v>34.700000000000003</v>
      </c>
      <c r="E7" s="86" t="s">
        <v>5499</v>
      </c>
      <c r="F7" s="84">
        <v>-12.5</v>
      </c>
      <c r="G7" s="86" t="s">
        <v>5494</v>
      </c>
      <c r="H7" s="1594">
        <v>1078</v>
      </c>
      <c r="I7" s="1594">
        <v>90.5</v>
      </c>
      <c r="J7" s="86" t="s">
        <v>5500</v>
      </c>
      <c r="K7" s="84">
        <v>32</v>
      </c>
      <c r="L7" s="86" t="s">
        <v>5501</v>
      </c>
      <c r="M7" s="84">
        <v>3.2</v>
      </c>
      <c r="N7" s="84">
        <v>18.100000000000001</v>
      </c>
      <c r="O7" s="1141" t="s">
        <v>5498</v>
      </c>
      <c r="P7" s="86" t="s">
        <v>5502</v>
      </c>
      <c r="Q7" s="84">
        <v>1837.9</v>
      </c>
    </row>
    <row r="8" spans="1:19" ht="33.75" customHeight="1">
      <c r="A8" s="1588">
        <v>2013</v>
      </c>
      <c r="B8" s="1589" t="s">
        <v>1034</v>
      </c>
      <c r="C8" s="83">
        <v>12.1</v>
      </c>
      <c r="D8" s="84">
        <v>34.4</v>
      </c>
      <c r="E8" s="86" t="s">
        <v>5493</v>
      </c>
      <c r="F8" s="84">
        <v>-10.9</v>
      </c>
      <c r="G8" s="86" t="s">
        <v>5494</v>
      </c>
      <c r="H8" s="1594">
        <v>1231.5</v>
      </c>
      <c r="I8" s="1594">
        <v>86.5</v>
      </c>
      <c r="J8" s="86" t="s">
        <v>5495</v>
      </c>
      <c r="K8" s="84">
        <v>40</v>
      </c>
      <c r="L8" s="86" t="s">
        <v>5496</v>
      </c>
      <c r="M8" s="84">
        <v>3.3</v>
      </c>
      <c r="N8" s="84">
        <v>18.100000000000001</v>
      </c>
      <c r="O8" s="1141" t="s">
        <v>5488</v>
      </c>
      <c r="P8" s="86" t="s">
        <v>5497</v>
      </c>
      <c r="Q8" s="84">
        <v>1890.8</v>
      </c>
    </row>
    <row r="9" spans="1:19" ht="33.75" customHeight="1">
      <c r="A9" s="1588">
        <v>2014</v>
      </c>
      <c r="B9" s="1589" t="s">
        <v>969</v>
      </c>
      <c r="C9" s="83">
        <v>12</v>
      </c>
      <c r="D9" s="84">
        <v>35.299999999999997</v>
      </c>
      <c r="E9" s="86" t="s">
        <v>5484</v>
      </c>
      <c r="F9" s="84">
        <v>-8.5</v>
      </c>
      <c r="G9" s="86" t="s">
        <v>5489</v>
      </c>
      <c r="H9" s="1594">
        <v>1190.5</v>
      </c>
      <c r="I9" s="1594">
        <v>92</v>
      </c>
      <c r="J9" s="86" t="s">
        <v>5490</v>
      </c>
      <c r="K9" s="84">
        <v>24.5</v>
      </c>
      <c r="L9" s="86" t="s">
        <v>5491</v>
      </c>
      <c r="M9" s="84">
        <v>3.2</v>
      </c>
      <c r="N9" s="84">
        <v>17.399999999999999</v>
      </c>
      <c r="O9" s="1141" t="s">
        <v>5488</v>
      </c>
      <c r="P9" s="86" t="s">
        <v>5492</v>
      </c>
      <c r="Q9" s="84">
        <v>1912.5</v>
      </c>
    </row>
    <row r="10" spans="1:19" ht="33.75" customHeight="1">
      <c r="A10" s="1588">
        <v>2015</v>
      </c>
      <c r="B10" s="1589" t="s">
        <v>880</v>
      </c>
      <c r="C10" s="83">
        <v>12.8</v>
      </c>
      <c r="D10" s="84">
        <v>35.1</v>
      </c>
      <c r="E10" s="86" t="s">
        <v>5484</v>
      </c>
      <c r="F10" s="84">
        <v>-6</v>
      </c>
      <c r="G10" s="86" t="s">
        <v>5485</v>
      </c>
      <c r="H10" s="1594">
        <v>1018.5</v>
      </c>
      <c r="I10" s="1594">
        <v>74</v>
      </c>
      <c r="J10" s="86" t="s">
        <v>5486</v>
      </c>
      <c r="K10" s="84">
        <v>18.5</v>
      </c>
      <c r="L10" s="86" t="s">
        <v>5486</v>
      </c>
      <c r="M10" s="84">
        <v>3.2</v>
      </c>
      <c r="N10" s="84">
        <v>17.600000000000001</v>
      </c>
      <c r="O10" s="1141" t="s">
        <v>5488</v>
      </c>
      <c r="P10" s="86" t="s">
        <v>5487</v>
      </c>
      <c r="Q10" s="84">
        <v>1854.6</v>
      </c>
    </row>
    <row r="11" spans="1:19" ht="33.75" customHeight="1">
      <c r="A11" s="99">
        <v>2016</v>
      </c>
      <c r="B11" s="100" t="s">
        <v>180</v>
      </c>
      <c r="C11" s="83">
        <v>12.908333333333333</v>
      </c>
      <c r="D11" s="84">
        <v>33.700000000000003</v>
      </c>
      <c r="E11" s="85" t="s">
        <v>181</v>
      </c>
      <c r="F11" s="84">
        <v>-6.6</v>
      </c>
      <c r="G11" s="86" t="s">
        <v>182</v>
      </c>
      <c r="H11" s="87">
        <v>1055.5</v>
      </c>
      <c r="I11" s="87">
        <v>114.5</v>
      </c>
      <c r="J11" s="86" t="s">
        <v>183</v>
      </c>
      <c r="K11" s="84">
        <v>30</v>
      </c>
      <c r="L11" s="86" t="s">
        <v>183</v>
      </c>
      <c r="M11" s="84">
        <v>3.1333333333333329</v>
      </c>
      <c r="N11" s="84">
        <v>17.899999999999999</v>
      </c>
      <c r="O11" s="88" t="s">
        <v>184</v>
      </c>
      <c r="P11" s="86" t="s">
        <v>185</v>
      </c>
      <c r="Q11" s="84">
        <v>1814.3999999999999</v>
      </c>
    </row>
    <row r="12" spans="1:19" ht="33.75" customHeight="1">
      <c r="A12" s="99">
        <v>2017</v>
      </c>
      <c r="B12" s="100" t="s">
        <v>186</v>
      </c>
      <c r="C12" s="83">
        <v>12</v>
      </c>
      <c r="D12" s="84">
        <v>34.799999999999997</v>
      </c>
      <c r="E12" s="86" t="s">
        <v>209</v>
      </c>
      <c r="F12" s="84">
        <v>-7.7</v>
      </c>
      <c r="G12" s="86" t="s">
        <v>187</v>
      </c>
      <c r="H12" s="87">
        <v>1056</v>
      </c>
      <c r="I12" s="87">
        <v>80.5</v>
      </c>
      <c r="J12" s="86" t="s">
        <v>188</v>
      </c>
      <c r="K12" s="84">
        <v>21.5</v>
      </c>
      <c r="L12" s="86" t="s">
        <v>189</v>
      </c>
      <c r="M12" s="84">
        <v>3.1</v>
      </c>
      <c r="N12" s="84">
        <v>19.2</v>
      </c>
      <c r="O12" s="88" t="s">
        <v>184</v>
      </c>
      <c r="P12" s="86" t="s">
        <v>190</v>
      </c>
      <c r="Q12" s="84">
        <v>1825.9</v>
      </c>
    </row>
    <row r="13" spans="1:19" ht="33.75" customHeight="1">
      <c r="A13" s="99">
        <v>2018</v>
      </c>
      <c r="B13" s="100" t="s">
        <v>147</v>
      </c>
      <c r="C13" s="83">
        <v>13</v>
      </c>
      <c r="D13" s="84">
        <v>36</v>
      </c>
      <c r="E13" s="86" t="s">
        <v>210</v>
      </c>
      <c r="F13" s="84">
        <v>-8.6999999999999993</v>
      </c>
      <c r="G13" s="86" t="s">
        <v>191</v>
      </c>
      <c r="H13" s="87">
        <v>836.5</v>
      </c>
      <c r="I13" s="87">
        <v>46.5</v>
      </c>
      <c r="J13" s="86" t="s">
        <v>192</v>
      </c>
      <c r="K13" s="84">
        <v>39.5</v>
      </c>
      <c r="L13" s="86" t="s">
        <v>193</v>
      </c>
      <c r="M13" s="84">
        <v>3</v>
      </c>
      <c r="N13" s="84">
        <v>16.100000000000001</v>
      </c>
      <c r="O13" s="88" t="s">
        <v>194</v>
      </c>
      <c r="P13" s="86" t="s">
        <v>185</v>
      </c>
      <c r="Q13" s="84">
        <v>2058.9</v>
      </c>
    </row>
    <row r="14" spans="1:19" ht="33.75" customHeight="1">
      <c r="A14" s="99">
        <v>2019</v>
      </c>
      <c r="B14" s="100" t="s">
        <v>161</v>
      </c>
      <c r="C14" s="83">
        <v>12.8</v>
      </c>
      <c r="D14" s="84">
        <v>36.200000000000003</v>
      </c>
      <c r="E14" s="86" t="s">
        <v>211</v>
      </c>
      <c r="F14" s="84">
        <v>-7</v>
      </c>
      <c r="G14" s="86" t="s">
        <v>195</v>
      </c>
      <c r="H14" s="87">
        <v>1321</v>
      </c>
      <c r="I14" s="87">
        <v>185</v>
      </c>
      <c r="J14" s="86" t="s">
        <v>196</v>
      </c>
      <c r="K14" s="84">
        <v>30</v>
      </c>
      <c r="L14" s="86" t="s">
        <v>197</v>
      </c>
      <c r="M14" s="84">
        <v>3</v>
      </c>
      <c r="N14" s="84">
        <v>16.2</v>
      </c>
      <c r="O14" s="88" t="s">
        <v>198</v>
      </c>
      <c r="P14" s="86" t="s">
        <v>196</v>
      </c>
      <c r="Q14" s="84">
        <v>1876.9</v>
      </c>
    </row>
    <row r="15" spans="1:19" ht="33.75" customHeight="1">
      <c r="A15" s="99">
        <v>2020</v>
      </c>
      <c r="B15" s="100" t="s">
        <v>149</v>
      </c>
      <c r="C15" s="83">
        <v>13</v>
      </c>
      <c r="D15" s="84">
        <v>36.200000000000003</v>
      </c>
      <c r="E15" s="86" t="s">
        <v>212</v>
      </c>
      <c r="F15" s="84">
        <v>-6.3</v>
      </c>
      <c r="G15" s="86" t="s">
        <v>199</v>
      </c>
      <c r="H15" s="87">
        <v>1043</v>
      </c>
      <c r="I15" s="87">
        <v>75.5</v>
      </c>
      <c r="J15" s="86" t="s">
        <v>200</v>
      </c>
      <c r="K15" s="84">
        <v>54</v>
      </c>
      <c r="L15" s="86" t="s">
        <v>200</v>
      </c>
      <c r="M15" s="84">
        <v>2.9</v>
      </c>
      <c r="N15" s="84">
        <v>14.4</v>
      </c>
      <c r="O15" s="88" t="s">
        <v>201</v>
      </c>
      <c r="P15" s="86" t="s">
        <v>202</v>
      </c>
      <c r="Q15" s="84">
        <v>1740</v>
      </c>
    </row>
    <row r="16" spans="1:19" ht="33.75" customHeight="1">
      <c r="A16" s="1252">
        <v>2021</v>
      </c>
      <c r="B16" s="1253" t="s">
        <v>377</v>
      </c>
      <c r="C16" s="83">
        <v>12.7</v>
      </c>
      <c r="D16" s="84">
        <v>36</v>
      </c>
      <c r="E16" s="86" t="s">
        <v>215</v>
      </c>
      <c r="F16" s="84">
        <v>-11.2</v>
      </c>
      <c r="G16" s="86" t="s">
        <v>214</v>
      </c>
      <c r="H16" s="1254">
        <v>1271</v>
      </c>
      <c r="I16" s="1254">
        <v>57.5</v>
      </c>
      <c r="J16" s="86" t="s">
        <v>216</v>
      </c>
      <c r="K16" s="84">
        <v>30</v>
      </c>
      <c r="L16" s="86" t="s">
        <v>212</v>
      </c>
      <c r="M16" s="84">
        <v>2.9</v>
      </c>
      <c r="N16" s="84">
        <v>17.2</v>
      </c>
      <c r="O16" s="1141" t="s">
        <v>222</v>
      </c>
      <c r="P16" s="86" t="s">
        <v>223</v>
      </c>
      <c r="Q16" s="84" t="s">
        <v>224</v>
      </c>
    </row>
    <row r="17" spans="1:17" ht="33.75" customHeight="1">
      <c r="A17" s="1502">
        <v>2022</v>
      </c>
      <c r="B17" s="1503" t="s">
        <v>5118</v>
      </c>
      <c r="C17" s="83">
        <v>12.7</v>
      </c>
      <c r="D17" s="84">
        <v>36.200000000000003</v>
      </c>
      <c r="E17" s="86" t="s">
        <v>217</v>
      </c>
      <c r="F17" s="84">
        <v>-10.5</v>
      </c>
      <c r="G17" s="86" t="s">
        <v>5046</v>
      </c>
      <c r="H17" s="1505">
        <v>979</v>
      </c>
      <c r="I17" s="1505">
        <v>54.5</v>
      </c>
      <c r="J17" s="86" t="s">
        <v>5047</v>
      </c>
      <c r="K17" s="84">
        <v>27.5</v>
      </c>
      <c r="L17" s="86" t="s">
        <v>5048</v>
      </c>
      <c r="M17" s="84">
        <v>2.9</v>
      </c>
      <c r="N17" s="84">
        <v>15</v>
      </c>
      <c r="O17" s="1141" t="s">
        <v>5045</v>
      </c>
      <c r="P17" s="86" t="s">
        <v>5049</v>
      </c>
      <c r="Q17" s="84">
        <v>1804.3</v>
      </c>
    </row>
    <row r="18" spans="1:17" ht="33.75" customHeight="1">
      <c r="A18" s="1320">
        <v>2023</v>
      </c>
      <c r="B18" s="1321" t="s">
        <v>5119</v>
      </c>
      <c r="C18" s="83">
        <v>13.8</v>
      </c>
      <c r="D18" s="84">
        <v>36.6</v>
      </c>
      <c r="E18" s="86" t="s">
        <v>5408</v>
      </c>
      <c r="F18" s="84" t="s">
        <v>5409</v>
      </c>
      <c r="G18" s="86" t="s">
        <v>5410</v>
      </c>
      <c r="H18" s="1505">
        <v>939</v>
      </c>
      <c r="I18" s="1505">
        <v>68.5</v>
      </c>
      <c r="J18" s="86" t="s">
        <v>5411</v>
      </c>
      <c r="K18" s="84">
        <v>36.5</v>
      </c>
      <c r="L18" s="90" t="s">
        <v>5412</v>
      </c>
      <c r="M18" s="84">
        <v>3</v>
      </c>
      <c r="N18" s="84">
        <v>16.5</v>
      </c>
      <c r="O18" s="1141" t="s">
        <v>5045</v>
      </c>
      <c r="P18" s="86" t="s">
        <v>5413</v>
      </c>
      <c r="Q18" s="84">
        <v>2133.8000000000002</v>
      </c>
    </row>
    <row r="19" spans="1:17" ht="33.75" customHeight="1">
      <c r="A19" s="1626">
        <v>2024</v>
      </c>
      <c r="B19" s="1627" t="s">
        <v>5421</v>
      </c>
      <c r="C19" s="83">
        <v>14</v>
      </c>
      <c r="D19" s="84">
        <v>35.1</v>
      </c>
      <c r="E19" s="86" t="s">
        <v>5479</v>
      </c>
      <c r="F19" s="84">
        <v>-11</v>
      </c>
      <c r="G19" s="86" t="s">
        <v>5480</v>
      </c>
      <c r="H19" s="1633">
        <v>1220</v>
      </c>
      <c r="I19" s="1633">
        <v>69.5</v>
      </c>
      <c r="J19" s="86" t="s">
        <v>5481</v>
      </c>
      <c r="K19" s="84">
        <v>33</v>
      </c>
      <c r="L19" s="90" t="s">
        <v>5482</v>
      </c>
      <c r="M19" s="84">
        <v>3.1</v>
      </c>
      <c r="N19" s="84">
        <v>15.7</v>
      </c>
      <c r="O19" s="1141" t="s">
        <v>5045</v>
      </c>
      <c r="P19" s="86" t="s">
        <v>5483</v>
      </c>
      <c r="Q19" s="84">
        <v>1890.1</v>
      </c>
    </row>
    <row r="20" spans="1:17" ht="33.75" customHeight="1">
      <c r="A20" s="1949">
        <v>2025</v>
      </c>
      <c r="B20" s="89" t="s">
        <v>5551</v>
      </c>
      <c r="C20" s="1587">
        <f>AVERAGE(C21:C32)</f>
        <v>13.591666666666667</v>
      </c>
      <c r="D20" s="103">
        <v>37.299999999999997</v>
      </c>
      <c r="E20" s="104" t="s">
        <v>5871</v>
      </c>
      <c r="F20" s="103">
        <v>-9.6</v>
      </c>
      <c r="G20" s="104" t="s">
        <v>5872</v>
      </c>
      <c r="H20" s="105">
        <f>SUM(H21:H32)</f>
        <v>787.5</v>
      </c>
      <c r="I20" s="105">
        <v>35</v>
      </c>
      <c r="J20" s="104" t="s">
        <v>5873</v>
      </c>
      <c r="K20" s="103">
        <v>19</v>
      </c>
      <c r="L20" s="1492" t="s">
        <v>5484</v>
      </c>
      <c r="M20" s="103">
        <f>AVERAGE(M21:M32)</f>
        <v>3.0249999999999999</v>
      </c>
      <c r="N20" s="103">
        <v>20.9</v>
      </c>
      <c r="O20" s="106" t="s">
        <v>5045</v>
      </c>
      <c r="P20" s="104" t="s">
        <v>5874</v>
      </c>
      <c r="Q20" s="103">
        <f>SUM(Q21:Q32)</f>
        <v>2046.3000000000002</v>
      </c>
    </row>
    <row r="21" spans="1:17" ht="33.75" customHeight="1">
      <c r="A21" s="85" t="s">
        <v>213</v>
      </c>
      <c r="B21" s="112" t="s">
        <v>213</v>
      </c>
      <c r="C21" s="83">
        <v>1.7</v>
      </c>
      <c r="D21" s="84">
        <v>11.6</v>
      </c>
      <c r="E21" s="86" t="s">
        <v>5875</v>
      </c>
      <c r="F21" s="84">
        <v>-7.1</v>
      </c>
      <c r="G21" s="86" t="s">
        <v>5046</v>
      </c>
      <c r="H21" s="1950">
        <v>27</v>
      </c>
      <c r="I21" s="1950">
        <v>13.5</v>
      </c>
      <c r="J21" s="86" t="s">
        <v>5046</v>
      </c>
      <c r="K21" s="84">
        <v>4.5</v>
      </c>
      <c r="L21" s="86" t="s">
        <v>5046</v>
      </c>
      <c r="M21" s="84">
        <v>3.3</v>
      </c>
      <c r="N21" s="84">
        <v>13.7</v>
      </c>
      <c r="O21" s="1141" t="s">
        <v>5876</v>
      </c>
      <c r="P21" s="86" t="s">
        <v>5877</v>
      </c>
      <c r="Q21" s="84">
        <v>161.9</v>
      </c>
    </row>
    <row r="22" spans="1:17" ht="33.75" customHeight="1">
      <c r="A22" s="85" t="s">
        <v>225</v>
      </c>
      <c r="B22" s="112" t="s">
        <v>225</v>
      </c>
      <c r="C22" s="83">
        <v>0.9</v>
      </c>
      <c r="D22" s="84">
        <v>15.4</v>
      </c>
      <c r="E22" s="86" t="s">
        <v>5487</v>
      </c>
      <c r="F22" s="84">
        <v>-9.6</v>
      </c>
      <c r="G22" s="86" t="s">
        <v>5872</v>
      </c>
      <c r="H22" s="1950">
        <v>15.5</v>
      </c>
      <c r="I22" s="1950">
        <v>5.5</v>
      </c>
      <c r="J22" s="86" t="s">
        <v>5878</v>
      </c>
      <c r="K22" s="84">
        <v>1.5</v>
      </c>
      <c r="L22" s="86" t="s">
        <v>5506</v>
      </c>
      <c r="M22" s="84">
        <v>4.2</v>
      </c>
      <c r="N22" s="84">
        <v>16.7</v>
      </c>
      <c r="O22" s="1141" t="s">
        <v>222</v>
      </c>
      <c r="P22" s="86" t="s">
        <v>5879</v>
      </c>
      <c r="Q22" s="84">
        <v>132.6</v>
      </c>
    </row>
    <row r="23" spans="1:17" ht="33.75" customHeight="1">
      <c r="A23" s="85" t="s">
        <v>226</v>
      </c>
      <c r="B23" s="112" t="s">
        <v>226</v>
      </c>
      <c r="C23" s="83">
        <v>6.1</v>
      </c>
      <c r="D23" s="84">
        <v>21.5</v>
      </c>
      <c r="E23" s="86" t="s">
        <v>5880</v>
      </c>
      <c r="F23" s="84">
        <v>-6.3</v>
      </c>
      <c r="G23" s="86" t="s">
        <v>5881</v>
      </c>
      <c r="H23" s="1950">
        <v>45</v>
      </c>
      <c r="I23" s="1950">
        <v>9</v>
      </c>
      <c r="J23" s="86" t="s">
        <v>5882</v>
      </c>
      <c r="K23" s="84">
        <v>3.5</v>
      </c>
      <c r="L23" s="86" t="s">
        <v>5882</v>
      </c>
      <c r="M23" s="84">
        <v>3.9</v>
      </c>
      <c r="N23" s="84">
        <v>20.9</v>
      </c>
      <c r="O23" s="1141" t="s">
        <v>222</v>
      </c>
      <c r="P23" s="86" t="s">
        <v>5874</v>
      </c>
      <c r="Q23" s="84">
        <v>175.9</v>
      </c>
    </row>
    <row r="24" spans="1:17" ht="33.75" customHeight="1">
      <c r="A24" s="85" t="s">
        <v>227</v>
      </c>
      <c r="B24" s="112" t="s">
        <v>227</v>
      </c>
      <c r="C24" s="83">
        <v>11.9</v>
      </c>
      <c r="D24" s="84">
        <v>27.5</v>
      </c>
      <c r="E24" s="86" t="s">
        <v>5883</v>
      </c>
      <c r="F24" s="84">
        <v>0.4</v>
      </c>
      <c r="G24" s="86" t="s">
        <v>5884</v>
      </c>
      <c r="H24" s="1950">
        <v>53.5</v>
      </c>
      <c r="I24" s="1950">
        <v>11.5</v>
      </c>
      <c r="J24" s="86" t="s">
        <v>5885</v>
      </c>
      <c r="K24" s="84">
        <v>5</v>
      </c>
      <c r="L24" s="86" t="s">
        <v>5886</v>
      </c>
      <c r="M24" s="84">
        <v>3.8</v>
      </c>
      <c r="N24" s="84">
        <v>11.4</v>
      </c>
      <c r="O24" s="1141" t="s">
        <v>222</v>
      </c>
      <c r="P24" s="86" t="s">
        <v>5887</v>
      </c>
      <c r="Q24" s="84">
        <v>175.1</v>
      </c>
    </row>
    <row r="25" spans="1:17" ht="33.75" customHeight="1">
      <c r="A25" s="85" t="s">
        <v>228</v>
      </c>
      <c r="B25" s="112" t="s">
        <v>228</v>
      </c>
      <c r="C25" s="83">
        <v>16.399999999999999</v>
      </c>
      <c r="D25" s="84">
        <v>31.6</v>
      </c>
      <c r="E25" s="86" t="s">
        <v>5888</v>
      </c>
      <c r="F25" s="84">
        <v>3.5</v>
      </c>
      <c r="G25" s="86" t="s">
        <v>5889</v>
      </c>
      <c r="H25" s="1950">
        <v>136.5</v>
      </c>
      <c r="I25" s="1950">
        <v>35</v>
      </c>
      <c r="J25" s="86" t="s">
        <v>5873</v>
      </c>
      <c r="K25" s="84">
        <v>10</v>
      </c>
      <c r="L25" s="86" t="s">
        <v>5890</v>
      </c>
      <c r="M25" s="84">
        <v>3.3</v>
      </c>
      <c r="N25" s="84">
        <v>11.9</v>
      </c>
      <c r="O25" s="1141" t="s">
        <v>5876</v>
      </c>
      <c r="P25" s="86" t="s">
        <v>5890</v>
      </c>
      <c r="Q25" s="84">
        <v>162.69999999999999</v>
      </c>
    </row>
    <row r="26" spans="1:17" ht="33.75" customHeight="1">
      <c r="A26" s="85" t="s">
        <v>229</v>
      </c>
      <c r="B26" s="112" t="s">
        <v>229</v>
      </c>
      <c r="C26" s="83">
        <v>22.8</v>
      </c>
      <c r="D26" s="84">
        <v>34</v>
      </c>
      <c r="E26" s="86" t="s">
        <v>5891</v>
      </c>
      <c r="F26" s="84">
        <v>12.4</v>
      </c>
      <c r="G26" s="86" t="s">
        <v>5892</v>
      </c>
      <c r="H26" s="1950">
        <v>95.5</v>
      </c>
      <c r="I26" s="1950">
        <v>24</v>
      </c>
      <c r="J26" s="86" t="s">
        <v>5893</v>
      </c>
      <c r="K26" s="84">
        <v>7</v>
      </c>
      <c r="L26" s="90" t="s">
        <v>5894</v>
      </c>
      <c r="M26" s="84">
        <v>2.7</v>
      </c>
      <c r="N26" s="84">
        <v>10.5</v>
      </c>
      <c r="O26" s="1141" t="s">
        <v>5876</v>
      </c>
      <c r="P26" s="86" t="s">
        <v>5895</v>
      </c>
      <c r="Q26" s="84">
        <v>191.9</v>
      </c>
    </row>
    <row r="27" spans="1:17" ht="33.75" customHeight="1">
      <c r="A27" s="85" t="s">
        <v>230</v>
      </c>
      <c r="B27" s="112" t="s">
        <v>230</v>
      </c>
      <c r="C27" s="83">
        <v>26.4</v>
      </c>
      <c r="D27" s="84">
        <v>37.299999999999997</v>
      </c>
      <c r="E27" s="86" t="s">
        <v>5871</v>
      </c>
      <c r="F27" s="84">
        <v>17.2</v>
      </c>
      <c r="G27" s="90" t="s">
        <v>5921</v>
      </c>
      <c r="H27" s="1950">
        <v>71.5</v>
      </c>
      <c r="I27" s="1950">
        <v>21</v>
      </c>
      <c r="J27" s="90" t="s">
        <v>5896</v>
      </c>
      <c r="K27" s="84">
        <v>18</v>
      </c>
      <c r="L27" s="86" t="s">
        <v>5897</v>
      </c>
      <c r="M27" s="84">
        <v>2.5</v>
      </c>
      <c r="N27" s="84">
        <v>8.5</v>
      </c>
      <c r="O27" s="1141" t="s">
        <v>5898</v>
      </c>
      <c r="P27" s="86" t="s">
        <v>5899</v>
      </c>
      <c r="Q27" s="84">
        <v>241</v>
      </c>
    </row>
    <row r="28" spans="1:17" ht="33.75" customHeight="1">
      <c r="A28" s="85" t="s">
        <v>231</v>
      </c>
      <c r="B28" s="112" t="s">
        <v>231</v>
      </c>
      <c r="C28" s="83">
        <v>26.4</v>
      </c>
      <c r="D28" s="84">
        <v>35.200000000000003</v>
      </c>
      <c r="E28" s="86" t="s">
        <v>5900</v>
      </c>
      <c r="F28" s="84">
        <v>18.3</v>
      </c>
      <c r="G28" s="86" t="s">
        <v>5901</v>
      </c>
      <c r="H28" s="1950">
        <v>80</v>
      </c>
      <c r="I28" s="1950">
        <v>30.5</v>
      </c>
      <c r="J28" s="86" t="s">
        <v>5484</v>
      </c>
      <c r="K28" s="84">
        <v>19</v>
      </c>
      <c r="L28" s="86" t="s">
        <v>5484</v>
      </c>
      <c r="M28" s="84">
        <v>2.1</v>
      </c>
      <c r="N28" s="84">
        <v>6.5</v>
      </c>
      <c r="O28" s="1141" t="s">
        <v>222</v>
      </c>
      <c r="P28" s="86" t="s">
        <v>5922</v>
      </c>
      <c r="Q28" s="84">
        <v>204.2</v>
      </c>
    </row>
    <row r="29" spans="1:17" ht="33.75" customHeight="1">
      <c r="A29" s="85" t="s">
        <v>232</v>
      </c>
      <c r="B29" s="112" t="s">
        <v>232</v>
      </c>
      <c r="C29" s="83">
        <v>22.9</v>
      </c>
      <c r="D29" s="84">
        <v>34.799999999999997</v>
      </c>
      <c r="E29" s="90" t="s">
        <v>5923</v>
      </c>
      <c r="F29" s="84">
        <v>11.5</v>
      </c>
      <c r="G29" s="90" t="s">
        <v>5902</v>
      </c>
      <c r="H29" s="1950">
        <v>81</v>
      </c>
      <c r="I29" s="1950">
        <v>21</v>
      </c>
      <c r="J29" s="86" t="s">
        <v>5903</v>
      </c>
      <c r="K29" s="84">
        <v>11</v>
      </c>
      <c r="L29" s="86" t="s">
        <v>5903</v>
      </c>
      <c r="M29" s="84">
        <v>2.2000000000000002</v>
      </c>
      <c r="N29" s="84">
        <v>9.1</v>
      </c>
      <c r="O29" s="1141" t="s">
        <v>5876</v>
      </c>
      <c r="P29" s="90" t="s">
        <v>5505</v>
      </c>
      <c r="Q29" s="84">
        <v>164.4</v>
      </c>
    </row>
    <row r="30" spans="1:17" ht="33.75" customHeight="1">
      <c r="A30" s="85" t="s">
        <v>233</v>
      </c>
      <c r="B30" s="112" t="s">
        <v>233</v>
      </c>
      <c r="C30" s="83">
        <v>15</v>
      </c>
      <c r="D30" s="84">
        <v>26.7</v>
      </c>
      <c r="E30" s="86" t="s">
        <v>5904</v>
      </c>
      <c r="F30" s="84">
        <v>-0.3</v>
      </c>
      <c r="G30" s="86" t="s">
        <v>5905</v>
      </c>
      <c r="H30" s="1950">
        <v>129</v>
      </c>
      <c r="I30" s="1950">
        <v>29.5</v>
      </c>
      <c r="J30" s="86" t="s">
        <v>5906</v>
      </c>
      <c r="K30" s="84">
        <v>9.5</v>
      </c>
      <c r="L30" s="86" t="s">
        <v>5906</v>
      </c>
      <c r="M30" s="84">
        <v>2.2999999999999998</v>
      </c>
      <c r="N30" s="84">
        <v>9.4</v>
      </c>
      <c r="O30" s="1141" t="s">
        <v>5876</v>
      </c>
      <c r="P30" s="86" t="s">
        <v>5907</v>
      </c>
      <c r="Q30" s="84">
        <v>108.2</v>
      </c>
    </row>
    <row r="31" spans="1:17" ht="33.75" customHeight="1">
      <c r="A31" s="85" t="s">
        <v>234</v>
      </c>
      <c r="B31" s="112" t="s">
        <v>234</v>
      </c>
      <c r="C31" s="83">
        <v>8.5</v>
      </c>
      <c r="D31" s="84">
        <v>20.5</v>
      </c>
      <c r="E31" s="86" t="s">
        <v>5908</v>
      </c>
      <c r="F31" s="84">
        <v>-4.2</v>
      </c>
      <c r="G31" s="86" t="s">
        <v>5909</v>
      </c>
      <c r="H31" s="1950">
        <v>17.5</v>
      </c>
      <c r="I31" s="1950">
        <v>14.5</v>
      </c>
      <c r="J31" s="86" t="s">
        <v>5910</v>
      </c>
      <c r="K31" s="84">
        <v>10.5</v>
      </c>
      <c r="L31" s="90" t="s">
        <v>5910</v>
      </c>
      <c r="M31" s="84">
        <v>2.7</v>
      </c>
      <c r="N31" s="84">
        <v>11.9</v>
      </c>
      <c r="O31" s="1141" t="s">
        <v>5876</v>
      </c>
      <c r="P31" s="90" t="s">
        <v>5908</v>
      </c>
      <c r="Q31" s="84">
        <v>168.2</v>
      </c>
    </row>
    <row r="32" spans="1:17" ht="33.75" customHeight="1">
      <c r="A32" s="113" t="s">
        <v>235</v>
      </c>
      <c r="B32" s="114" t="s">
        <v>235</v>
      </c>
      <c r="C32" s="107">
        <v>4.0999999999999996</v>
      </c>
      <c r="D32" s="108">
        <v>19.600000000000001</v>
      </c>
      <c r="E32" s="109" t="s">
        <v>5911</v>
      </c>
      <c r="F32" s="108">
        <v>-6.2</v>
      </c>
      <c r="G32" s="109" t="s">
        <v>5912</v>
      </c>
      <c r="H32" s="110">
        <v>35.5</v>
      </c>
      <c r="I32" s="110">
        <v>12.5</v>
      </c>
      <c r="J32" s="109" t="s">
        <v>5913</v>
      </c>
      <c r="K32" s="108">
        <v>2.5</v>
      </c>
      <c r="L32" s="1952" t="s">
        <v>5914</v>
      </c>
      <c r="M32" s="108">
        <v>3.3</v>
      </c>
      <c r="N32" s="108">
        <v>17.2</v>
      </c>
      <c r="O32" s="111" t="s">
        <v>222</v>
      </c>
      <c r="P32" s="109" t="s">
        <v>5915</v>
      </c>
      <c r="Q32" s="108">
        <v>160.19999999999999</v>
      </c>
    </row>
    <row r="33" spans="1:17" ht="15" customHeight="1">
      <c r="A33" s="20" t="s">
        <v>203</v>
      </c>
    </row>
    <row r="34" spans="1:17" ht="15" customHeight="1">
      <c r="A34" s="20" t="s">
        <v>204</v>
      </c>
    </row>
    <row r="35" spans="1:17" s="23" customFormat="1" ht="15" customHeight="1">
      <c r="A35" s="91" t="s">
        <v>218</v>
      </c>
      <c r="B35" s="91"/>
      <c r="K35" s="20"/>
      <c r="L35" s="20"/>
      <c r="M35" s="20"/>
      <c r="N35" s="20"/>
      <c r="O35" s="20"/>
      <c r="P35" s="20"/>
      <c r="Q35" s="20"/>
    </row>
    <row r="36" spans="1:17" ht="15" customHeight="1">
      <c r="A36" s="91" t="s">
        <v>219</v>
      </c>
      <c r="B36" s="91"/>
    </row>
    <row r="37" spans="1:17" ht="15" customHeight="1">
      <c r="A37" s="20" t="s">
        <v>220</v>
      </c>
      <c r="B37" s="55"/>
    </row>
    <row r="38" spans="1:17" ht="15" customHeight="1">
      <c r="A38" s="55" t="s">
        <v>205</v>
      </c>
    </row>
  </sheetData>
  <customSheetViews>
    <customSheetView guid="{35BD8D3A-C3F6-4E0E-B6B2-2143E8CF03D4}" scale="70">
      <pane ySplit="4" topLeftCell="A10" activePane="bottomLeft" state="frozen"/>
      <selection pane="bottomLeft" activeCell="I23" sqref="I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topLeftCell="C1">
      <pane ySplit="4"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topLeftCell="C1">
      <pane ySplit="3" topLeftCell="A5" activePane="bottomLeft" state="frozen"/>
      <selection pane="bottomLeft" activeCell="C1" sqref="C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topLeftCell="C1">
      <pane ySplit="3" topLeftCell="A5" activePane="bottomLeft"/>
      <selection pane="bottomLeft" activeCell="C1" sqref="C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topLeftCell="C1">
      <pane ySplit="3" topLeftCell="A5" activePane="bottomLeft"/>
      <selection pane="bottomLeft" activeCell="C1" sqref="C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topLeftCell="C1">
      <pane ySplit="3" topLeftCell="A5" activePane="bottomLeft"/>
      <selection pane="bottomLeft" activeCell="C1" sqref="C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pane ySplit="4" topLeftCell="A10"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7">
    <mergeCell ref="Q3:Q4"/>
    <mergeCell ref="A3:A4"/>
    <mergeCell ref="B3:B4"/>
    <mergeCell ref="C3:G3"/>
    <mergeCell ref="H3:L3"/>
    <mergeCell ref="M3:M4"/>
    <mergeCell ref="N3:P3"/>
  </mergeCells>
  <phoneticPr fontId="2"/>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pageSetUpPr autoPageBreaks="0"/>
  </sheetPr>
  <dimension ref="A1:L23"/>
  <sheetViews>
    <sheetView topLeftCell="A13" zoomScale="85" zoomScaleNormal="85" zoomScaleSheetLayoutView="100" workbookViewId="0">
      <selection activeCell="B42" sqref="B42"/>
    </sheetView>
  </sheetViews>
  <sheetFormatPr defaultColWidth="2.5" defaultRowHeight="15" customHeight="1"/>
  <cols>
    <col min="1" max="2" width="11.125" style="20" customWidth="1"/>
    <col min="3" max="10" width="10" style="20" customWidth="1"/>
    <col min="11" max="11" width="2.5" style="20" customWidth="1"/>
    <col min="12" max="12" width="11" style="20" bestFit="1" customWidth="1"/>
    <col min="13" max="16384" width="2.5" style="20"/>
  </cols>
  <sheetData>
    <row r="1" spans="1:12" ht="22.5" customHeight="1">
      <c r="J1" s="19" t="s">
        <v>4873</v>
      </c>
      <c r="L1" s="558" t="s">
        <v>747</v>
      </c>
    </row>
    <row r="2" spans="1:12" ht="22.5" customHeight="1">
      <c r="A2" s="22" t="s">
        <v>4879</v>
      </c>
      <c r="B2" s="22"/>
      <c r="C2" s="22"/>
    </row>
    <row r="3" spans="1:12" ht="20.100000000000001" customHeight="1">
      <c r="A3" s="2131" t="s">
        <v>2111</v>
      </c>
      <c r="B3" s="2240" t="s">
        <v>2112</v>
      </c>
      <c r="C3" s="2330" t="s">
        <v>751</v>
      </c>
      <c r="D3" s="2330" t="s">
        <v>873</v>
      </c>
      <c r="E3" s="2210" t="s">
        <v>4144</v>
      </c>
      <c r="F3" s="2184"/>
      <c r="G3" s="2184"/>
      <c r="H3" s="2211"/>
      <c r="I3" s="2330" t="s">
        <v>4145</v>
      </c>
      <c r="J3" s="2180" t="s">
        <v>4146</v>
      </c>
    </row>
    <row r="4" spans="1:12" ht="20.100000000000001" customHeight="1">
      <c r="A4" s="2132"/>
      <c r="B4" s="2241"/>
      <c r="C4" s="2331"/>
      <c r="D4" s="2331"/>
      <c r="E4" s="977" t="s">
        <v>4147</v>
      </c>
      <c r="F4" s="977" t="s">
        <v>4148</v>
      </c>
      <c r="G4" s="977" t="s">
        <v>4149</v>
      </c>
      <c r="H4" s="977" t="s">
        <v>4150</v>
      </c>
      <c r="I4" s="2331"/>
      <c r="J4" s="2246"/>
    </row>
    <row r="5" spans="1:12" s="37" customFormat="1" ht="33.75" customHeight="1">
      <c r="A5" s="1005">
        <v>2009</v>
      </c>
      <c r="B5" s="1005" t="s">
        <v>1947</v>
      </c>
      <c r="C5" s="888" t="s">
        <v>4151</v>
      </c>
      <c r="D5" s="1006">
        <f t="shared" ref="D5:D15" si="0">SUM(E5:J5)</f>
        <v>19</v>
      </c>
      <c r="E5" s="1006">
        <v>8</v>
      </c>
      <c r="F5" s="1006">
        <v>1</v>
      </c>
      <c r="G5" s="1006">
        <v>7</v>
      </c>
      <c r="H5" s="1006">
        <v>3</v>
      </c>
      <c r="I5" s="1006" t="s">
        <v>399</v>
      </c>
      <c r="J5" s="1006" t="s">
        <v>399</v>
      </c>
    </row>
    <row r="6" spans="1:12" s="37" customFormat="1" ht="33.75" customHeight="1">
      <c r="A6" s="1005">
        <v>2010</v>
      </c>
      <c r="B6" s="1005" t="s">
        <v>2033</v>
      </c>
      <c r="C6" s="888" t="s">
        <v>4151</v>
      </c>
      <c r="D6" s="1006">
        <f t="shared" si="0"/>
        <v>25</v>
      </c>
      <c r="E6" s="1006">
        <v>9</v>
      </c>
      <c r="F6" s="1006" t="s">
        <v>399</v>
      </c>
      <c r="G6" s="1006">
        <v>5</v>
      </c>
      <c r="H6" s="1006">
        <v>11</v>
      </c>
      <c r="I6" s="1006" t="s">
        <v>399</v>
      </c>
      <c r="J6" s="1006" t="s">
        <v>399</v>
      </c>
    </row>
    <row r="7" spans="1:12" s="37" customFormat="1" ht="33.75" customHeight="1">
      <c r="A7" s="1005">
        <v>2011</v>
      </c>
      <c r="B7" s="1005" t="s">
        <v>2034</v>
      </c>
      <c r="C7" s="888" t="s">
        <v>4151</v>
      </c>
      <c r="D7" s="1006">
        <f t="shared" si="0"/>
        <v>34</v>
      </c>
      <c r="E7" s="1006">
        <v>18</v>
      </c>
      <c r="F7" s="1006">
        <v>8</v>
      </c>
      <c r="G7" s="1006">
        <v>3</v>
      </c>
      <c r="H7" s="1006">
        <v>5</v>
      </c>
      <c r="I7" s="1006" t="s">
        <v>399</v>
      </c>
      <c r="J7" s="1006" t="s">
        <v>399</v>
      </c>
    </row>
    <row r="8" spans="1:12" s="37" customFormat="1" ht="33.75" customHeight="1">
      <c r="A8" s="1005">
        <v>2012</v>
      </c>
      <c r="B8" s="1005" t="s">
        <v>2035</v>
      </c>
      <c r="C8" s="888" t="s">
        <v>4151</v>
      </c>
      <c r="D8" s="1006">
        <f t="shared" si="0"/>
        <v>28</v>
      </c>
      <c r="E8" s="1006">
        <v>18</v>
      </c>
      <c r="F8" s="1006">
        <v>1</v>
      </c>
      <c r="G8" s="1006">
        <v>1</v>
      </c>
      <c r="H8" s="1006">
        <v>8</v>
      </c>
      <c r="I8" s="1006" t="s">
        <v>399</v>
      </c>
      <c r="J8" s="1006" t="s">
        <v>399</v>
      </c>
    </row>
    <row r="9" spans="1:12" s="37" customFormat="1" ht="33.75" customHeight="1">
      <c r="A9" s="1005">
        <v>2013</v>
      </c>
      <c r="B9" s="1005" t="s">
        <v>2036</v>
      </c>
      <c r="C9" s="888" t="s">
        <v>4151</v>
      </c>
      <c r="D9" s="1006">
        <f t="shared" si="0"/>
        <v>36</v>
      </c>
      <c r="E9" s="1006">
        <v>13</v>
      </c>
      <c r="F9" s="1006">
        <v>4</v>
      </c>
      <c r="G9" s="1006">
        <v>7</v>
      </c>
      <c r="H9" s="1006">
        <v>11</v>
      </c>
      <c r="I9" s="1006" t="s">
        <v>399</v>
      </c>
      <c r="J9" s="1006">
        <v>1</v>
      </c>
    </row>
    <row r="10" spans="1:12" s="37" customFormat="1" ht="33.75" customHeight="1">
      <c r="A10" s="1005">
        <v>2014</v>
      </c>
      <c r="B10" s="1005" t="s">
        <v>2037</v>
      </c>
      <c r="C10" s="888" t="s">
        <v>4151</v>
      </c>
      <c r="D10" s="1006">
        <f t="shared" si="0"/>
        <v>34</v>
      </c>
      <c r="E10" s="1006">
        <v>10</v>
      </c>
      <c r="F10" s="1006">
        <v>1</v>
      </c>
      <c r="G10" s="1006">
        <v>13</v>
      </c>
      <c r="H10" s="1006">
        <v>8</v>
      </c>
      <c r="I10" s="1006" t="s">
        <v>399</v>
      </c>
      <c r="J10" s="1006">
        <v>2</v>
      </c>
    </row>
    <row r="11" spans="1:12" ht="33.75" customHeight="1">
      <c r="A11" s="1005">
        <v>2015</v>
      </c>
      <c r="B11" s="1005" t="s">
        <v>2038</v>
      </c>
      <c r="C11" s="617" t="s">
        <v>4151</v>
      </c>
      <c r="D11" s="1006">
        <f t="shared" si="0"/>
        <v>39</v>
      </c>
      <c r="E11" s="972">
        <v>24</v>
      </c>
      <c r="F11" s="972">
        <v>3</v>
      </c>
      <c r="G11" s="972">
        <v>6</v>
      </c>
      <c r="H11" s="972">
        <v>6</v>
      </c>
      <c r="I11" s="972" t="s">
        <v>399</v>
      </c>
      <c r="J11" s="972" t="s">
        <v>399</v>
      </c>
    </row>
    <row r="12" spans="1:12" ht="33.75" customHeight="1">
      <c r="A12" s="1005">
        <v>2016</v>
      </c>
      <c r="B12" s="1005" t="s">
        <v>2039</v>
      </c>
      <c r="C12" s="617" t="s">
        <v>4151</v>
      </c>
      <c r="D12" s="1006">
        <f t="shared" si="0"/>
        <v>22</v>
      </c>
      <c r="E12" s="972">
        <v>11</v>
      </c>
      <c r="F12" s="972">
        <v>1</v>
      </c>
      <c r="G12" s="972">
        <v>4</v>
      </c>
      <c r="H12" s="972">
        <v>6</v>
      </c>
      <c r="I12" s="972" t="s">
        <v>399</v>
      </c>
      <c r="J12" s="972" t="s">
        <v>399</v>
      </c>
    </row>
    <row r="13" spans="1:12" ht="33.75" customHeight="1">
      <c r="A13" s="1005">
        <v>2017</v>
      </c>
      <c r="B13" s="1005" t="s">
        <v>2040</v>
      </c>
      <c r="C13" s="617" t="s">
        <v>4151</v>
      </c>
      <c r="D13" s="1006">
        <f t="shared" si="0"/>
        <v>17</v>
      </c>
      <c r="E13" s="972">
        <v>10</v>
      </c>
      <c r="F13" s="972">
        <v>1</v>
      </c>
      <c r="G13" s="972">
        <v>1</v>
      </c>
      <c r="H13" s="972">
        <v>5</v>
      </c>
      <c r="I13" s="972" t="s">
        <v>399</v>
      </c>
      <c r="J13" s="972" t="s">
        <v>399</v>
      </c>
    </row>
    <row r="14" spans="1:12" ht="33.75" customHeight="1">
      <c r="A14" s="1005">
        <v>2018</v>
      </c>
      <c r="B14" s="1005" t="s">
        <v>2041</v>
      </c>
      <c r="C14" s="617" t="s">
        <v>4151</v>
      </c>
      <c r="D14" s="1006">
        <f t="shared" si="0"/>
        <v>15</v>
      </c>
      <c r="E14" s="972">
        <v>7</v>
      </c>
      <c r="F14" s="972">
        <v>2</v>
      </c>
      <c r="G14" s="972">
        <v>1</v>
      </c>
      <c r="H14" s="972">
        <v>5</v>
      </c>
      <c r="I14" s="972" t="s">
        <v>399</v>
      </c>
      <c r="J14" s="972" t="s">
        <v>399</v>
      </c>
    </row>
    <row r="15" spans="1:12" s="23" customFormat="1" ht="33.75" customHeight="1">
      <c r="A15" s="955">
        <v>2019</v>
      </c>
      <c r="B15" s="955" t="s">
        <v>3243</v>
      </c>
      <c r="C15" s="617" t="s">
        <v>4151</v>
      </c>
      <c r="D15" s="1006">
        <f t="shared" si="0"/>
        <v>10</v>
      </c>
      <c r="E15" s="972">
        <v>5</v>
      </c>
      <c r="F15" s="972">
        <v>0</v>
      </c>
      <c r="G15" s="972">
        <v>4</v>
      </c>
      <c r="H15" s="972">
        <v>1</v>
      </c>
      <c r="I15" s="972" t="s">
        <v>399</v>
      </c>
      <c r="J15" s="972" t="s">
        <v>399</v>
      </c>
    </row>
    <row r="16" spans="1:12" ht="33.75" customHeight="1">
      <c r="A16" s="955">
        <v>2020</v>
      </c>
      <c r="B16" s="955" t="s">
        <v>3244</v>
      </c>
      <c r="C16" s="617" t="s">
        <v>4152</v>
      </c>
      <c r="D16" s="1006">
        <v>19</v>
      </c>
      <c r="E16" s="972" t="s">
        <v>4153</v>
      </c>
      <c r="F16" s="972" t="s">
        <v>4154</v>
      </c>
      <c r="G16" s="972">
        <v>3</v>
      </c>
      <c r="H16" s="972">
        <v>3</v>
      </c>
      <c r="I16" s="972" t="s">
        <v>553</v>
      </c>
      <c r="J16" s="972" t="s">
        <v>553</v>
      </c>
    </row>
    <row r="17" spans="1:11" ht="33.75" customHeight="1">
      <c r="A17" s="1536">
        <v>2021</v>
      </c>
      <c r="B17" s="1536" t="s">
        <v>4925</v>
      </c>
      <c r="C17" s="617" t="s">
        <v>4152</v>
      </c>
      <c r="D17" s="1550">
        <v>12</v>
      </c>
      <c r="E17" s="1417">
        <v>3</v>
      </c>
      <c r="F17" s="1417">
        <v>2</v>
      </c>
      <c r="G17" s="1417">
        <v>4</v>
      </c>
      <c r="H17" s="1417">
        <v>3</v>
      </c>
      <c r="I17" s="1417" t="s">
        <v>553</v>
      </c>
      <c r="J17" s="1417" t="s">
        <v>553</v>
      </c>
    </row>
    <row r="18" spans="1:11" ht="33.75" customHeight="1">
      <c r="A18" s="1396">
        <v>2022</v>
      </c>
      <c r="B18" s="1396" t="s">
        <v>5266</v>
      </c>
      <c r="C18" s="617" t="s">
        <v>4151</v>
      </c>
      <c r="D18" s="1407">
        <v>19</v>
      </c>
      <c r="E18" s="1398">
        <v>9</v>
      </c>
      <c r="F18" s="1398">
        <v>0</v>
      </c>
      <c r="G18" s="1398">
        <v>4</v>
      </c>
      <c r="H18" s="1398">
        <v>6</v>
      </c>
      <c r="I18" s="1398" t="s">
        <v>399</v>
      </c>
      <c r="J18" s="1398" t="s">
        <v>399</v>
      </c>
    </row>
    <row r="19" spans="1:11" ht="33.75" customHeight="1">
      <c r="A19" s="1646">
        <v>2023</v>
      </c>
      <c r="B19" s="1646" t="s">
        <v>5438</v>
      </c>
      <c r="C19" s="617" t="s">
        <v>5299</v>
      </c>
      <c r="D19" s="1064">
        <v>11</v>
      </c>
      <c r="E19" s="587">
        <v>5</v>
      </c>
      <c r="F19" s="587">
        <v>0</v>
      </c>
      <c r="G19" s="587">
        <v>3</v>
      </c>
      <c r="H19" s="587">
        <v>3</v>
      </c>
      <c r="I19" s="587" t="s">
        <v>553</v>
      </c>
      <c r="J19" s="587" t="s">
        <v>553</v>
      </c>
    </row>
    <row r="20" spans="1:11" ht="33.75" customHeight="1">
      <c r="A20" s="1645">
        <v>2024</v>
      </c>
      <c r="B20" s="1645" t="s">
        <v>5578</v>
      </c>
      <c r="C20" s="889" t="s">
        <v>4152</v>
      </c>
      <c r="D20" s="1909">
        <v>8</v>
      </c>
      <c r="E20" s="1865">
        <v>3</v>
      </c>
      <c r="F20" s="1865">
        <v>0</v>
      </c>
      <c r="G20" s="1865">
        <v>2</v>
      </c>
      <c r="H20" s="1865">
        <v>3</v>
      </c>
      <c r="I20" s="1865" t="s">
        <v>553</v>
      </c>
      <c r="J20" s="1865" t="s">
        <v>553</v>
      </c>
    </row>
    <row r="21" spans="1:11" ht="20.100000000000001" customHeight="1">
      <c r="A21" s="20" t="s">
        <v>4155</v>
      </c>
    </row>
    <row r="22" spans="1:11" ht="20.100000000000001" customHeight="1">
      <c r="A22" s="540" t="s">
        <v>4156</v>
      </c>
    </row>
    <row r="23" spans="1:11" ht="20.100000000000001" customHeight="1">
      <c r="A23" s="23" t="s">
        <v>4157</v>
      </c>
      <c r="B23" s="23"/>
      <c r="C23" s="23"/>
      <c r="D23" s="23"/>
      <c r="E23" s="23"/>
      <c r="F23" s="23"/>
      <c r="G23" s="23"/>
      <c r="H23" s="23"/>
      <c r="I23" s="23"/>
      <c r="J23" s="23"/>
      <c r="K23" s="23"/>
    </row>
  </sheetData>
  <customSheetViews>
    <customSheetView guid="{35BD8D3A-C3F6-4E0E-B6B2-2143E8CF03D4}" scale="85" topLeftCell="A10">
      <selection activeCell="F32" sqref="F32"/>
      <pageMargins left="0.59055118110236227" right="0.59055118110236227" top="0.78740157480314965" bottom="0.78740157480314965" header="0.31496062992125984" footer="0.31496062992125984"/>
      <pageSetup paperSize="9" orientation="portrait" r:id="rId1"/>
    </customSheetView>
    <customSheetView guid="{62DAE75F-6EEA-49DA-9015-29B18CCD12D0}" topLeftCell="A8">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18" sqref="A1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7" sqref="C17"/>
      <pageMargins left="0.59055118110236227" right="0.59055118110236227" top="0.78740157480314965" bottom="0.78740157480314965" header="0.31496062992125984" footer="0.31496062992125984"/>
      <pageSetup paperSize="9" orientation="portrait" r:id="rId4"/>
    </customSheetView>
    <customSheetView guid="{24722943-D668-4B0A-A18B-250D1EAF22DF}" topLeftCell="A8">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topLeftCell="A8">
      <selection activeCell="C17" sqref="C17"/>
      <pageMargins left="0.59055118110236227" right="0.59055118110236227" top="0.78740157480314965" bottom="0.78740157480314965" header="0.31496062992125984" footer="0.31496062992125984"/>
      <pageSetup paperSize="9" orientation="portrait" r:id="rId6"/>
    </customSheetView>
    <customSheetView guid="{B49D56AA-3B6B-4E15-99C8-E193BF4F22A9}" topLeftCell="A8">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fitToPage="1">
      <selection activeCell="J19" sqref="J19"/>
      <pageMargins left="0.59055118110236227" right="0.59055118110236227" top="0.78740157480314965" bottom="0.78740157480314965" header="0.31496062992125984" footer="0.31496062992125984"/>
      <pageSetup paperSize="9" scale="79" orientation="portrait" r:id="rId8"/>
    </customSheetView>
    <customSheetView guid="{CB77EDC4-1539-4750-BB10-178F70A60A1B}" topLeftCell="A8">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topLeftCell="A8">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topLeftCell="A8">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topLeftCell="A8">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topLeftCell="A8">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topLeftCell="A8">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topLeftCell="A8">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topLeftCell="A8">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topLeftCell="A8">
      <selection activeCell="C17" sqref="C17"/>
      <pageMargins left="0.59055118110236227" right="0.59055118110236227" top="0.78740157480314965" bottom="0.78740157480314965" header="0.31496062992125984" footer="0.31496062992125984"/>
      <pageSetup paperSize="9" orientation="portrait" r:id="rId17"/>
    </customSheetView>
    <customSheetView guid="{30058F98-6897-4D54-8BCF-6DCA7063FB8D}" topLeftCell="A8">
      <selection activeCell="C17" sqref="C17"/>
      <pageMargins left="0.59055118110236227" right="0.59055118110236227" top="0.78740157480314965" bottom="0.78740157480314965" header="0.31496062992125984" footer="0.31496062992125984"/>
      <pageSetup paperSize="9" orientation="portrait" r:id="rId18"/>
    </customSheetView>
    <customSheetView guid="{69EF12F7-33A4-4F77-BCCE-9A346C0C3A8F}" topLeftCell="A8">
      <selection activeCell="C17" sqref="C17"/>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topLeftCell="A8">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topLeftCell="A8">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topLeftCell="A8">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topLeftCell="A8">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topLeftCell="A8">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topLeftCell="A8">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topLeftCell="A8">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topLeftCell="A8">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topLeftCell="A8">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topLeftCell="A8">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topLeftCell="A8">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topLeftCell="B1">
      <selection activeCell="S15" sqref="S15"/>
      <pageMargins left="0.59055118110236227" right="0.59055118110236227" top="0.78740157480314965" bottom="0.78740157480314965" header="0.31496062992125984" footer="0.31496062992125984"/>
      <pageSetup paperSize="9" orientation="portrait" r:id="rId32"/>
    </customSheetView>
    <customSheetView guid="{3FF74EB8-03DE-4C43-9AE6-A2853E714384}" topLeftCell="A8">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topLeftCell="A8">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topLeftCell="A8">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topLeftCell="A8">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topLeftCell="A8">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topLeftCell="A8">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topLeftCell="A8">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topLeftCell="A8">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topLeftCell="A8">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topLeftCell="A8">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topLeftCell="A8">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topLeftCell="A8">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topLeftCell="A8">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topLeftCell="A8">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topLeftCell="A8">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topLeftCell="A8">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topLeftCell="A8">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topLeftCell="A8">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topLeftCell="A8">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topLeftCell="A8">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topLeftCell="A8">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topLeftCell="A8">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topLeftCell="A8">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topLeftCell="A8">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topLeftCell="A8">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topLeftCell="A8">
      <selection activeCell="C17" sqref="C17"/>
      <pageMargins left="0.59055118110236227" right="0.59055118110236227" top="0.78740157480314965" bottom="0.78740157480314965" header="0.31496062992125984" footer="0.31496062992125984"/>
      <pageSetup paperSize="9" orientation="portrait" r:id="rId58"/>
    </customSheetView>
    <customSheetView guid="{C6AFBE28-E866-4D5D-ADBD-07D2847FD902}" topLeftCell="A8">
      <selection activeCell="C17" sqref="C17"/>
      <pageMargins left="0.59055118110236227" right="0.59055118110236227" top="0.78740157480314965" bottom="0.78740157480314965" header="0.31496062992125984" footer="0.31496062992125984"/>
      <pageSetup paperSize="9" orientation="portrait" r:id="rId59"/>
    </customSheetView>
    <customSheetView guid="{3735EA80-EB2D-4910-81F1-1AA74ECCBFE5}" topLeftCell="A8">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topLeftCell="A8">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topLeftCell="A8">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topLeftCell="A8">
      <selection activeCell="C17" sqref="C17"/>
      <pageMargins left="0.59055118110236227" right="0.59055118110236227" top="0.78740157480314965" bottom="0.78740157480314965" header="0.31496062992125984" footer="0.31496062992125984"/>
      <pageSetup paperSize="9" orientation="portrait" r:id="rId63"/>
    </customSheetView>
    <customSheetView guid="{1F973131-8A4E-4D06-BD72-AB7B2C989AC9}" topLeftCell="A8">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topLeftCell="A8">
      <selection activeCell="C17" sqref="C17"/>
      <pageMargins left="0.59055118110236227" right="0.59055118110236227" top="0.78740157480314965" bottom="0.78740157480314965" header="0.31496062992125984" footer="0.31496062992125984"/>
      <pageSetup paperSize="9" orientation="portrait" r:id="rId65"/>
    </customSheetView>
    <customSheetView guid="{240189DE-87D7-4094-9C55-239451DB35EE}" topLeftCell="A8">
      <selection activeCell="C17" sqref="C17"/>
      <pageMargins left="0.59055118110236227" right="0.59055118110236227" top="0.78740157480314965" bottom="0.78740157480314965" header="0.31496062992125984" footer="0.31496062992125984"/>
      <pageSetup paperSize="9" orientation="portrait" r:id="rId66"/>
    </customSheetView>
    <customSheetView guid="{3879FE5B-EDC4-4A46-BAD1-D4F44E5C755B}" fitToPage="1">
      <selection activeCell="J19" sqref="J19"/>
      <pageMargins left="0.59055118110236227" right="0.59055118110236227" top="0.78740157480314965" bottom="0.78740157480314965" header="0.31496062992125984" footer="0.31496062992125984"/>
      <pageSetup paperSize="9" scale="79" orientation="portrait" r:id="rId67"/>
    </customSheetView>
    <customSheetView guid="{CFF65FEC-3D52-4BB3-8C14-3CC246A9956F}" topLeftCell="A8">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topLeftCell="A8">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topLeftCell="A8">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topLeftCell="A8">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topLeftCell="A8">
      <selection activeCell="C17" sqref="C17"/>
      <pageMargins left="0.59055118110236227" right="0.59055118110236227" top="0.78740157480314965" bottom="0.78740157480314965" header="0.31496062992125984" footer="0.31496062992125984"/>
      <pageSetup paperSize="9" orientation="portrait" r:id="rId72"/>
    </customSheetView>
    <customSheetView guid="{71042459-703D-4FF3-8D53-1213B54B1552}" topLeftCell="A8">
      <selection activeCell="C17" sqref="C17"/>
      <pageMargins left="0.59055118110236227" right="0.59055118110236227" top="0.78740157480314965" bottom="0.78740157480314965" header="0.31496062992125984" footer="0.31496062992125984"/>
      <pageSetup paperSize="9" orientation="portrait" r:id="rId73"/>
    </customSheetView>
    <customSheetView guid="{EE644B69-3942-4A0D-811D-C183FE0C8B84}" topLeftCell="A8">
      <selection activeCell="C17" sqref="C17"/>
      <pageMargins left="0.59055118110236227" right="0.59055118110236227" top="0.78740157480314965" bottom="0.78740157480314965" header="0.31496062992125984" footer="0.31496062992125984"/>
      <pageSetup paperSize="9" orientation="portrait" r:id="rId74"/>
    </customSheetView>
    <customSheetView guid="{AA17E97B-ABB2-4C8B-BAA8-63934B5B5DBA}" topLeftCell="A8">
      <selection activeCell="C17" sqref="C17"/>
      <pageMargins left="0.59055118110236227" right="0.59055118110236227" top="0.78740157480314965" bottom="0.78740157480314965" header="0.31496062992125984" footer="0.31496062992125984"/>
      <pageSetup paperSize="9" orientation="portrait" r:id="rId75"/>
    </customSheetView>
    <customSheetView guid="{723C59CB-A466-4479-8AA8-39674B010947}" topLeftCell="A8">
      <selection activeCell="C17" sqref="C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7" sqref="C1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7" sqref="C17"/>
      <pageMargins left="0.59055118110236227" right="0.59055118110236227" top="0.78740157480314965" bottom="0.78740157480314965" header="0.31496062992125984" footer="0.31496062992125984"/>
      <pageSetup paperSize="9" orientation="portrait" r:id="rId78"/>
    </customSheetView>
    <customSheetView guid="{5513285A-7AFF-4B9F-AAF6-93131D585702}" topLeftCell="A8">
      <selection activeCell="C17" sqref="C17"/>
      <pageMargins left="0.59055118110236227" right="0.59055118110236227" top="0.78740157480314965" bottom="0.78740157480314965" header="0.31496062992125984" footer="0.31496062992125984"/>
      <pageSetup paperSize="9" orientation="portrait" r:id="rId79"/>
    </customSheetView>
    <customSheetView guid="{A0A5534D-42D8-415C-8AAF-DF16D93BD699}" topLeftCell="A8">
      <selection activeCell="C17" sqref="C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7" sqref="C1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7">
    <mergeCell ref="J3:J4"/>
    <mergeCell ref="A3:A4"/>
    <mergeCell ref="B3:B4"/>
    <mergeCell ref="C3:C4"/>
    <mergeCell ref="D3:D4"/>
    <mergeCell ref="E3:H3"/>
    <mergeCell ref="I3:I4"/>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pageSetUpPr autoPageBreaks="0"/>
  </sheetPr>
  <dimension ref="A1:L37"/>
  <sheetViews>
    <sheetView zoomScale="70" zoomScaleNormal="70" zoomScaleSheetLayoutView="100" workbookViewId="0">
      <selection activeCell="F48" sqref="F48"/>
    </sheetView>
  </sheetViews>
  <sheetFormatPr defaultColWidth="2.5" defaultRowHeight="15" customHeight="1"/>
  <cols>
    <col min="1" max="2" width="11.25" style="20" customWidth="1"/>
    <col min="3" max="10" width="10.875" style="20" customWidth="1"/>
    <col min="11" max="11" width="2.5" style="20" customWidth="1"/>
    <col min="12" max="12" width="11" style="20" bestFit="1" customWidth="1"/>
    <col min="13" max="16384" width="2.5" style="20"/>
  </cols>
  <sheetData>
    <row r="1" spans="1:12" ht="22.5" customHeight="1">
      <c r="J1" s="19" t="s">
        <v>4873</v>
      </c>
      <c r="L1" s="558" t="s">
        <v>747</v>
      </c>
    </row>
    <row r="2" spans="1:12" ht="22.5" customHeight="1">
      <c r="A2" s="22" t="s">
        <v>4878</v>
      </c>
      <c r="B2" s="22"/>
      <c r="C2" s="22"/>
    </row>
    <row r="3" spans="1:12" ht="27">
      <c r="A3" s="954" t="s">
        <v>2111</v>
      </c>
      <c r="B3" s="957" t="s">
        <v>2112</v>
      </c>
      <c r="C3" s="959" t="s">
        <v>751</v>
      </c>
      <c r="D3" s="959" t="s">
        <v>4158</v>
      </c>
      <c r="E3" s="959" t="s">
        <v>4159</v>
      </c>
      <c r="F3" s="959" t="s">
        <v>4160</v>
      </c>
      <c r="G3" s="959" t="s">
        <v>4161</v>
      </c>
      <c r="H3" s="958" t="s">
        <v>4162</v>
      </c>
      <c r="I3" s="959" t="s">
        <v>4163</v>
      </c>
      <c r="J3" s="953" t="s">
        <v>4164</v>
      </c>
    </row>
    <row r="4" spans="1:12" s="37" customFormat="1" ht="22.5" customHeight="1">
      <c r="A4" s="2319">
        <v>2009</v>
      </c>
      <c r="B4" s="2332" t="s">
        <v>1947</v>
      </c>
      <c r="C4" s="888" t="s">
        <v>4151</v>
      </c>
      <c r="D4" s="1006">
        <v>19</v>
      </c>
      <c r="E4" s="1006">
        <v>21</v>
      </c>
      <c r="F4" s="1006">
        <v>8</v>
      </c>
      <c r="G4" s="1006">
        <v>10</v>
      </c>
      <c r="H4" s="1006" t="s">
        <v>399</v>
      </c>
      <c r="I4" s="1006">
        <v>3</v>
      </c>
      <c r="J4" s="1006" t="s">
        <v>399</v>
      </c>
    </row>
    <row r="5" spans="1:12" s="37" customFormat="1" ht="22.5" customHeight="1">
      <c r="A5" s="2319"/>
      <c r="B5" s="2332"/>
      <c r="C5" s="888" t="s">
        <v>4165</v>
      </c>
      <c r="D5" s="1006">
        <v>5</v>
      </c>
      <c r="E5" s="1006" t="s">
        <v>399</v>
      </c>
      <c r="F5" s="1006" t="s">
        <v>399</v>
      </c>
      <c r="G5" s="1006" t="s">
        <v>399</v>
      </c>
      <c r="H5" s="1006" t="s">
        <v>399</v>
      </c>
      <c r="I5" s="1006" t="s">
        <v>399</v>
      </c>
      <c r="J5" s="1006" t="s">
        <v>399</v>
      </c>
    </row>
    <row r="6" spans="1:12" s="37" customFormat="1" ht="22.5" customHeight="1">
      <c r="A6" s="2319">
        <v>2010</v>
      </c>
      <c r="B6" s="2320" t="s">
        <v>2033</v>
      </c>
      <c r="C6" s="888" t="s">
        <v>4151</v>
      </c>
      <c r="D6" s="1006">
        <v>24</v>
      </c>
      <c r="E6" s="1006">
        <v>25</v>
      </c>
      <c r="F6" s="1006">
        <v>13</v>
      </c>
      <c r="G6" s="1006">
        <v>9</v>
      </c>
      <c r="H6" s="1006">
        <v>2</v>
      </c>
      <c r="I6" s="1006">
        <v>1</v>
      </c>
      <c r="J6" s="1006" t="s">
        <v>399</v>
      </c>
    </row>
    <row r="7" spans="1:12" s="37" customFormat="1" ht="22.5" customHeight="1">
      <c r="A7" s="2319"/>
      <c r="B7" s="2320"/>
      <c r="C7" s="888" t="s">
        <v>4165</v>
      </c>
      <c r="D7" s="1006">
        <v>10</v>
      </c>
      <c r="E7" s="1006" t="s">
        <v>399</v>
      </c>
      <c r="F7" s="1006" t="s">
        <v>399</v>
      </c>
      <c r="G7" s="1006" t="s">
        <v>399</v>
      </c>
      <c r="H7" s="1006" t="s">
        <v>399</v>
      </c>
      <c r="I7" s="1006" t="s">
        <v>399</v>
      </c>
      <c r="J7" s="1006" t="s">
        <v>399</v>
      </c>
    </row>
    <row r="8" spans="1:12" s="37" customFormat="1" ht="22.5" customHeight="1">
      <c r="A8" s="2319">
        <v>2011</v>
      </c>
      <c r="B8" s="2320" t="s">
        <v>2034</v>
      </c>
      <c r="C8" s="888" t="s">
        <v>4151</v>
      </c>
      <c r="D8" s="1006">
        <v>34</v>
      </c>
      <c r="E8" s="1006">
        <v>38</v>
      </c>
      <c r="F8" s="1006">
        <v>25</v>
      </c>
      <c r="G8" s="1006">
        <v>6</v>
      </c>
      <c r="H8" s="1006">
        <v>1</v>
      </c>
      <c r="I8" s="1006">
        <v>5</v>
      </c>
      <c r="J8" s="1006">
        <v>1</v>
      </c>
    </row>
    <row r="9" spans="1:12" s="37" customFormat="1" ht="22.5" customHeight="1">
      <c r="A9" s="2319"/>
      <c r="B9" s="2320"/>
      <c r="C9" s="888" t="s">
        <v>4165</v>
      </c>
      <c r="D9" s="1006">
        <v>7</v>
      </c>
      <c r="E9" s="1006" t="s">
        <v>399</v>
      </c>
      <c r="F9" s="1006" t="s">
        <v>399</v>
      </c>
      <c r="G9" s="1006" t="s">
        <v>399</v>
      </c>
      <c r="H9" s="1006" t="s">
        <v>399</v>
      </c>
      <c r="I9" s="1006" t="s">
        <v>399</v>
      </c>
      <c r="J9" s="1006" t="s">
        <v>399</v>
      </c>
    </row>
    <row r="10" spans="1:12" s="37" customFormat="1" ht="22.5" customHeight="1">
      <c r="A10" s="2319">
        <v>2012</v>
      </c>
      <c r="B10" s="2320" t="s">
        <v>2035</v>
      </c>
      <c r="C10" s="888" t="s">
        <v>4151</v>
      </c>
      <c r="D10" s="1006">
        <v>27</v>
      </c>
      <c r="E10" s="1006">
        <v>28</v>
      </c>
      <c r="F10" s="1006">
        <v>18</v>
      </c>
      <c r="G10" s="1006">
        <v>10</v>
      </c>
      <c r="H10" s="1006" t="s">
        <v>399</v>
      </c>
      <c r="I10" s="1006" t="s">
        <v>399</v>
      </c>
      <c r="J10" s="1006" t="s">
        <v>399</v>
      </c>
    </row>
    <row r="11" spans="1:12" s="37" customFormat="1" ht="22.5" customHeight="1">
      <c r="A11" s="2319"/>
      <c r="B11" s="2320"/>
      <c r="C11" s="888" t="s">
        <v>4165</v>
      </c>
      <c r="D11" s="1006">
        <v>3</v>
      </c>
      <c r="E11" s="1006" t="s">
        <v>399</v>
      </c>
      <c r="F11" s="1006" t="s">
        <v>399</v>
      </c>
      <c r="G11" s="1006" t="s">
        <v>399</v>
      </c>
      <c r="H11" s="1006" t="s">
        <v>399</v>
      </c>
      <c r="I11" s="1006" t="s">
        <v>399</v>
      </c>
      <c r="J11" s="1006" t="s">
        <v>399</v>
      </c>
    </row>
    <row r="12" spans="1:12" s="37" customFormat="1" ht="22.5" customHeight="1">
      <c r="A12" s="2319">
        <v>2013</v>
      </c>
      <c r="B12" s="2320" t="s">
        <v>2036</v>
      </c>
      <c r="C12" s="888" t="s">
        <v>4151</v>
      </c>
      <c r="D12" s="1006">
        <v>36</v>
      </c>
      <c r="E12" s="1006">
        <v>39</v>
      </c>
      <c r="F12" s="1006">
        <v>22</v>
      </c>
      <c r="G12" s="1006">
        <v>9</v>
      </c>
      <c r="H12" s="1006">
        <v>2</v>
      </c>
      <c r="I12" s="1006">
        <v>4</v>
      </c>
      <c r="J12" s="1006">
        <v>2</v>
      </c>
    </row>
    <row r="13" spans="1:12" s="37" customFormat="1" ht="22.5" customHeight="1">
      <c r="A13" s="2319"/>
      <c r="B13" s="2320"/>
      <c r="C13" s="888" t="s">
        <v>4165</v>
      </c>
      <c r="D13" s="1006">
        <v>4</v>
      </c>
      <c r="E13" s="1006" t="s">
        <v>399</v>
      </c>
      <c r="F13" s="1006" t="s">
        <v>399</v>
      </c>
      <c r="G13" s="1006" t="s">
        <v>399</v>
      </c>
      <c r="H13" s="1006" t="s">
        <v>399</v>
      </c>
      <c r="I13" s="1006" t="s">
        <v>399</v>
      </c>
      <c r="J13" s="1006" t="s">
        <v>399</v>
      </c>
    </row>
    <row r="14" spans="1:12" s="37" customFormat="1" ht="22.5" customHeight="1">
      <c r="A14" s="2319">
        <v>2014</v>
      </c>
      <c r="B14" s="2320" t="s">
        <v>2037</v>
      </c>
      <c r="C14" s="888" t="s">
        <v>4151</v>
      </c>
      <c r="D14" s="1006">
        <v>29</v>
      </c>
      <c r="E14" s="1006">
        <v>34</v>
      </c>
      <c r="F14" s="1006">
        <v>14</v>
      </c>
      <c r="G14" s="1006">
        <v>15</v>
      </c>
      <c r="H14" s="1006">
        <v>1</v>
      </c>
      <c r="I14" s="1006">
        <v>4</v>
      </c>
      <c r="J14" s="1006" t="s">
        <v>399</v>
      </c>
    </row>
    <row r="15" spans="1:12" s="37" customFormat="1" ht="22.5" customHeight="1">
      <c r="A15" s="2319"/>
      <c r="B15" s="2320"/>
      <c r="C15" s="888" t="s">
        <v>4165</v>
      </c>
      <c r="D15" s="1006">
        <v>10</v>
      </c>
      <c r="E15" s="1006" t="s">
        <v>399</v>
      </c>
      <c r="F15" s="1006" t="s">
        <v>399</v>
      </c>
      <c r="G15" s="1006" t="s">
        <v>399</v>
      </c>
      <c r="H15" s="1006">
        <v>4</v>
      </c>
      <c r="I15" s="1006" t="s">
        <v>399</v>
      </c>
      <c r="J15" s="1006" t="s">
        <v>399</v>
      </c>
    </row>
    <row r="16" spans="1:12" ht="22.5" customHeight="1">
      <c r="A16" s="2319">
        <v>2015</v>
      </c>
      <c r="B16" s="2320" t="s">
        <v>2038</v>
      </c>
      <c r="C16" s="617" t="s">
        <v>4151</v>
      </c>
      <c r="D16" s="972">
        <v>39</v>
      </c>
      <c r="E16" s="972">
        <v>39</v>
      </c>
      <c r="F16" s="972">
        <v>19</v>
      </c>
      <c r="G16" s="972">
        <v>14</v>
      </c>
      <c r="H16" s="972" t="s">
        <v>399</v>
      </c>
      <c r="I16" s="972">
        <v>6</v>
      </c>
      <c r="J16" s="972" t="s">
        <v>399</v>
      </c>
    </row>
    <row r="17" spans="1:11" ht="22.5" customHeight="1">
      <c r="A17" s="2319"/>
      <c r="B17" s="2320"/>
      <c r="C17" s="617" t="s">
        <v>4165</v>
      </c>
      <c r="D17" s="972">
        <v>3</v>
      </c>
      <c r="E17" s="972" t="s">
        <v>399</v>
      </c>
      <c r="F17" s="972" t="s">
        <v>399</v>
      </c>
      <c r="G17" s="972" t="s">
        <v>399</v>
      </c>
      <c r="H17" s="972" t="s">
        <v>399</v>
      </c>
      <c r="I17" s="972" t="s">
        <v>399</v>
      </c>
      <c r="J17" s="972" t="s">
        <v>399</v>
      </c>
    </row>
    <row r="18" spans="1:11" ht="22.5" customHeight="1">
      <c r="A18" s="2319">
        <v>2016</v>
      </c>
      <c r="B18" s="2320" t="s">
        <v>2039</v>
      </c>
      <c r="C18" s="617" t="s">
        <v>4151</v>
      </c>
      <c r="D18" s="972">
        <v>21</v>
      </c>
      <c r="E18" s="972">
        <v>22</v>
      </c>
      <c r="F18" s="972">
        <v>9</v>
      </c>
      <c r="G18" s="972">
        <v>10</v>
      </c>
      <c r="H18" s="972">
        <v>3</v>
      </c>
      <c r="I18" s="972" t="s">
        <v>399</v>
      </c>
      <c r="J18" s="972" t="s">
        <v>399</v>
      </c>
    </row>
    <row r="19" spans="1:11" ht="22.5" customHeight="1">
      <c r="A19" s="2319"/>
      <c r="B19" s="2320"/>
      <c r="C19" s="617" t="s">
        <v>4165</v>
      </c>
      <c r="D19" s="972">
        <v>9</v>
      </c>
      <c r="E19" s="972" t="s">
        <v>399</v>
      </c>
      <c r="F19" s="972" t="s">
        <v>399</v>
      </c>
      <c r="G19" s="972" t="s">
        <v>399</v>
      </c>
      <c r="H19" s="972" t="s">
        <v>399</v>
      </c>
      <c r="I19" s="972" t="s">
        <v>399</v>
      </c>
      <c r="J19" s="972" t="s">
        <v>399</v>
      </c>
    </row>
    <row r="20" spans="1:11" ht="22.5" customHeight="1">
      <c r="A20" s="2319">
        <v>2017</v>
      </c>
      <c r="B20" s="2320" t="s">
        <v>2040</v>
      </c>
      <c r="C20" s="617" t="s">
        <v>4151</v>
      </c>
      <c r="D20" s="972">
        <v>17</v>
      </c>
      <c r="E20" s="972">
        <v>17</v>
      </c>
      <c r="F20" s="972">
        <v>6</v>
      </c>
      <c r="G20" s="972">
        <v>10</v>
      </c>
      <c r="H20" s="972">
        <v>1</v>
      </c>
      <c r="I20" s="972" t="s">
        <v>399</v>
      </c>
      <c r="J20" s="972" t="s">
        <v>399</v>
      </c>
    </row>
    <row r="21" spans="1:11" ht="22.5" customHeight="1">
      <c r="A21" s="2319"/>
      <c r="B21" s="2320"/>
      <c r="C21" s="617" t="s">
        <v>4165</v>
      </c>
      <c r="D21" s="972">
        <v>1</v>
      </c>
      <c r="E21" s="972" t="s">
        <v>399</v>
      </c>
      <c r="F21" s="972" t="s">
        <v>399</v>
      </c>
      <c r="G21" s="972" t="s">
        <v>399</v>
      </c>
      <c r="H21" s="972" t="s">
        <v>399</v>
      </c>
      <c r="I21" s="972" t="s">
        <v>399</v>
      </c>
      <c r="J21" s="972" t="s">
        <v>399</v>
      </c>
    </row>
    <row r="22" spans="1:11" ht="22.5" customHeight="1">
      <c r="A22" s="2319">
        <v>2018</v>
      </c>
      <c r="B22" s="2320" t="s">
        <v>2041</v>
      </c>
      <c r="C22" s="617" t="s">
        <v>4151</v>
      </c>
      <c r="D22" s="972">
        <v>15</v>
      </c>
      <c r="E22" s="972">
        <v>15</v>
      </c>
      <c r="F22" s="972">
        <v>9</v>
      </c>
      <c r="G22" s="972">
        <v>4</v>
      </c>
      <c r="H22" s="972" t="s">
        <v>399</v>
      </c>
      <c r="I22" s="972">
        <v>2</v>
      </c>
      <c r="J22" s="972" t="s">
        <v>399</v>
      </c>
    </row>
    <row r="23" spans="1:11" ht="22.5" customHeight="1">
      <c r="A23" s="2319"/>
      <c r="B23" s="2320"/>
      <c r="C23" s="617" t="s">
        <v>4165</v>
      </c>
      <c r="D23" s="972">
        <v>7</v>
      </c>
      <c r="E23" s="972" t="s">
        <v>399</v>
      </c>
      <c r="F23" s="972" t="s">
        <v>399</v>
      </c>
      <c r="G23" s="972" t="s">
        <v>399</v>
      </c>
      <c r="H23" s="972" t="s">
        <v>399</v>
      </c>
      <c r="I23" s="972" t="s">
        <v>399</v>
      </c>
      <c r="J23" s="972" t="s">
        <v>399</v>
      </c>
    </row>
    <row r="24" spans="1:11" s="23" customFormat="1" ht="22.5" customHeight="1">
      <c r="A24" s="2335">
        <v>2019</v>
      </c>
      <c r="B24" s="2335" t="s">
        <v>2042</v>
      </c>
      <c r="C24" s="1241" t="s">
        <v>4151</v>
      </c>
      <c r="D24" s="587">
        <v>10</v>
      </c>
      <c r="E24" s="587">
        <v>10</v>
      </c>
      <c r="F24" s="587">
        <v>5</v>
      </c>
      <c r="G24" s="587">
        <v>5</v>
      </c>
      <c r="H24" s="587" t="s">
        <v>4958</v>
      </c>
      <c r="I24" s="587" t="s">
        <v>4958</v>
      </c>
      <c r="J24" s="587" t="s">
        <v>4958</v>
      </c>
      <c r="K24" s="564"/>
    </row>
    <row r="25" spans="1:11" s="23" customFormat="1" ht="22.5" customHeight="1">
      <c r="A25" s="2291"/>
      <c r="B25" s="2291"/>
      <c r="C25" s="1241" t="s">
        <v>4165</v>
      </c>
      <c r="D25" s="587">
        <v>12</v>
      </c>
      <c r="E25" s="587" t="s">
        <v>399</v>
      </c>
      <c r="F25" s="587" t="s">
        <v>399</v>
      </c>
      <c r="G25" s="587" t="s">
        <v>399</v>
      </c>
      <c r="H25" s="587" t="s">
        <v>399</v>
      </c>
      <c r="I25" s="587" t="s">
        <v>399</v>
      </c>
      <c r="J25" s="587" t="s">
        <v>399</v>
      </c>
      <c r="K25" s="564"/>
    </row>
    <row r="26" spans="1:11" ht="22.5" customHeight="1">
      <c r="A26" s="2219">
        <v>2020</v>
      </c>
      <c r="B26" s="2219" t="s">
        <v>2043</v>
      </c>
      <c r="C26" s="617" t="s">
        <v>4151</v>
      </c>
      <c r="D26" s="972">
        <v>17</v>
      </c>
      <c r="E26" s="972">
        <v>19</v>
      </c>
      <c r="F26" s="972">
        <v>7</v>
      </c>
      <c r="G26" s="972">
        <v>8</v>
      </c>
      <c r="H26" s="972">
        <v>1</v>
      </c>
      <c r="I26" s="972">
        <v>2</v>
      </c>
      <c r="J26" s="972">
        <v>1</v>
      </c>
    </row>
    <row r="27" spans="1:11" ht="22.5" customHeight="1">
      <c r="A27" s="2150"/>
      <c r="B27" s="2150"/>
      <c r="C27" s="617" t="s">
        <v>4165</v>
      </c>
      <c r="D27" s="972">
        <v>6</v>
      </c>
      <c r="E27" s="972" t="s">
        <v>553</v>
      </c>
      <c r="F27" s="972" t="s">
        <v>553</v>
      </c>
      <c r="G27" s="972" t="s">
        <v>553</v>
      </c>
      <c r="H27" s="972" t="s">
        <v>553</v>
      </c>
      <c r="I27" s="972" t="s">
        <v>553</v>
      </c>
      <c r="J27" s="972" t="s">
        <v>553</v>
      </c>
    </row>
    <row r="28" spans="1:11" ht="22.5" customHeight="1">
      <c r="A28" s="2219">
        <v>2021</v>
      </c>
      <c r="B28" s="2219" t="s">
        <v>4916</v>
      </c>
      <c r="C28" s="617" t="s">
        <v>4151</v>
      </c>
      <c r="D28" s="1417">
        <v>12</v>
      </c>
      <c r="E28" s="1417">
        <v>12</v>
      </c>
      <c r="F28" s="1417">
        <v>4</v>
      </c>
      <c r="G28" s="1417">
        <v>8</v>
      </c>
      <c r="H28" s="1417" t="s">
        <v>553</v>
      </c>
      <c r="I28" s="1417" t="s">
        <v>553</v>
      </c>
      <c r="J28" s="1417" t="s">
        <v>553</v>
      </c>
    </row>
    <row r="29" spans="1:11" ht="22.5" customHeight="1">
      <c r="A29" s="2150"/>
      <c r="B29" s="2150"/>
      <c r="C29" s="617" t="s">
        <v>4165</v>
      </c>
      <c r="D29" s="1417">
        <v>8</v>
      </c>
      <c r="E29" s="1417" t="s">
        <v>553</v>
      </c>
      <c r="F29" s="1417" t="s">
        <v>553</v>
      </c>
      <c r="G29" s="1417" t="s">
        <v>553</v>
      </c>
      <c r="H29" s="1417" t="s">
        <v>553</v>
      </c>
      <c r="I29" s="1417" t="s">
        <v>553</v>
      </c>
      <c r="J29" s="1417" t="s">
        <v>553</v>
      </c>
    </row>
    <row r="30" spans="1:11" ht="22.5" customHeight="1">
      <c r="A30" s="2219">
        <v>2022</v>
      </c>
      <c r="B30" s="2219" t="s">
        <v>5125</v>
      </c>
      <c r="C30" s="617" t="s">
        <v>4151</v>
      </c>
      <c r="D30" s="1398">
        <v>19</v>
      </c>
      <c r="E30" s="1398">
        <v>19</v>
      </c>
      <c r="F30" s="1398">
        <v>4</v>
      </c>
      <c r="G30" s="1398">
        <v>15</v>
      </c>
      <c r="H30" s="1398" t="s">
        <v>399</v>
      </c>
      <c r="I30" s="1398" t="s">
        <v>399</v>
      </c>
      <c r="J30" s="1398" t="s">
        <v>399</v>
      </c>
    </row>
    <row r="31" spans="1:11" ht="22.5" customHeight="1">
      <c r="A31" s="2150"/>
      <c r="B31" s="2150"/>
      <c r="C31" s="617" t="s">
        <v>4165</v>
      </c>
      <c r="D31" s="1398">
        <v>9</v>
      </c>
      <c r="E31" s="1398" t="s">
        <v>399</v>
      </c>
      <c r="F31" s="1398" t="s">
        <v>399</v>
      </c>
      <c r="G31" s="1398" t="s">
        <v>399</v>
      </c>
      <c r="H31" s="1398" t="s">
        <v>399</v>
      </c>
      <c r="I31" s="1398" t="s">
        <v>399</v>
      </c>
      <c r="J31" s="1398" t="s">
        <v>399</v>
      </c>
    </row>
    <row r="32" spans="1:11" ht="22.5" customHeight="1">
      <c r="A32" s="2219">
        <v>2023</v>
      </c>
      <c r="B32" s="2219" t="s">
        <v>5426</v>
      </c>
      <c r="C32" s="617" t="s">
        <v>4151</v>
      </c>
      <c r="D32" s="1417">
        <v>11</v>
      </c>
      <c r="E32" s="1417">
        <v>11</v>
      </c>
      <c r="F32" s="1417">
        <v>3</v>
      </c>
      <c r="G32" s="1417">
        <v>8</v>
      </c>
      <c r="H32" s="1417" t="s">
        <v>553</v>
      </c>
      <c r="I32" s="1417" t="s">
        <v>553</v>
      </c>
      <c r="J32" s="1417" t="s">
        <v>553</v>
      </c>
    </row>
    <row r="33" spans="1:12" ht="22.5" customHeight="1">
      <c r="A33" s="2150"/>
      <c r="B33" s="2150"/>
      <c r="C33" s="617" t="s">
        <v>4165</v>
      </c>
      <c r="D33" s="1417">
        <v>8</v>
      </c>
      <c r="E33" s="1417" t="s">
        <v>553</v>
      </c>
      <c r="F33" s="1417" t="s">
        <v>553</v>
      </c>
      <c r="G33" s="1417" t="s">
        <v>553</v>
      </c>
      <c r="H33" s="1417" t="s">
        <v>553</v>
      </c>
      <c r="I33" s="1417" t="s">
        <v>553</v>
      </c>
      <c r="J33" s="1417" t="s">
        <v>553</v>
      </c>
    </row>
    <row r="34" spans="1:12" ht="22.5" customHeight="1">
      <c r="A34" s="2216">
        <v>2024</v>
      </c>
      <c r="B34" s="2333" t="s">
        <v>5563</v>
      </c>
      <c r="C34" s="1910" t="s">
        <v>4151</v>
      </c>
      <c r="D34" s="170">
        <v>8</v>
      </c>
      <c r="E34" s="170">
        <v>8</v>
      </c>
      <c r="F34" s="170">
        <v>4</v>
      </c>
      <c r="G34" s="170">
        <v>4</v>
      </c>
      <c r="H34" s="170" t="s">
        <v>399</v>
      </c>
      <c r="I34" s="170" t="s">
        <v>399</v>
      </c>
      <c r="J34" s="170" t="s">
        <v>399</v>
      </c>
    </row>
    <row r="35" spans="1:12" ht="22.5" customHeight="1">
      <c r="A35" s="2217"/>
      <c r="B35" s="2334"/>
      <c r="C35" s="889" t="s">
        <v>4165</v>
      </c>
      <c r="D35" s="1789">
        <v>11</v>
      </c>
      <c r="E35" s="1789" t="s">
        <v>399</v>
      </c>
      <c r="F35" s="1789" t="s">
        <v>399</v>
      </c>
      <c r="G35" s="1789" t="s">
        <v>399</v>
      </c>
      <c r="H35" s="1789" t="s">
        <v>399</v>
      </c>
      <c r="I35" s="1789" t="s">
        <v>399</v>
      </c>
      <c r="J35" s="1789" t="s">
        <v>399</v>
      </c>
    </row>
    <row r="36" spans="1:12" ht="20.100000000000001" customHeight="1">
      <c r="A36" s="20" t="s">
        <v>4166</v>
      </c>
    </row>
    <row r="37" spans="1:12" ht="20.100000000000001" customHeight="1">
      <c r="A37" s="993" t="s">
        <v>4143</v>
      </c>
      <c r="B37" s="993"/>
      <c r="C37" s="993"/>
      <c r="D37" s="23"/>
      <c r="E37" s="23"/>
      <c r="F37" s="23"/>
      <c r="G37" s="23"/>
      <c r="H37" s="23"/>
      <c r="I37" s="23"/>
      <c r="J37" s="23"/>
      <c r="K37" s="23"/>
      <c r="L37" s="23"/>
    </row>
  </sheetData>
  <customSheetViews>
    <customSheetView guid="{35BD8D3A-C3F6-4E0E-B6B2-2143E8CF03D4}" scale="85" topLeftCell="A16">
      <selection activeCell="I35" sqref="I3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12">
      <selection activeCell="D28" sqref="D2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A7">
      <selection activeCell="A30" sqref="A30:A3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A7">
      <selection activeCell="A30" sqref="A30:A31"/>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2">
      <selection activeCell="D28" sqref="D2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2">
      <selection activeCell="D28" sqref="D2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2">
      <selection activeCell="D28" sqref="D2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fitToPage="1" topLeftCell="A22">
      <selection activeCell="D31" sqref="D31"/>
      <pageMargins left="0.59055118110236227" right="0.59055118110236227" top="0.78740157480314965" bottom="0.78740157480314965" header="0.31496062992125984" footer="0.31496062992125984"/>
      <pageSetup paperSize="9" scale="74" orientation="portrait" r:id="rId8"/>
    </customSheetView>
    <customSheetView guid="{CB77EDC4-1539-4750-BB10-178F70A60A1B}" scale="85" topLeftCell="A12">
      <selection activeCell="D28" sqref="D2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12">
      <selection activeCell="D28" sqref="D2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12">
      <selection activeCell="D28" sqref="D2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2">
      <selection activeCell="D28" sqref="D2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2">
      <selection activeCell="D28" sqref="D2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12">
      <selection activeCell="D28" sqref="D2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12">
      <selection activeCell="D28" sqref="D2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12">
      <selection activeCell="D28" sqref="D2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2">
      <selection activeCell="D28" sqref="D2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2">
      <selection activeCell="D28" sqref="D2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2">
      <selection activeCell="D28" sqref="D2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2">
      <selection activeCell="D28" sqref="D2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2">
      <selection activeCell="D28" sqref="D2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2">
      <selection activeCell="D28" sqref="D2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2">
      <selection activeCell="D28" sqref="D2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12">
      <selection activeCell="D28" sqref="D2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12">
      <selection activeCell="D28" sqref="D2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12">
      <selection activeCell="D28" sqref="D2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2">
      <selection activeCell="D28" sqref="D2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2">
      <selection activeCell="D28" sqref="D2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12">
      <selection activeCell="D28" sqref="D2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2">
      <selection activeCell="D28" sqref="D2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3">
      <selection activeCell="L35" sqref="L3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2">
      <selection activeCell="D28" sqref="D2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2">
      <selection activeCell="D28" sqref="D2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2">
      <selection activeCell="D28" sqref="D2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2">
      <selection activeCell="D28" sqref="D2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2">
      <selection activeCell="D28" sqref="D2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2">
      <selection activeCell="D28" sqref="D2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2">
      <selection activeCell="D28" sqref="D2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2">
      <selection activeCell="D28" sqref="D2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2">
      <selection activeCell="D28" sqref="D2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2">
      <selection activeCell="D28" sqref="D2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2">
      <selection activeCell="D28" sqref="D2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2">
      <selection activeCell="D28" sqref="D2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2">
      <selection activeCell="D28" sqref="D2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2">
      <selection activeCell="D28" sqref="D2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2">
      <selection activeCell="D28" sqref="D2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2">
      <selection activeCell="D28" sqref="D2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2">
      <selection activeCell="D28" sqref="D2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12">
      <selection activeCell="D28" sqref="D2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12">
      <selection activeCell="D28" sqref="D2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12">
      <selection activeCell="D28" sqref="D2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2">
      <selection activeCell="D28" sqref="D2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12">
      <selection activeCell="D28" sqref="D2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12">
      <selection activeCell="D28" sqref="D2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12">
      <selection activeCell="D28" sqref="D2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2">
      <selection activeCell="D28" sqref="D2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2">
      <selection activeCell="D28" sqref="D2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2">
      <selection activeCell="D28" sqref="D2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2">
      <selection activeCell="D28" sqref="D2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2">
      <selection activeCell="D28" sqref="D2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2">
      <selection activeCell="D28" sqref="D2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2">
      <selection activeCell="D28" sqref="D2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12">
      <selection activeCell="D28" sqref="D2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2">
      <selection activeCell="D28" sqref="D2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2">
      <selection activeCell="D28" sqref="D2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fitToPage="1">
      <selection activeCell="I14" sqref="I14"/>
      <pageMargins left="0.59055118110236227" right="0.59055118110236227" top="0.78740157480314965" bottom="0.78740157480314965" header="0.31496062992125984" footer="0.31496062992125984"/>
      <pageSetup paperSize="9" scale="74" orientation="portrait" r:id="rId67"/>
    </customSheetView>
    <customSheetView guid="{CFF65FEC-3D52-4BB3-8C14-3CC246A9956F}" scale="85">
      <selection activeCell="D28" sqref="D2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2">
      <selection activeCell="D28" sqref="D2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2">
      <selection activeCell="D28" sqref="D2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2">
      <selection activeCell="D28" sqref="D2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2">
      <selection activeCell="D28" sqref="D2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2">
      <selection activeCell="D28" sqref="D2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2">
      <selection activeCell="D28" sqref="D2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2">
      <selection activeCell="D28" sqref="D2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2">
      <selection activeCell="D28" sqref="D2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A7">
      <selection activeCell="A30" sqref="A30:A3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A7">
      <selection activeCell="A30" sqref="A30:A31"/>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2">
      <selection activeCell="D28" sqref="D2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2">
      <selection activeCell="D28" sqref="D2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A7">
      <selection activeCell="A30" sqref="A30:A3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6">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32">
    <mergeCell ref="A34:A35"/>
    <mergeCell ref="B34:B35"/>
    <mergeCell ref="A32:A33"/>
    <mergeCell ref="B32:B33"/>
    <mergeCell ref="A24:A25"/>
    <mergeCell ref="B24:B25"/>
    <mergeCell ref="A26:A27"/>
    <mergeCell ref="B26:B27"/>
    <mergeCell ref="A30:A31"/>
    <mergeCell ref="B30:B31"/>
    <mergeCell ref="A28:A29"/>
    <mergeCell ref="B28:B29"/>
    <mergeCell ref="A18:A19"/>
    <mergeCell ref="B18:B19"/>
    <mergeCell ref="A20:A21"/>
    <mergeCell ref="B20:B21"/>
    <mergeCell ref="A22:A23"/>
    <mergeCell ref="B22:B23"/>
    <mergeCell ref="A4:A5"/>
    <mergeCell ref="B4:B5"/>
    <mergeCell ref="A6:A7"/>
    <mergeCell ref="B6:B7"/>
    <mergeCell ref="A8:A9"/>
    <mergeCell ref="B8:B9"/>
    <mergeCell ref="A16:A17"/>
    <mergeCell ref="B16:B17"/>
    <mergeCell ref="A10:A11"/>
    <mergeCell ref="B10:B11"/>
    <mergeCell ref="A12:A13"/>
    <mergeCell ref="B12:B13"/>
    <mergeCell ref="A14:A15"/>
    <mergeCell ref="B14:B15"/>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pageSetUpPr autoPageBreaks="0"/>
  </sheetPr>
  <dimension ref="A1:P21"/>
  <sheetViews>
    <sheetView zoomScale="70" zoomScaleNormal="70" zoomScaleSheetLayoutView="100" workbookViewId="0">
      <selection activeCell="G29" sqref="G29"/>
    </sheetView>
  </sheetViews>
  <sheetFormatPr defaultColWidth="2.5" defaultRowHeight="15" customHeight="1"/>
  <cols>
    <col min="1" max="2" width="12.5" style="20" customWidth="1"/>
    <col min="3" max="14" width="7.875" style="20" customWidth="1"/>
    <col min="15" max="15" width="2.5" style="20" customWidth="1"/>
    <col min="16" max="16" width="10.625" style="20" bestFit="1" customWidth="1"/>
    <col min="17" max="16384" width="2.5" style="20"/>
  </cols>
  <sheetData>
    <row r="1" spans="1:16" ht="22.5" customHeight="1">
      <c r="N1" s="19" t="s">
        <v>4873</v>
      </c>
      <c r="P1" s="558" t="s">
        <v>747</v>
      </c>
    </row>
    <row r="2" spans="1:16" ht="22.5" customHeight="1">
      <c r="A2" s="22" t="s">
        <v>4877</v>
      </c>
      <c r="B2" s="22"/>
      <c r="C2" s="22"/>
    </row>
    <row r="3" spans="1:16" ht="20.100000000000001" customHeight="1">
      <c r="A3" s="2017" t="s">
        <v>2111</v>
      </c>
      <c r="B3" s="2022" t="s">
        <v>2112</v>
      </c>
      <c r="C3" s="2024" t="s">
        <v>4167</v>
      </c>
      <c r="D3" s="2024"/>
      <c r="E3" s="2024"/>
      <c r="F3" s="2024"/>
      <c r="G3" s="2024"/>
      <c r="H3" s="2024"/>
      <c r="I3" s="2024"/>
      <c r="J3" s="2024"/>
      <c r="K3" s="2024" t="s">
        <v>4168</v>
      </c>
      <c r="L3" s="2024"/>
      <c r="M3" s="2024"/>
      <c r="N3" s="2016"/>
    </row>
    <row r="4" spans="1:16" ht="27">
      <c r="A4" s="2017"/>
      <c r="B4" s="2017"/>
      <c r="C4" s="958" t="s">
        <v>4169</v>
      </c>
      <c r="D4" s="958" t="s">
        <v>4170</v>
      </c>
      <c r="E4" s="959" t="s">
        <v>4171</v>
      </c>
      <c r="F4" s="959" t="s">
        <v>4172</v>
      </c>
      <c r="G4" s="959" t="s">
        <v>4173</v>
      </c>
      <c r="H4" s="959" t="s">
        <v>4174</v>
      </c>
      <c r="I4" s="958" t="s">
        <v>4175</v>
      </c>
      <c r="J4" s="959" t="s">
        <v>4176</v>
      </c>
      <c r="K4" s="958" t="s">
        <v>4177</v>
      </c>
      <c r="L4" s="958" t="s">
        <v>4178</v>
      </c>
      <c r="M4" s="959" t="s">
        <v>4179</v>
      </c>
      <c r="N4" s="953" t="s">
        <v>419</v>
      </c>
    </row>
    <row r="5" spans="1:16" s="37" customFormat="1" ht="30" customHeight="1">
      <c r="A5" s="1005">
        <v>2009</v>
      </c>
      <c r="B5" s="1005" t="s">
        <v>1947</v>
      </c>
      <c r="C5" s="601">
        <v>176</v>
      </c>
      <c r="D5" s="1006" t="s">
        <v>399</v>
      </c>
      <c r="E5" s="1006">
        <v>11</v>
      </c>
      <c r="F5" s="1006">
        <v>1</v>
      </c>
      <c r="G5" s="1006">
        <v>37</v>
      </c>
      <c r="H5" s="1006" t="s">
        <v>399</v>
      </c>
      <c r="I5" s="1006" t="s">
        <v>399</v>
      </c>
      <c r="J5" s="1006" t="s">
        <v>399</v>
      </c>
      <c r="K5" s="1006">
        <v>10</v>
      </c>
      <c r="L5" s="1006" t="s">
        <v>399</v>
      </c>
      <c r="M5" s="1006" t="s">
        <v>399</v>
      </c>
      <c r="N5" s="1006" t="s">
        <v>399</v>
      </c>
    </row>
    <row r="6" spans="1:16" s="37" customFormat="1" ht="30" customHeight="1">
      <c r="A6" s="1005">
        <v>2010</v>
      </c>
      <c r="B6" s="1005" t="s">
        <v>2033</v>
      </c>
      <c r="C6" s="601">
        <v>192</v>
      </c>
      <c r="D6" s="1006" t="s">
        <v>399</v>
      </c>
      <c r="E6" s="1006">
        <v>9</v>
      </c>
      <c r="F6" s="1006">
        <v>2</v>
      </c>
      <c r="G6" s="1006">
        <v>38</v>
      </c>
      <c r="H6" s="1006" t="s">
        <v>399</v>
      </c>
      <c r="I6" s="1006" t="s">
        <v>399</v>
      </c>
      <c r="J6" s="1006" t="s">
        <v>399</v>
      </c>
      <c r="K6" s="1006">
        <v>12</v>
      </c>
      <c r="L6" s="1006" t="s">
        <v>399</v>
      </c>
      <c r="M6" s="1006" t="s">
        <v>399</v>
      </c>
      <c r="N6" s="1006" t="s">
        <v>399</v>
      </c>
    </row>
    <row r="7" spans="1:16" s="37" customFormat="1" ht="30" customHeight="1">
      <c r="A7" s="1005">
        <v>2011</v>
      </c>
      <c r="B7" s="1005" t="s">
        <v>2034</v>
      </c>
      <c r="C7" s="601">
        <v>167</v>
      </c>
      <c r="D7" s="1006" t="s">
        <v>399</v>
      </c>
      <c r="E7" s="1006">
        <v>20</v>
      </c>
      <c r="F7" s="1006">
        <v>4</v>
      </c>
      <c r="G7" s="1006">
        <v>37</v>
      </c>
      <c r="H7" s="1006" t="s">
        <v>399</v>
      </c>
      <c r="I7" s="1006" t="s">
        <v>399</v>
      </c>
      <c r="J7" s="1006" t="s">
        <v>399</v>
      </c>
      <c r="K7" s="1006">
        <v>16</v>
      </c>
      <c r="L7" s="1006" t="s">
        <v>399</v>
      </c>
      <c r="M7" s="1006" t="s">
        <v>399</v>
      </c>
      <c r="N7" s="1006" t="s">
        <v>399</v>
      </c>
    </row>
    <row r="8" spans="1:16" s="37" customFormat="1" ht="30" customHeight="1">
      <c r="A8" s="1005">
        <v>2012</v>
      </c>
      <c r="B8" s="1005" t="s">
        <v>2035</v>
      </c>
      <c r="C8" s="601">
        <v>201</v>
      </c>
      <c r="D8" s="1006" t="s">
        <v>399</v>
      </c>
      <c r="E8" s="1006">
        <v>14</v>
      </c>
      <c r="F8" s="1006">
        <v>3</v>
      </c>
      <c r="G8" s="1006">
        <v>36</v>
      </c>
      <c r="H8" s="1006" t="s">
        <v>399</v>
      </c>
      <c r="I8" s="1006" t="s">
        <v>399</v>
      </c>
      <c r="J8" s="1006" t="s">
        <v>399</v>
      </c>
      <c r="K8" s="1006">
        <v>20</v>
      </c>
      <c r="L8" s="1006" t="s">
        <v>399</v>
      </c>
      <c r="M8" s="1006" t="s">
        <v>399</v>
      </c>
      <c r="N8" s="1006">
        <v>1</v>
      </c>
    </row>
    <row r="9" spans="1:16" s="37" customFormat="1" ht="30" customHeight="1">
      <c r="A9" s="1005">
        <v>2013</v>
      </c>
      <c r="B9" s="1005" t="s">
        <v>2036</v>
      </c>
      <c r="C9" s="601">
        <v>179</v>
      </c>
      <c r="D9" s="1006">
        <v>15</v>
      </c>
      <c r="E9" s="1006">
        <v>12</v>
      </c>
      <c r="F9" s="1006">
        <v>4</v>
      </c>
      <c r="G9" s="1006">
        <v>35</v>
      </c>
      <c r="H9" s="1006" t="s">
        <v>399</v>
      </c>
      <c r="I9" s="1006" t="s">
        <v>399</v>
      </c>
      <c r="J9" s="1006" t="s">
        <v>399</v>
      </c>
      <c r="K9" s="1006">
        <v>19</v>
      </c>
      <c r="L9" s="1006">
        <v>4</v>
      </c>
      <c r="M9" s="1006" t="s">
        <v>399</v>
      </c>
      <c r="N9" s="1006" t="s">
        <v>399</v>
      </c>
    </row>
    <row r="10" spans="1:16" s="37" customFormat="1" ht="30" customHeight="1">
      <c r="A10" s="1005">
        <v>2014</v>
      </c>
      <c r="B10" s="1005" t="s">
        <v>2037</v>
      </c>
      <c r="C10" s="601">
        <v>236</v>
      </c>
      <c r="D10" s="1006" t="s">
        <v>399</v>
      </c>
      <c r="E10" s="1006">
        <v>10</v>
      </c>
      <c r="F10" s="1006">
        <v>3</v>
      </c>
      <c r="G10" s="1006">
        <v>35</v>
      </c>
      <c r="H10" s="1006" t="s">
        <v>399</v>
      </c>
      <c r="I10" s="1006" t="s">
        <v>399</v>
      </c>
      <c r="J10" s="1006" t="s">
        <v>399</v>
      </c>
      <c r="K10" s="1006">
        <v>12</v>
      </c>
      <c r="L10" s="1006" t="s">
        <v>399</v>
      </c>
      <c r="M10" s="1006" t="s">
        <v>399</v>
      </c>
      <c r="N10" s="1006" t="s">
        <v>399</v>
      </c>
    </row>
    <row r="11" spans="1:16" ht="30" customHeight="1">
      <c r="A11" s="1005">
        <v>2015</v>
      </c>
      <c r="B11" s="1005" t="s">
        <v>2038</v>
      </c>
      <c r="C11" s="584">
        <v>193</v>
      </c>
      <c r="D11" s="972" t="s">
        <v>399</v>
      </c>
      <c r="E11" s="972">
        <v>18</v>
      </c>
      <c r="F11" s="972">
        <v>4</v>
      </c>
      <c r="G11" s="972">
        <v>35</v>
      </c>
      <c r="H11" s="972" t="s">
        <v>399</v>
      </c>
      <c r="I11" s="972" t="s">
        <v>399</v>
      </c>
      <c r="J11" s="972" t="s">
        <v>399</v>
      </c>
      <c r="K11" s="972">
        <v>13</v>
      </c>
      <c r="L11" s="972" t="s">
        <v>399</v>
      </c>
      <c r="M11" s="972" t="s">
        <v>399</v>
      </c>
      <c r="N11" s="972" t="s">
        <v>399</v>
      </c>
    </row>
    <row r="12" spans="1:16" ht="30" customHeight="1">
      <c r="A12" s="1005">
        <v>2016</v>
      </c>
      <c r="B12" s="1005" t="s">
        <v>2039</v>
      </c>
      <c r="C12" s="584">
        <v>179</v>
      </c>
      <c r="D12" s="972" t="s">
        <v>399</v>
      </c>
      <c r="E12" s="972">
        <v>14</v>
      </c>
      <c r="F12" s="972">
        <v>1</v>
      </c>
      <c r="G12" s="972">
        <v>34</v>
      </c>
      <c r="H12" s="972" t="s">
        <v>399</v>
      </c>
      <c r="I12" s="972">
        <v>1</v>
      </c>
      <c r="J12" s="972" t="s">
        <v>399</v>
      </c>
      <c r="K12" s="972">
        <v>13</v>
      </c>
      <c r="L12" s="972" t="s">
        <v>399</v>
      </c>
      <c r="M12" s="972" t="s">
        <v>399</v>
      </c>
      <c r="N12" s="972" t="s">
        <v>399</v>
      </c>
    </row>
    <row r="13" spans="1:16" ht="30" customHeight="1">
      <c r="A13" s="1005">
        <v>2017</v>
      </c>
      <c r="B13" s="1005" t="s">
        <v>2040</v>
      </c>
      <c r="C13" s="584">
        <v>209</v>
      </c>
      <c r="D13" s="972" t="s">
        <v>399</v>
      </c>
      <c r="E13" s="972">
        <v>12</v>
      </c>
      <c r="F13" s="972">
        <v>6</v>
      </c>
      <c r="G13" s="972">
        <v>34</v>
      </c>
      <c r="H13" s="972" t="s">
        <v>399</v>
      </c>
      <c r="I13" s="972" t="s">
        <v>399</v>
      </c>
      <c r="J13" s="972" t="s">
        <v>399</v>
      </c>
      <c r="K13" s="972">
        <v>7</v>
      </c>
      <c r="L13" s="972" t="s">
        <v>399</v>
      </c>
      <c r="M13" s="972" t="s">
        <v>399</v>
      </c>
      <c r="N13" s="972" t="s">
        <v>399</v>
      </c>
    </row>
    <row r="14" spans="1:16" ht="30" customHeight="1">
      <c r="A14" s="1005">
        <v>2018</v>
      </c>
      <c r="B14" s="1005" t="s">
        <v>2041</v>
      </c>
      <c r="C14" s="584">
        <v>202</v>
      </c>
      <c r="D14" s="972" t="s">
        <v>399</v>
      </c>
      <c r="E14" s="972">
        <v>16</v>
      </c>
      <c r="F14" s="972">
        <v>4</v>
      </c>
      <c r="G14" s="972">
        <v>34</v>
      </c>
      <c r="H14" s="972" t="s">
        <v>399</v>
      </c>
      <c r="I14" s="972" t="s">
        <v>399</v>
      </c>
      <c r="J14" s="972">
        <v>1</v>
      </c>
      <c r="K14" s="972">
        <v>9</v>
      </c>
      <c r="L14" s="972" t="s">
        <v>399</v>
      </c>
      <c r="M14" s="972" t="s">
        <v>399</v>
      </c>
      <c r="N14" s="972" t="s">
        <v>399</v>
      </c>
    </row>
    <row r="15" spans="1:16" s="23" customFormat="1" ht="30" customHeight="1">
      <c r="A15" s="955">
        <v>2019</v>
      </c>
      <c r="B15" s="955" t="s">
        <v>3243</v>
      </c>
      <c r="C15" s="584">
        <v>201</v>
      </c>
      <c r="D15" s="972" t="s">
        <v>399</v>
      </c>
      <c r="E15" s="972">
        <v>12</v>
      </c>
      <c r="F15" s="972">
        <v>3</v>
      </c>
      <c r="G15" s="972">
        <v>34</v>
      </c>
      <c r="H15" s="972" t="s">
        <v>399</v>
      </c>
      <c r="I15" s="972" t="s">
        <v>399</v>
      </c>
      <c r="J15" s="972" t="s">
        <v>399</v>
      </c>
      <c r="K15" s="972">
        <v>6</v>
      </c>
      <c r="L15" s="972">
        <v>1</v>
      </c>
      <c r="M15" s="972" t="s">
        <v>399</v>
      </c>
      <c r="N15" s="972" t="s">
        <v>399</v>
      </c>
    </row>
    <row r="16" spans="1:16" ht="30" customHeight="1">
      <c r="A16" s="955">
        <v>2020</v>
      </c>
      <c r="B16" s="955" t="s">
        <v>3244</v>
      </c>
      <c r="C16" s="584">
        <v>194</v>
      </c>
      <c r="D16" s="972" t="s">
        <v>553</v>
      </c>
      <c r="E16" s="972">
        <v>14</v>
      </c>
      <c r="F16" s="972">
        <v>4</v>
      </c>
      <c r="G16" s="972">
        <v>34</v>
      </c>
      <c r="H16" s="972" t="s">
        <v>553</v>
      </c>
      <c r="I16" s="972" t="s">
        <v>553</v>
      </c>
      <c r="J16" s="972" t="s">
        <v>553</v>
      </c>
      <c r="K16" s="972">
        <v>8</v>
      </c>
      <c r="L16" s="972" t="s">
        <v>553</v>
      </c>
      <c r="M16" s="972" t="s">
        <v>553</v>
      </c>
      <c r="N16" s="972" t="s">
        <v>553</v>
      </c>
    </row>
    <row r="17" spans="1:16" ht="30" customHeight="1">
      <c r="A17" s="1536">
        <v>2021</v>
      </c>
      <c r="B17" s="1536" t="s">
        <v>4925</v>
      </c>
      <c r="C17" s="1540">
        <v>167</v>
      </c>
      <c r="D17" s="1417" t="s">
        <v>553</v>
      </c>
      <c r="E17" s="1417">
        <v>12</v>
      </c>
      <c r="F17" s="1417">
        <v>4</v>
      </c>
      <c r="G17" s="1417">
        <v>34</v>
      </c>
      <c r="H17" s="1417" t="s">
        <v>553</v>
      </c>
      <c r="I17" s="1417" t="s">
        <v>553</v>
      </c>
      <c r="J17" s="1417" t="s">
        <v>553</v>
      </c>
      <c r="K17" s="1417">
        <v>7</v>
      </c>
      <c r="L17" s="1417" t="s">
        <v>553</v>
      </c>
      <c r="M17" s="1417" t="s">
        <v>553</v>
      </c>
      <c r="N17" s="1417" t="s">
        <v>553</v>
      </c>
    </row>
    <row r="18" spans="1:16" ht="30" customHeight="1">
      <c r="A18" s="1396">
        <v>2022</v>
      </c>
      <c r="B18" s="1396" t="s">
        <v>5266</v>
      </c>
      <c r="C18" s="584">
        <v>162</v>
      </c>
      <c r="D18" s="1398" t="s">
        <v>399</v>
      </c>
      <c r="E18" s="1398">
        <v>11</v>
      </c>
      <c r="F18" s="1398">
        <v>3</v>
      </c>
      <c r="G18" s="1398">
        <v>33</v>
      </c>
      <c r="H18" s="1398" t="s">
        <v>399</v>
      </c>
      <c r="I18" s="1398" t="s">
        <v>399</v>
      </c>
      <c r="J18" s="1398" t="s">
        <v>399</v>
      </c>
      <c r="K18" s="1398">
        <v>8</v>
      </c>
      <c r="L18" s="1398" t="s">
        <v>399</v>
      </c>
      <c r="M18" s="1398" t="s">
        <v>399</v>
      </c>
      <c r="N18" s="1398" t="s">
        <v>399</v>
      </c>
    </row>
    <row r="19" spans="1:16" ht="30" customHeight="1">
      <c r="A19" s="1646">
        <v>2023</v>
      </c>
      <c r="B19" s="1646" t="s">
        <v>5438</v>
      </c>
      <c r="C19" s="1833">
        <v>178</v>
      </c>
      <c r="D19" s="1417" t="s">
        <v>553</v>
      </c>
      <c r="E19" s="1417">
        <v>16</v>
      </c>
      <c r="F19" s="1417">
        <v>3</v>
      </c>
      <c r="G19" s="1417">
        <v>30</v>
      </c>
      <c r="H19" s="1417" t="s">
        <v>553</v>
      </c>
      <c r="I19" s="1417" t="s">
        <v>553</v>
      </c>
      <c r="J19" s="1417" t="s">
        <v>553</v>
      </c>
      <c r="K19" s="1417">
        <v>4</v>
      </c>
      <c r="L19" s="1417" t="s">
        <v>553</v>
      </c>
      <c r="M19" s="1417" t="s">
        <v>553</v>
      </c>
      <c r="N19" s="1417" t="s">
        <v>553</v>
      </c>
    </row>
    <row r="20" spans="1:16" ht="30" customHeight="1">
      <c r="A20" s="1645">
        <v>2024</v>
      </c>
      <c r="B20" s="1822" t="s">
        <v>5578</v>
      </c>
      <c r="C20" s="1800">
        <v>175</v>
      </c>
      <c r="D20" s="1801" t="s">
        <v>553</v>
      </c>
      <c r="E20" s="1801">
        <v>16</v>
      </c>
      <c r="F20" s="1801">
        <v>4</v>
      </c>
      <c r="G20" s="1801">
        <v>30</v>
      </c>
      <c r="H20" s="1801" t="s">
        <v>553</v>
      </c>
      <c r="I20" s="1801" t="s">
        <v>553</v>
      </c>
      <c r="J20" s="1801" t="s">
        <v>553</v>
      </c>
      <c r="K20" s="1801">
        <v>7</v>
      </c>
      <c r="L20" s="1801" t="s">
        <v>553</v>
      </c>
      <c r="M20" s="1801" t="s">
        <v>553</v>
      </c>
      <c r="N20" s="1801" t="s">
        <v>553</v>
      </c>
    </row>
    <row r="21" spans="1:16" ht="20.100000000000001" customHeight="1">
      <c r="A21" s="993" t="s">
        <v>4143</v>
      </c>
      <c r="B21" s="993"/>
      <c r="C21" s="993"/>
      <c r="D21" s="23"/>
      <c r="E21" s="23"/>
      <c r="F21" s="23"/>
      <c r="G21" s="23"/>
      <c r="H21" s="23"/>
      <c r="I21" s="23"/>
      <c r="J21" s="23"/>
      <c r="K21" s="23"/>
      <c r="L21" s="23"/>
      <c r="M21" s="23"/>
      <c r="N21" s="23"/>
      <c r="O21" s="23"/>
      <c r="P21" s="23"/>
    </row>
  </sheetData>
  <customSheetViews>
    <customSheetView guid="{35BD8D3A-C3F6-4E0E-B6B2-2143E8CF03D4}" scale="85" topLeftCell="A10">
      <selection activeCell="F34" sqref="F34"/>
      <pageMargins left="0.59055118110236227" right="0.59055118110236227" top="0.78740157480314965" bottom="0.78740157480314965" header="0.31496062992125984" footer="0.31496062992125984"/>
      <pageSetup paperSize="9" orientation="portrait" r:id="rId1"/>
    </customSheetView>
    <customSheetView guid="{62DAE75F-6EEA-49DA-9015-29B18CCD12D0}" topLeftCell="A4">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P1" sqref="P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8" sqref="C18"/>
      <pageMargins left="0.59055118110236227" right="0.59055118110236227" top="0.78740157480314965" bottom="0.78740157480314965" header="0.31496062992125984" footer="0.31496062992125984"/>
      <pageSetup paperSize="9" orientation="portrait" r:id="rId4"/>
    </customSheetView>
    <customSheetView guid="{24722943-D668-4B0A-A18B-250D1EAF22DF}" topLeftCell="A4">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topLeftCell="A4">
      <selection activeCell="C17" sqref="C17"/>
      <pageMargins left="0.59055118110236227" right="0.59055118110236227" top="0.78740157480314965" bottom="0.78740157480314965" header="0.31496062992125984" footer="0.31496062992125984"/>
      <pageSetup paperSize="9" orientation="portrait" r:id="rId6"/>
    </customSheetView>
    <customSheetView guid="{B49D56AA-3B6B-4E15-99C8-E193BF4F22A9}" topLeftCell="A4">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fitToPage="1">
      <selection activeCell="N19" sqref="N19"/>
      <pageMargins left="0.59055118110236227" right="0.59055118110236227" top="0.78740157480314965" bottom="0.78740157480314965" header="0.31496062992125984" footer="0.31496062992125984"/>
      <pageSetup paperSize="9" scale="70" orientation="portrait" r:id="rId8"/>
    </customSheetView>
    <customSheetView guid="{CB77EDC4-1539-4750-BB10-178F70A60A1B}" topLeftCell="A4">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topLeftCell="A4">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topLeftCell="A4">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topLeftCell="A4">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topLeftCell="A4">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topLeftCell="A4">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topLeftCell="A4">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topLeftCell="A4">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topLeftCell="A4">
      <selection activeCell="C17" sqref="C17"/>
      <pageMargins left="0.59055118110236227" right="0.59055118110236227" top="0.78740157480314965" bottom="0.78740157480314965" header="0.31496062992125984" footer="0.31496062992125984"/>
      <pageSetup paperSize="9" orientation="portrait" r:id="rId17"/>
    </customSheetView>
    <customSheetView guid="{30058F98-6897-4D54-8BCF-6DCA7063FB8D}" topLeftCell="A4">
      <selection activeCell="C17" sqref="C17"/>
      <pageMargins left="0.59055118110236227" right="0.59055118110236227" top="0.78740157480314965" bottom="0.78740157480314965" header="0.31496062992125984" footer="0.31496062992125984"/>
      <pageSetup paperSize="9" orientation="portrait" r:id="rId18"/>
    </customSheetView>
    <customSheetView guid="{69EF12F7-33A4-4F77-BCCE-9A346C0C3A8F}" topLeftCell="A4">
      <selection activeCell="C17" sqref="C17"/>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topLeftCell="A4">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topLeftCell="A4">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topLeftCell="A4">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topLeftCell="A4">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topLeftCell="A4">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topLeftCell="A4">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topLeftCell="A4">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topLeftCell="A4">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topLeftCell="A4">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topLeftCell="A4">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topLeftCell="A4">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topLeftCell="A4">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topLeftCell="A4">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topLeftCell="A4">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topLeftCell="A4">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topLeftCell="A4">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topLeftCell="A4">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topLeftCell="A4">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topLeftCell="A4">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topLeftCell="A4">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topLeftCell="A4">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topLeftCell="A4">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topLeftCell="A4">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topLeftCell="A4">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topLeftCell="A4">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topLeftCell="A4">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topLeftCell="A4">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topLeftCell="A4">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topLeftCell="A4">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topLeftCell="A4">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topLeftCell="A4">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topLeftCell="A4">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topLeftCell="A4">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topLeftCell="A4">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topLeftCell="A4">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topLeftCell="A4">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topLeftCell="A4">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topLeftCell="A4">
      <selection activeCell="C17" sqref="C17"/>
      <pageMargins left="0.59055118110236227" right="0.59055118110236227" top="0.78740157480314965" bottom="0.78740157480314965" header="0.31496062992125984" footer="0.31496062992125984"/>
      <pageSetup paperSize="9" orientation="portrait" r:id="rId58"/>
    </customSheetView>
    <customSheetView guid="{C6AFBE28-E866-4D5D-ADBD-07D2847FD902}" topLeftCell="A4">
      <selection activeCell="C17" sqref="C17"/>
      <pageMargins left="0.59055118110236227" right="0.59055118110236227" top="0.78740157480314965" bottom="0.78740157480314965" header="0.31496062992125984" footer="0.31496062992125984"/>
      <pageSetup paperSize="9" orientation="portrait" r:id="rId59"/>
    </customSheetView>
    <customSheetView guid="{3735EA80-EB2D-4910-81F1-1AA74ECCBFE5}" topLeftCell="A4">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topLeftCell="A4">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topLeftCell="A4">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topLeftCell="A4">
      <selection activeCell="C17" sqref="C17"/>
      <pageMargins left="0.59055118110236227" right="0.59055118110236227" top="0.78740157480314965" bottom="0.78740157480314965" header="0.31496062992125984" footer="0.31496062992125984"/>
      <pageSetup paperSize="9" orientation="portrait" r:id="rId63"/>
    </customSheetView>
    <customSheetView guid="{1F973131-8A4E-4D06-BD72-AB7B2C989AC9}" topLeftCell="A4">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topLeftCell="A4">
      <selection activeCell="C17" sqref="C17"/>
      <pageMargins left="0.59055118110236227" right="0.59055118110236227" top="0.78740157480314965" bottom="0.78740157480314965" header="0.31496062992125984" footer="0.31496062992125984"/>
      <pageSetup paperSize="9" orientation="portrait" r:id="rId65"/>
    </customSheetView>
    <customSheetView guid="{240189DE-87D7-4094-9C55-239451DB35EE}" topLeftCell="A4">
      <selection activeCell="C17" sqref="C17"/>
      <pageMargins left="0.59055118110236227" right="0.59055118110236227" top="0.78740157480314965" bottom="0.78740157480314965" header="0.31496062992125984" footer="0.31496062992125984"/>
      <pageSetup paperSize="9" orientation="portrait" r:id="rId66"/>
    </customSheetView>
    <customSheetView guid="{3879FE5B-EDC4-4A46-BAD1-D4F44E5C755B}" fitToPage="1">
      <selection activeCell="N19" sqref="N19"/>
      <pageMargins left="0.59055118110236227" right="0.59055118110236227" top="0.78740157480314965" bottom="0.78740157480314965" header="0.31496062992125984" footer="0.31496062992125984"/>
      <pageSetup paperSize="9" scale="70" orientation="portrait" r:id="rId67"/>
    </customSheetView>
    <customSheetView guid="{CFF65FEC-3D52-4BB3-8C14-3CC246A9956F}" topLeftCell="A4">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topLeftCell="A4">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topLeftCell="A4">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topLeftCell="A4">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topLeftCell="A4">
      <selection activeCell="C17" sqref="C17"/>
      <pageMargins left="0.59055118110236227" right="0.59055118110236227" top="0.78740157480314965" bottom="0.78740157480314965" header="0.31496062992125984" footer="0.31496062992125984"/>
      <pageSetup paperSize="9" orientation="portrait" r:id="rId72"/>
    </customSheetView>
    <customSheetView guid="{71042459-703D-4FF3-8D53-1213B54B1552}" topLeftCell="A4">
      <selection activeCell="C17" sqref="C17"/>
      <pageMargins left="0.59055118110236227" right="0.59055118110236227" top="0.78740157480314965" bottom="0.78740157480314965" header="0.31496062992125984" footer="0.31496062992125984"/>
      <pageSetup paperSize="9" orientation="portrait" r:id="rId73"/>
    </customSheetView>
    <customSheetView guid="{EE644B69-3942-4A0D-811D-C183FE0C8B84}" topLeftCell="A4">
      <selection activeCell="C17" sqref="C17"/>
      <pageMargins left="0.59055118110236227" right="0.59055118110236227" top="0.78740157480314965" bottom="0.78740157480314965" header="0.31496062992125984" footer="0.31496062992125984"/>
      <pageSetup paperSize="9" orientation="portrait" r:id="rId74"/>
    </customSheetView>
    <customSheetView guid="{AA17E97B-ABB2-4C8B-BAA8-63934B5B5DBA}" topLeftCell="A4">
      <selection activeCell="C17" sqref="C17"/>
      <pageMargins left="0.59055118110236227" right="0.59055118110236227" top="0.78740157480314965" bottom="0.78740157480314965" header="0.31496062992125984" footer="0.31496062992125984"/>
      <pageSetup paperSize="9" orientation="portrait" r:id="rId75"/>
    </customSheetView>
    <customSheetView guid="{723C59CB-A466-4479-8AA8-39674B010947}" topLeftCell="A4">
      <selection activeCell="C17" sqref="C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8" sqref="C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8" sqref="C18"/>
      <pageMargins left="0.59055118110236227" right="0.59055118110236227" top="0.78740157480314965" bottom="0.78740157480314965" header="0.31496062992125984" footer="0.31496062992125984"/>
      <pageSetup paperSize="9" orientation="portrait" r:id="rId78"/>
    </customSheetView>
    <customSheetView guid="{5513285A-7AFF-4B9F-AAF6-93131D585702}" topLeftCell="A4">
      <selection activeCell="C17" sqref="C17"/>
      <pageMargins left="0.59055118110236227" right="0.59055118110236227" top="0.78740157480314965" bottom="0.78740157480314965" header="0.31496062992125984" footer="0.31496062992125984"/>
      <pageSetup paperSize="9" orientation="portrait" r:id="rId79"/>
    </customSheetView>
    <customSheetView guid="{A0A5534D-42D8-415C-8AAF-DF16D93BD699}" topLeftCell="A4">
      <selection activeCell="C17" sqref="C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8" sqref="C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
    <mergeCell ref="A3:A4"/>
    <mergeCell ref="B3:B4"/>
    <mergeCell ref="C3:J3"/>
    <mergeCell ref="K3:N3"/>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9">
    <pageSetUpPr autoPageBreaks="0"/>
  </sheetPr>
  <dimension ref="A1:R8"/>
  <sheetViews>
    <sheetView zoomScale="85" zoomScaleNormal="85" zoomScaleSheetLayoutView="100" workbookViewId="0">
      <selection activeCell="E18" sqref="E18"/>
    </sheetView>
  </sheetViews>
  <sheetFormatPr defaultColWidth="2.5" defaultRowHeight="15" customHeight="1"/>
  <cols>
    <col min="1" max="1" width="10.375" style="20" customWidth="1"/>
    <col min="2" max="7" width="14.75" style="37" customWidth="1"/>
    <col min="8" max="12" width="14.75" style="20" customWidth="1"/>
    <col min="13" max="13" width="14.875" style="20" customWidth="1"/>
    <col min="14" max="17" width="15" style="20" customWidth="1"/>
    <col min="18" max="18" width="10.625" style="20" bestFit="1" customWidth="1"/>
    <col min="19" max="16384" width="2.5" style="20"/>
  </cols>
  <sheetData>
    <row r="1" spans="1:18" ht="22.5" customHeight="1">
      <c r="N1" s="19"/>
      <c r="O1" s="19"/>
      <c r="P1" s="19"/>
      <c r="Q1" s="19" t="s">
        <v>4873</v>
      </c>
      <c r="R1" s="558" t="s">
        <v>747</v>
      </c>
    </row>
    <row r="2" spans="1:18" ht="22.5" customHeight="1">
      <c r="A2" s="22" t="s">
        <v>4876</v>
      </c>
    </row>
    <row r="3" spans="1:18" s="165" customFormat="1" ht="22.5" customHeight="1">
      <c r="B3" s="605"/>
      <c r="C3" s="605"/>
      <c r="D3" s="605"/>
      <c r="E3" s="605"/>
      <c r="F3" s="605"/>
      <c r="G3" s="605"/>
      <c r="L3" s="48"/>
      <c r="M3" s="48"/>
      <c r="N3" s="48"/>
      <c r="O3" s="48"/>
      <c r="P3" s="48"/>
      <c r="Q3" s="48" t="s">
        <v>5270</v>
      </c>
    </row>
    <row r="4" spans="1:18" s="892" customFormat="1" ht="20.100000000000001" customHeight="1">
      <c r="A4" s="990" t="s">
        <v>751</v>
      </c>
      <c r="B4" s="890" t="s">
        <v>4180</v>
      </c>
      <c r="C4" s="890" t="s">
        <v>4181</v>
      </c>
      <c r="D4" s="890" t="s">
        <v>4182</v>
      </c>
      <c r="E4" s="890" t="s">
        <v>4183</v>
      </c>
      <c r="F4" s="634" t="s">
        <v>4184</v>
      </c>
      <c r="G4" s="634" t="s">
        <v>4185</v>
      </c>
      <c r="H4" s="636" t="s">
        <v>4186</v>
      </c>
      <c r="I4" s="636" t="s">
        <v>4187</v>
      </c>
      <c r="J4" s="636" t="s">
        <v>4188</v>
      </c>
      <c r="K4" s="636" t="s">
        <v>4189</v>
      </c>
      <c r="L4" s="636" t="s">
        <v>4190</v>
      </c>
      <c r="M4" s="891" t="s">
        <v>4191</v>
      </c>
      <c r="N4" s="891" t="s">
        <v>4927</v>
      </c>
      <c r="O4" s="891" t="s">
        <v>5271</v>
      </c>
      <c r="P4" s="891" t="s">
        <v>5441</v>
      </c>
      <c r="Q4" s="636" t="s">
        <v>5582</v>
      </c>
    </row>
    <row r="5" spans="1:18" ht="26.25" customHeight="1">
      <c r="A5" s="177" t="s">
        <v>131</v>
      </c>
      <c r="B5" s="764">
        <f t="shared" ref="B5:M5" si="0">SUM(B6:B7)</f>
        <v>267672</v>
      </c>
      <c r="C5" s="608">
        <f t="shared" si="0"/>
        <v>267220</v>
      </c>
      <c r="D5" s="608">
        <f t="shared" si="0"/>
        <v>263631</v>
      </c>
      <c r="E5" s="608">
        <f t="shared" si="0"/>
        <v>263678</v>
      </c>
      <c r="F5" s="608">
        <f t="shared" si="0"/>
        <v>264848</v>
      </c>
      <c r="G5" s="608">
        <f t="shared" si="0"/>
        <v>265979</v>
      </c>
      <c r="H5" s="608">
        <f t="shared" si="0"/>
        <v>273409</v>
      </c>
      <c r="I5" s="608">
        <f t="shared" si="0"/>
        <v>272963</v>
      </c>
      <c r="J5" s="608">
        <f t="shared" si="0"/>
        <v>271884</v>
      </c>
      <c r="K5" s="608">
        <f t="shared" si="0"/>
        <v>270912</v>
      </c>
      <c r="L5" s="608">
        <f t="shared" si="0"/>
        <v>270322</v>
      </c>
      <c r="M5" s="608">
        <f t="shared" si="0"/>
        <v>269696</v>
      </c>
      <c r="N5" s="608">
        <f>SUM(N6:N7)</f>
        <v>268833</v>
      </c>
      <c r="O5" s="608">
        <f>SUM(O6:O7)</f>
        <v>267128</v>
      </c>
      <c r="P5" s="608">
        <f t="shared" ref="P5" si="1">SUM(P6:P7)</f>
        <v>265267</v>
      </c>
      <c r="Q5" s="1063">
        <v>263400</v>
      </c>
    </row>
    <row r="6" spans="1:18" ht="26.25" customHeight="1">
      <c r="A6" s="161" t="s">
        <v>245</v>
      </c>
      <c r="B6" s="601">
        <v>129274</v>
      </c>
      <c r="C6" s="1006">
        <v>129174</v>
      </c>
      <c r="D6" s="1006">
        <v>127771</v>
      </c>
      <c r="E6" s="1006">
        <v>127792</v>
      </c>
      <c r="F6" s="1006">
        <v>128686</v>
      </c>
      <c r="G6" s="1006">
        <v>129583</v>
      </c>
      <c r="H6" s="972">
        <v>133492</v>
      </c>
      <c r="I6" s="972">
        <v>133269</v>
      </c>
      <c r="J6" s="972">
        <v>132676</v>
      </c>
      <c r="K6" s="972">
        <v>132004</v>
      </c>
      <c r="L6" s="972">
        <v>131769</v>
      </c>
      <c r="M6" s="972">
        <v>131479</v>
      </c>
      <c r="N6" s="1417">
        <v>131004</v>
      </c>
      <c r="O6" s="1164">
        <v>130203</v>
      </c>
      <c r="P6" s="1417">
        <v>129262</v>
      </c>
      <c r="Q6" s="1417">
        <v>128260</v>
      </c>
    </row>
    <row r="7" spans="1:18" ht="26.25" customHeight="1">
      <c r="A7" s="164" t="s">
        <v>246</v>
      </c>
      <c r="B7" s="639">
        <v>138398</v>
      </c>
      <c r="C7" s="611">
        <v>138046</v>
      </c>
      <c r="D7" s="611">
        <v>135860</v>
      </c>
      <c r="E7" s="611">
        <v>135886</v>
      </c>
      <c r="F7" s="611">
        <v>136162</v>
      </c>
      <c r="G7" s="611">
        <v>136396</v>
      </c>
      <c r="H7" s="36">
        <v>139917</v>
      </c>
      <c r="I7" s="36">
        <v>139694</v>
      </c>
      <c r="J7" s="36">
        <v>139208</v>
      </c>
      <c r="K7" s="36">
        <v>138908</v>
      </c>
      <c r="L7" s="36">
        <v>138553</v>
      </c>
      <c r="M7" s="36">
        <v>138217</v>
      </c>
      <c r="N7" s="36">
        <v>137829</v>
      </c>
      <c r="O7" s="36">
        <v>136925</v>
      </c>
      <c r="P7" s="36">
        <v>136005</v>
      </c>
      <c r="Q7" s="1817">
        <v>135140</v>
      </c>
    </row>
    <row r="8" spans="1:18" ht="20.100000000000001" customHeight="1">
      <c r="A8" s="993" t="s">
        <v>4192</v>
      </c>
      <c r="H8" s="23"/>
      <c r="I8" s="23"/>
      <c r="J8" s="23"/>
      <c r="K8" s="23"/>
      <c r="L8" s="23"/>
      <c r="M8" s="23"/>
      <c r="N8" s="23"/>
      <c r="O8" s="23"/>
      <c r="P8" s="23"/>
      <c r="Q8" s="23"/>
      <c r="R8" s="23"/>
    </row>
  </sheetData>
  <customSheetViews>
    <customSheetView guid="{35BD8D3A-C3F6-4E0E-B6B2-2143E8CF03D4}" scale="85" topLeftCell="J1">
      <selection activeCell="N25" sqref="N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C1">
      <selection activeCell="F14" sqref="F14"/>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P1" sqref="P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I1">
      <selection activeCell="N25" sqref="A25:N2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C1">
      <selection activeCell="F14" sqref="F14"/>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C1">
      <selection activeCell="F14" sqref="F14"/>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C1">
      <selection activeCell="F14" sqref="F14"/>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C1">
      <selection activeCell="F14" sqref="F14"/>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C1">
      <selection activeCell="F14" sqref="F14"/>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C1">
      <selection activeCell="F14" sqref="F14"/>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C1">
      <selection activeCell="F14" sqref="F14"/>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G1">
      <selection activeCell="N5" sqref="N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G1">
      <selection activeCell="N5" sqref="N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C1">
      <selection activeCell="F14" sqref="F14"/>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C1">
      <selection activeCell="F14" sqref="F14"/>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C1">
      <selection activeCell="F14" sqref="F14"/>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C1">
      <selection activeCell="F14" sqref="F14"/>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C1">
      <selection activeCell="F14" sqref="F14"/>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C1">
      <selection activeCell="F14" sqref="F14"/>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O1" sqref="O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G1">
      <selection activeCell="N5" sqref="N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C1">
      <selection activeCell="F14" sqref="F14"/>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C1">
      <selection activeCell="F14" sqref="F14"/>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C1">
      <selection activeCell="F14" sqref="F14"/>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C1">
      <selection activeCell="F14" sqref="F14"/>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C1">
      <selection activeCell="F14" sqref="F14"/>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C1">
      <selection activeCell="F14" sqref="F14"/>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C1">
      <selection activeCell="F14" sqref="F14"/>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C1">
      <selection activeCell="F14" sqref="F14"/>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C1">
      <selection activeCell="F14" sqref="F14"/>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G1">
      <selection activeCell="N5" sqref="N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G1">
      <selection activeCell="N5" sqref="N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G1">
      <selection activeCell="N5" sqref="N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G1">
      <selection activeCell="N5" sqref="N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G1">
      <selection activeCell="N5" sqref="N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G1">
      <selection activeCell="N5" sqref="N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G1">
      <selection activeCell="N5" sqref="N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G1">
      <selection activeCell="N5" sqref="N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G1">
      <selection activeCell="N5" sqref="N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G1">
      <selection activeCell="N5" sqref="N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G1">
      <selection activeCell="N5" sqref="N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G1">
      <selection activeCell="N5" sqref="N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G1">
      <selection activeCell="N5" sqref="N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G1">
      <selection activeCell="N5" sqref="N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G1">
      <selection activeCell="N5" sqref="N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G1">
      <selection activeCell="N5" sqref="N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G1">
      <selection activeCell="N5" sqref="N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G1">
      <selection activeCell="N5" sqref="N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C1">
      <selection activeCell="F14" sqref="F14"/>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C1">
      <selection activeCell="F14" sqref="F14"/>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C1">
      <selection activeCell="F14" sqref="F14"/>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C1">
      <selection activeCell="F14" sqref="F14"/>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C1">
      <selection activeCell="F14" sqref="F14"/>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C1">
      <selection activeCell="F14" sqref="F14"/>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C1">
      <selection activeCell="F14" sqref="F14"/>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C1">
      <selection activeCell="F14" sqref="F14"/>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C1">
      <selection activeCell="F14" sqref="F14"/>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C1">
      <selection activeCell="F14" sqref="F14"/>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C1">
      <selection activeCell="F14" sqref="F14"/>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G1">
      <selection activeCell="N5" sqref="N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G1">
      <selection activeCell="N5" sqref="N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G1">
      <selection activeCell="N5" sqref="N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C1">
      <selection activeCell="F14" sqref="F14"/>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C1">
      <selection activeCell="F14" sqref="F14"/>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C1">
      <selection activeCell="F14" sqref="F14"/>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C1">
      <selection activeCell="F14" sqref="F14"/>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C1">
      <selection activeCell="F14" sqref="F14"/>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G1">
      <selection activeCell="O8" sqref="O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C1">
      <selection activeCell="F14" sqref="F14"/>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G1">
      <selection activeCell="N5" sqref="N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G1">
      <selection activeCell="N5" sqref="N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C1">
      <selection activeCell="F14" sqref="F14"/>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C1">
      <selection activeCell="F14" sqref="F14"/>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C1">
      <selection activeCell="F14" sqref="F14"/>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C1">
      <selection activeCell="F14" sqref="F14"/>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C1">
      <selection activeCell="F14" sqref="F14"/>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I1">
      <selection activeCell="N25" sqref="A25:N2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I1">
      <selection activeCell="N25" sqref="A25:N2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C1">
      <selection activeCell="F14" sqref="F14"/>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C1">
      <selection activeCell="F14" sqref="F14"/>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I1">
      <selection activeCell="N25" sqref="A25:N2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J1">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0">
    <pageSetUpPr autoPageBreaks="0"/>
  </sheetPr>
  <dimension ref="A1:O84"/>
  <sheetViews>
    <sheetView zoomScale="85" zoomScaleNormal="85" zoomScaleSheetLayoutView="100" workbookViewId="0">
      <pane ySplit="4" topLeftCell="A5" activePane="bottomLeft" state="frozen"/>
      <selection activeCell="N26" sqref="N26"/>
      <selection pane="bottomLeft" activeCell="T64" sqref="T64"/>
    </sheetView>
  </sheetViews>
  <sheetFormatPr defaultColWidth="2.5" defaultRowHeight="15" customHeight="1"/>
  <cols>
    <col min="1" max="1" width="17.25" style="20" customWidth="1"/>
    <col min="2" max="2" width="16.875" style="20" customWidth="1"/>
    <col min="3" max="4" width="7.25" style="20" customWidth="1"/>
    <col min="5" max="13" width="10.5" style="20" customWidth="1"/>
    <col min="14" max="14" width="2.5" style="20"/>
    <col min="15" max="15" width="10.625" style="20" bestFit="1" customWidth="1"/>
    <col min="16" max="16384" width="2.5" style="20"/>
  </cols>
  <sheetData>
    <row r="1" spans="1:15" ht="22.5" customHeight="1">
      <c r="A1" s="540"/>
      <c r="B1" s="540"/>
      <c r="C1" s="540"/>
      <c r="D1" s="540"/>
      <c r="E1" s="540"/>
      <c r="F1" s="540"/>
      <c r="G1" s="540"/>
      <c r="H1" s="540"/>
      <c r="I1" s="540"/>
      <c r="J1" s="540"/>
      <c r="K1" s="540"/>
      <c r="L1" s="540"/>
      <c r="M1" s="580" t="s">
        <v>4873</v>
      </c>
      <c r="O1" s="558" t="s">
        <v>747</v>
      </c>
    </row>
    <row r="2" spans="1:15" s="91" customFormat="1" ht="22.5" customHeight="1">
      <c r="A2" s="1188" t="s">
        <v>4875</v>
      </c>
      <c r="B2" s="830"/>
      <c r="C2" s="830"/>
      <c r="D2" s="830"/>
      <c r="E2" s="830"/>
      <c r="F2" s="830"/>
      <c r="G2" s="830"/>
      <c r="H2" s="830"/>
      <c r="I2" s="830"/>
      <c r="J2" s="830"/>
      <c r="K2" s="830"/>
      <c r="L2" s="830"/>
      <c r="M2" s="830"/>
    </row>
    <row r="3" spans="1:15" s="894" customFormat="1" ht="20.100000000000001" customHeight="1">
      <c r="A3" s="2159" t="s">
        <v>751</v>
      </c>
      <c r="B3" s="2213" t="s">
        <v>4193</v>
      </c>
      <c r="C3" s="2158" t="s">
        <v>4194</v>
      </c>
      <c r="D3" s="2158"/>
      <c r="E3" s="2158" t="s">
        <v>4195</v>
      </c>
      <c r="F3" s="2158"/>
      <c r="G3" s="2158"/>
      <c r="H3" s="2158" t="s">
        <v>4196</v>
      </c>
      <c r="I3" s="2158"/>
      <c r="J3" s="2158"/>
      <c r="K3" s="2213" t="s">
        <v>4197</v>
      </c>
      <c r="L3" s="2158" t="s">
        <v>4198</v>
      </c>
      <c r="M3" s="2157"/>
    </row>
    <row r="4" spans="1:15" s="894" customFormat="1" ht="27">
      <c r="A4" s="2159"/>
      <c r="B4" s="2158"/>
      <c r="C4" s="1165" t="s">
        <v>4199</v>
      </c>
      <c r="D4" s="1171" t="s">
        <v>4200</v>
      </c>
      <c r="E4" s="1165" t="s">
        <v>131</v>
      </c>
      <c r="F4" s="1165" t="s">
        <v>245</v>
      </c>
      <c r="G4" s="1165" t="s">
        <v>246</v>
      </c>
      <c r="H4" s="1165" t="s">
        <v>131</v>
      </c>
      <c r="I4" s="1165" t="s">
        <v>245</v>
      </c>
      <c r="J4" s="1165" t="s">
        <v>246</v>
      </c>
      <c r="K4" s="2158"/>
      <c r="L4" s="1165" t="s">
        <v>2339</v>
      </c>
      <c r="M4" s="1166" t="s">
        <v>4201</v>
      </c>
    </row>
    <row r="5" spans="1:15" ht="13.5" customHeight="1">
      <c r="A5" s="572" t="s">
        <v>4202</v>
      </c>
      <c r="B5" s="831" t="s">
        <v>4203</v>
      </c>
      <c r="C5" s="565">
        <v>1</v>
      </c>
      <c r="D5" s="565">
        <v>2</v>
      </c>
      <c r="E5" s="67">
        <f>SUM(F5:G5)</f>
        <v>249793</v>
      </c>
      <c r="F5" s="896">
        <v>121028</v>
      </c>
      <c r="G5" s="896">
        <v>128765</v>
      </c>
      <c r="H5" s="67">
        <f>SUM(I5:J5)</f>
        <v>106411</v>
      </c>
      <c r="I5" s="67">
        <v>50375</v>
      </c>
      <c r="J5" s="67">
        <v>56036</v>
      </c>
      <c r="K5" s="1189">
        <f>H5/E5*100</f>
        <v>42.599672528853894</v>
      </c>
      <c r="L5" s="67">
        <v>104248</v>
      </c>
      <c r="M5" s="67">
        <v>2140</v>
      </c>
    </row>
    <row r="6" spans="1:15" ht="13.5" customHeight="1">
      <c r="A6" s="572" t="s">
        <v>4204</v>
      </c>
      <c r="B6" s="831" t="s">
        <v>4205</v>
      </c>
      <c r="C6" s="565">
        <v>2</v>
      </c>
      <c r="D6" s="565">
        <v>8</v>
      </c>
      <c r="E6" s="67">
        <f>SUM(F6:G6)</f>
        <v>255996</v>
      </c>
      <c r="F6" s="896">
        <v>124409</v>
      </c>
      <c r="G6" s="896">
        <v>131587</v>
      </c>
      <c r="H6" s="67">
        <f>SUM(I6:J6)</f>
        <v>134174</v>
      </c>
      <c r="I6" s="67">
        <v>65210</v>
      </c>
      <c r="J6" s="67">
        <v>68964</v>
      </c>
      <c r="K6" s="1189">
        <f>H6/E6*100</f>
        <v>52.412537695901499</v>
      </c>
      <c r="L6" s="67">
        <v>127081</v>
      </c>
      <c r="M6" s="67">
        <v>7093</v>
      </c>
    </row>
    <row r="7" spans="1:15" ht="13.5" customHeight="1">
      <c r="A7" s="572" t="s">
        <v>4206</v>
      </c>
      <c r="B7" s="1190" t="s">
        <v>4093</v>
      </c>
      <c r="C7" s="565">
        <v>48</v>
      </c>
      <c r="D7" s="565">
        <v>204</v>
      </c>
      <c r="E7" s="67">
        <f>SUM(F7:G7)</f>
        <v>256097</v>
      </c>
      <c r="F7" s="896">
        <v>124458</v>
      </c>
      <c r="G7" s="896">
        <v>131639</v>
      </c>
      <c r="H7" s="67">
        <f>SUM(I7:J7)</f>
        <v>134190</v>
      </c>
      <c r="I7" s="67">
        <v>65221</v>
      </c>
      <c r="J7" s="67">
        <v>68969</v>
      </c>
      <c r="K7" s="1189">
        <f>H7/E7*100</f>
        <v>52.398114776822844</v>
      </c>
      <c r="L7" s="67">
        <v>128397</v>
      </c>
      <c r="M7" s="67">
        <v>5783</v>
      </c>
    </row>
    <row r="8" spans="1:15" ht="13.5" customHeight="1">
      <c r="A8" s="572"/>
      <c r="B8" s="831"/>
      <c r="C8" s="565"/>
      <c r="D8" s="565" t="s">
        <v>4207</v>
      </c>
      <c r="E8" s="565"/>
      <c r="F8" s="896"/>
      <c r="G8" s="896"/>
      <c r="H8" s="564"/>
      <c r="I8" s="67"/>
      <c r="J8" s="67"/>
      <c r="K8" s="564"/>
      <c r="L8" s="67"/>
      <c r="M8" s="67"/>
    </row>
    <row r="9" spans="1:15" ht="13.5" customHeight="1">
      <c r="A9" s="572" t="s">
        <v>4208</v>
      </c>
      <c r="B9" s="831" t="s">
        <v>4209</v>
      </c>
      <c r="C9" s="565">
        <v>9</v>
      </c>
      <c r="D9" s="565">
        <v>12</v>
      </c>
      <c r="E9" s="67">
        <f>SUM(F9:G9)</f>
        <v>254409</v>
      </c>
      <c r="F9" s="896">
        <v>123265</v>
      </c>
      <c r="G9" s="896">
        <v>131144</v>
      </c>
      <c r="H9" s="67">
        <f>SUM(I9:J9)</f>
        <v>127790</v>
      </c>
      <c r="I9" s="67">
        <v>60453</v>
      </c>
      <c r="J9" s="67">
        <v>67337</v>
      </c>
      <c r="K9" s="1189">
        <f>H9/E9*100</f>
        <v>50.230141229280413</v>
      </c>
      <c r="L9" s="67">
        <v>125467</v>
      </c>
      <c r="M9" s="67">
        <v>2319</v>
      </c>
    </row>
    <row r="10" spans="1:15" ht="13.5" customHeight="1">
      <c r="A10" s="572" t="s">
        <v>4210</v>
      </c>
      <c r="B10" s="831" t="s">
        <v>4211</v>
      </c>
      <c r="C10" s="565">
        <v>42</v>
      </c>
      <c r="D10" s="565">
        <v>44</v>
      </c>
      <c r="E10" s="67">
        <f>SUM(F10:G10)</f>
        <v>253763</v>
      </c>
      <c r="F10" s="896">
        <v>122914</v>
      </c>
      <c r="G10" s="896">
        <v>130849</v>
      </c>
      <c r="H10" s="67">
        <f>SUM(I10:J10)</f>
        <v>132632</v>
      </c>
      <c r="I10" s="67">
        <v>62407</v>
      </c>
      <c r="J10" s="67">
        <v>70225</v>
      </c>
      <c r="K10" s="1189">
        <f>H10/E10*100</f>
        <v>52.266090801259445</v>
      </c>
      <c r="L10" s="67">
        <v>130421</v>
      </c>
      <c r="M10" s="67">
        <v>2198</v>
      </c>
    </row>
    <row r="11" spans="1:15" ht="13.5" customHeight="1">
      <c r="A11" s="572" t="s">
        <v>4212</v>
      </c>
      <c r="B11" s="831" t="s">
        <v>4213</v>
      </c>
      <c r="C11" s="565">
        <v>1</v>
      </c>
      <c r="D11" s="565">
        <v>3</v>
      </c>
      <c r="E11" s="67">
        <f>SUM(F11:G11)</f>
        <v>259658</v>
      </c>
      <c r="F11" s="896">
        <v>126078</v>
      </c>
      <c r="G11" s="896">
        <v>133580</v>
      </c>
      <c r="H11" s="67">
        <f>SUM(I11:J11)</f>
        <v>157995</v>
      </c>
      <c r="I11" s="67">
        <v>76610</v>
      </c>
      <c r="J11" s="67">
        <v>81385</v>
      </c>
      <c r="K11" s="1189">
        <f>H11/E11*100</f>
        <v>60.847345354273699</v>
      </c>
      <c r="L11" s="67">
        <v>155580</v>
      </c>
      <c r="M11" s="67">
        <v>2408</v>
      </c>
    </row>
    <row r="12" spans="1:15" ht="13.5" customHeight="1">
      <c r="A12" s="572" t="s">
        <v>4206</v>
      </c>
      <c r="B12" s="1190" t="s">
        <v>4093</v>
      </c>
      <c r="C12" s="565">
        <v>14</v>
      </c>
      <c r="D12" s="565">
        <v>61</v>
      </c>
      <c r="E12" s="67">
        <f>SUM(F12:G12)</f>
        <v>259769</v>
      </c>
      <c r="F12" s="896">
        <v>126132</v>
      </c>
      <c r="G12" s="896">
        <v>133637</v>
      </c>
      <c r="H12" s="67">
        <f>SUM(I12:J12)</f>
        <v>157963</v>
      </c>
      <c r="I12" s="67">
        <v>76587</v>
      </c>
      <c r="J12" s="67">
        <v>81376</v>
      </c>
      <c r="K12" s="1189">
        <f>H12/E12*100</f>
        <v>60.809026481219853</v>
      </c>
      <c r="L12" s="67">
        <v>151789</v>
      </c>
      <c r="M12" s="67">
        <v>6168</v>
      </c>
    </row>
    <row r="13" spans="1:15" ht="13.5" customHeight="1">
      <c r="A13" s="572"/>
      <c r="B13" s="831"/>
      <c r="C13" s="565"/>
      <c r="D13" s="2336" t="s">
        <v>4214</v>
      </c>
      <c r="E13" s="2336"/>
      <c r="F13" s="896"/>
      <c r="G13" s="896"/>
      <c r="H13" s="564"/>
      <c r="I13" s="67"/>
      <c r="J13" s="67"/>
      <c r="K13" s="564"/>
      <c r="L13" s="67"/>
      <c r="M13" s="67"/>
    </row>
    <row r="14" spans="1:15" ht="13.5" customHeight="1">
      <c r="A14" s="572" t="s">
        <v>4204</v>
      </c>
      <c r="B14" s="831" t="s">
        <v>4215</v>
      </c>
      <c r="C14" s="565">
        <v>2</v>
      </c>
      <c r="D14" s="565">
        <v>3</v>
      </c>
      <c r="E14" s="67">
        <f>SUM(F14:G14)</f>
        <v>261096</v>
      </c>
      <c r="F14" s="896">
        <v>126685</v>
      </c>
      <c r="G14" s="896">
        <v>134411</v>
      </c>
      <c r="H14" s="67">
        <f>SUM(I14:J14)</f>
        <v>138916</v>
      </c>
      <c r="I14" s="67">
        <v>67676</v>
      </c>
      <c r="J14" s="67">
        <v>71240</v>
      </c>
      <c r="K14" s="1189">
        <f>H14/E14*100</f>
        <v>53.204951435487338</v>
      </c>
      <c r="L14" s="67">
        <v>134312</v>
      </c>
      <c r="M14" s="67">
        <v>4600</v>
      </c>
    </row>
    <row r="15" spans="1:15" ht="13.5" customHeight="1">
      <c r="A15" s="572" t="s">
        <v>4206</v>
      </c>
      <c r="B15" s="1190" t="s">
        <v>4216</v>
      </c>
      <c r="C15" s="565">
        <v>48</v>
      </c>
      <c r="D15" s="565">
        <v>128</v>
      </c>
      <c r="E15" s="67">
        <f>SUM(F15:G15)</f>
        <v>261228</v>
      </c>
      <c r="F15" s="896">
        <v>126752</v>
      </c>
      <c r="G15" s="896">
        <v>134476</v>
      </c>
      <c r="H15" s="67">
        <f>SUM(I15:J15)</f>
        <v>138935</v>
      </c>
      <c r="I15" s="67">
        <v>67682</v>
      </c>
      <c r="J15" s="67">
        <v>71253</v>
      </c>
      <c r="K15" s="1189">
        <f>H15/E15*100</f>
        <v>53.185340009493622</v>
      </c>
      <c r="L15" s="67">
        <v>134399</v>
      </c>
      <c r="M15" s="67">
        <v>4532</v>
      </c>
    </row>
    <row r="16" spans="1:15" ht="13.5" customHeight="1">
      <c r="A16" s="572"/>
      <c r="B16" s="831"/>
      <c r="C16" s="565"/>
      <c r="D16" s="565" t="s">
        <v>4217</v>
      </c>
      <c r="E16" s="565"/>
      <c r="F16" s="896"/>
      <c r="G16" s="896"/>
      <c r="H16" s="564"/>
      <c r="I16" s="67"/>
      <c r="J16" s="67"/>
      <c r="K16" s="564"/>
      <c r="L16" s="67"/>
      <c r="M16" s="67"/>
    </row>
    <row r="17" spans="1:13" ht="13.5" customHeight="1">
      <c r="A17" s="572" t="s">
        <v>4218</v>
      </c>
      <c r="B17" s="831" t="s">
        <v>4219</v>
      </c>
      <c r="C17" s="565">
        <v>1</v>
      </c>
      <c r="D17" s="565">
        <v>2</v>
      </c>
      <c r="E17" s="67">
        <f t="shared" ref="E17:E22" si="0">SUM(F17:G17)</f>
        <v>259035</v>
      </c>
      <c r="F17" s="896">
        <v>125493</v>
      </c>
      <c r="G17" s="896">
        <v>133542</v>
      </c>
      <c r="H17" s="67">
        <f t="shared" ref="H17:H22" si="1">SUM(I17:J17)</f>
        <v>101653</v>
      </c>
      <c r="I17" s="67">
        <v>48307</v>
      </c>
      <c r="J17" s="67">
        <v>53346</v>
      </c>
      <c r="K17" s="1189">
        <f t="shared" ref="K17:K22" si="2">H17/E17*100</f>
        <v>39.24295944563476</v>
      </c>
      <c r="L17" s="67">
        <v>100225</v>
      </c>
      <c r="M17" s="67">
        <v>1421</v>
      </c>
    </row>
    <row r="18" spans="1:13" ht="13.5" customHeight="1">
      <c r="A18" s="572" t="s">
        <v>4202</v>
      </c>
      <c r="B18" s="831" t="s">
        <v>4220</v>
      </c>
      <c r="C18" s="565">
        <v>1</v>
      </c>
      <c r="D18" s="565">
        <v>4</v>
      </c>
      <c r="E18" s="67">
        <f t="shared" si="0"/>
        <v>257936</v>
      </c>
      <c r="F18" s="896">
        <v>124817</v>
      </c>
      <c r="G18" s="896">
        <v>133119</v>
      </c>
      <c r="H18" s="67">
        <f t="shared" si="1"/>
        <v>148128</v>
      </c>
      <c r="I18" s="67">
        <v>70276</v>
      </c>
      <c r="J18" s="67">
        <v>77852</v>
      </c>
      <c r="K18" s="1189">
        <f t="shared" si="2"/>
        <v>57.428199243223119</v>
      </c>
      <c r="L18" s="67">
        <v>146808</v>
      </c>
      <c r="M18" s="67">
        <v>1310</v>
      </c>
    </row>
    <row r="19" spans="1:13" ht="13.5" customHeight="1">
      <c r="A19" s="572" t="s">
        <v>4221</v>
      </c>
      <c r="B19" s="831" t="s">
        <v>4222</v>
      </c>
      <c r="C19" s="565">
        <v>2</v>
      </c>
      <c r="D19" s="565">
        <v>3</v>
      </c>
      <c r="E19" s="67">
        <f t="shared" si="0"/>
        <v>258699</v>
      </c>
      <c r="F19" s="896">
        <v>125239</v>
      </c>
      <c r="G19" s="896">
        <v>133460</v>
      </c>
      <c r="H19" s="67">
        <f t="shared" si="1"/>
        <v>148048</v>
      </c>
      <c r="I19" s="67">
        <v>70224</v>
      </c>
      <c r="J19" s="67">
        <v>77824</v>
      </c>
      <c r="K19" s="1189">
        <f t="shared" si="2"/>
        <v>57.227898059134361</v>
      </c>
      <c r="L19" s="67">
        <v>137209</v>
      </c>
      <c r="M19" s="67">
        <v>10811</v>
      </c>
    </row>
    <row r="20" spans="1:13" ht="13.5" customHeight="1">
      <c r="A20" s="572" t="s">
        <v>4223</v>
      </c>
      <c r="B20" s="831" t="s">
        <v>4222</v>
      </c>
      <c r="C20" s="565">
        <v>2</v>
      </c>
      <c r="D20" s="565">
        <v>4</v>
      </c>
      <c r="E20" s="67">
        <f t="shared" si="0"/>
        <v>257936</v>
      </c>
      <c r="F20" s="896">
        <v>124817</v>
      </c>
      <c r="G20" s="896">
        <v>133119</v>
      </c>
      <c r="H20" s="67">
        <f t="shared" si="1"/>
        <v>148019</v>
      </c>
      <c r="I20" s="67">
        <v>70201</v>
      </c>
      <c r="J20" s="67">
        <v>77818</v>
      </c>
      <c r="K20" s="1189">
        <f t="shared" si="2"/>
        <v>57.385940698467842</v>
      </c>
      <c r="L20" s="67">
        <v>129316</v>
      </c>
      <c r="M20" s="67">
        <v>18692</v>
      </c>
    </row>
    <row r="21" spans="1:13" ht="13.5" customHeight="1">
      <c r="A21" s="572" t="s">
        <v>4224</v>
      </c>
      <c r="B21" s="831" t="s">
        <v>4225</v>
      </c>
      <c r="C21" s="565">
        <v>1</v>
      </c>
      <c r="D21" s="565">
        <v>3</v>
      </c>
      <c r="E21" s="67">
        <f t="shared" si="0"/>
        <v>262869</v>
      </c>
      <c r="F21" s="896">
        <v>127440</v>
      </c>
      <c r="G21" s="896">
        <v>135429</v>
      </c>
      <c r="H21" s="67">
        <f t="shared" si="1"/>
        <v>178262</v>
      </c>
      <c r="I21" s="67">
        <v>85438</v>
      </c>
      <c r="J21" s="67">
        <v>92824</v>
      </c>
      <c r="K21" s="1189">
        <f t="shared" si="2"/>
        <v>67.814006216023941</v>
      </c>
      <c r="L21" s="67">
        <v>176174</v>
      </c>
      <c r="M21" s="67">
        <v>2081</v>
      </c>
    </row>
    <row r="22" spans="1:13" ht="13.5" customHeight="1">
      <c r="A22" s="572" t="s">
        <v>4206</v>
      </c>
      <c r="B22" s="1190" t="s">
        <v>4093</v>
      </c>
      <c r="C22" s="565">
        <v>14</v>
      </c>
      <c r="D22" s="565">
        <v>66</v>
      </c>
      <c r="E22" s="67">
        <f t="shared" si="0"/>
        <v>263014</v>
      </c>
      <c r="F22" s="896">
        <v>127514</v>
      </c>
      <c r="G22" s="896">
        <v>135500</v>
      </c>
      <c r="H22" s="67">
        <f t="shared" si="1"/>
        <v>178282</v>
      </c>
      <c r="I22" s="67">
        <v>85444</v>
      </c>
      <c r="J22" s="67">
        <v>92838</v>
      </c>
      <c r="K22" s="1189">
        <f t="shared" si="2"/>
        <v>67.784224413909527</v>
      </c>
      <c r="L22" s="67">
        <v>174433</v>
      </c>
      <c r="M22" s="67">
        <v>3826</v>
      </c>
    </row>
    <row r="23" spans="1:13" ht="13.5" customHeight="1">
      <c r="A23" s="572"/>
      <c r="B23" s="831"/>
      <c r="C23" s="565"/>
      <c r="D23" s="565" t="s">
        <v>4226</v>
      </c>
      <c r="E23" s="565"/>
      <c r="F23" s="896"/>
      <c r="G23" s="896"/>
      <c r="H23" s="564"/>
      <c r="I23" s="67"/>
      <c r="J23" s="67"/>
      <c r="K23" s="564"/>
      <c r="L23" s="67"/>
      <c r="M23" s="67"/>
    </row>
    <row r="24" spans="1:13" ht="13.5" customHeight="1">
      <c r="A24" s="572" t="s">
        <v>4227</v>
      </c>
      <c r="B24" s="831" t="s">
        <v>4228</v>
      </c>
      <c r="C24" s="565">
        <v>1</v>
      </c>
      <c r="D24" s="565">
        <v>5</v>
      </c>
      <c r="E24" s="67">
        <f t="shared" ref="E24:E29" si="3">SUM(F24:G24)</f>
        <v>262173</v>
      </c>
      <c r="F24" s="896">
        <v>126829</v>
      </c>
      <c r="G24" s="896">
        <v>135344</v>
      </c>
      <c r="H24" s="67">
        <f t="shared" ref="H24:H29" si="4">SUM(I24:J24)</f>
        <v>128406</v>
      </c>
      <c r="I24" s="67">
        <v>61968</v>
      </c>
      <c r="J24" s="67">
        <v>66438</v>
      </c>
      <c r="K24" s="1189">
        <f t="shared" ref="K24:K29" si="5">H24/E24*100</f>
        <v>48.977583504022157</v>
      </c>
      <c r="L24" s="67">
        <v>126596</v>
      </c>
      <c r="M24" s="67">
        <v>1810</v>
      </c>
    </row>
    <row r="25" spans="1:13" ht="13.5" customHeight="1">
      <c r="A25" s="572" t="s">
        <v>4208</v>
      </c>
      <c r="B25" s="831" t="s">
        <v>4229</v>
      </c>
      <c r="C25" s="565">
        <v>9</v>
      </c>
      <c r="D25" s="565">
        <v>10</v>
      </c>
      <c r="E25" s="67">
        <f t="shared" si="3"/>
        <v>261225</v>
      </c>
      <c r="F25" s="896">
        <v>126164</v>
      </c>
      <c r="G25" s="896">
        <v>135061</v>
      </c>
      <c r="H25" s="67">
        <f t="shared" si="4"/>
        <v>131124</v>
      </c>
      <c r="I25" s="67">
        <v>62507</v>
      </c>
      <c r="J25" s="67">
        <v>68617</v>
      </c>
      <c r="K25" s="1189">
        <f t="shared" si="5"/>
        <v>50.195808211312084</v>
      </c>
      <c r="L25" s="67">
        <v>129094</v>
      </c>
      <c r="M25" s="67">
        <v>2019</v>
      </c>
    </row>
    <row r="26" spans="1:13" ht="13.5" customHeight="1">
      <c r="A26" s="572" t="s">
        <v>4230</v>
      </c>
      <c r="B26" s="831" t="s">
        <v>4231</v>
      </c>
      <c r="C26" s="565">
        <v>40</v>
      </c>
      <c r="D26" s="565">
        <v>46</v>
      </c>
      <c r="E26" s="67">
        <f t="shared" si="3"/>
        <v>260145</v>
      </c>
      <c r="F26" s="896">
        <v>125578</v>
      </c>
      <c r="G26" s="896">
        <v>134567</v>
      </c>
      <c r="H26" s="67">
        <f t="shared" si="4"/>
        <v>147947</v>
      </c>
      <c r="I26" s="67">
        <v>70475</v>
      </c>
      <c r="J26" s="67">
        <v>77472</v>
      </c>
      <c r="K26" s="1189">
        <f t="shared" si="5"/>
        <v>56.870975801956604</v>
      </c>
      <c r="L26" s="67">
        <v>142796</v>
      </c>
      <c r="M26" s="67">
        <v>5149</v>
      </c>
    </row>
    <row r="27" spans="1:13" ht="13.5" customHeight="1">
      <c r="A27" s="572" t="s">
        <v>4232</v>
      </c>
      <c r="B27" s="831" t="s">
        <v>4231</v>
      </c>
      <c r="C27" s="565">
        <v>1</v>
      </c>
      <c r="D27" s="565">
        <v>3</v>
      </c>
      <c r="E27" s="67">
        <f t="shared" si="3"/>
        <v>264836</v>
      </c>
      <c r="F27" s="896">
        <v>128182</v>
      </c>
      <c r="G27" s="896">
        <v>136654</v>
      </c>
      <c r="H27" s="67">
        <f t="shared" si="4"/>
        <v>148988</v>
      </c>
      <c r="I27" s="67">
        <v>71025</v>
      </c>
      <c r="J27" s="67">
        <v>77963</v>
      </c>
      <c r="K27" s="1189">
        <f t="shared" si="5"/>
        <v>56.256702261021921</v>
      </c>
      <c r="L27" s="67">
        <v>146472</v>
      </c>
      <c r="M27" s="67">
        <v>2514</v>
      </c>
    </row>
    <row r="28" spans="1:13" ht="13.5" customHeight="1">
      <c r="A28" s="572" t="s">
        <v>4204</v>
      </c>
      <c r="B28" s="831" t="s">
        <v>4233</v>
      </c>
      <c r="C28" s="565">
        <v>2</v>
      </c>
      <c r="D28" s="565">
        <v>4</v>
      </c>
      <c r="E28" s="67">
        <f t="shared" si="3"/>
        <v>265994</v>
      </c>
      <c r="F28" s="896">
        <v>128766</v>
      </c>
      <c r="G28" s="896">
        <v>137228</v>
      </c>
      <c r="H28" s="67">
        <f t="shared" si="4"/>
        <v>147612</v>
      </c>
      <c r="I28" s="67">
        <v>72265</v>
      </c>
      <c r="J28" s="67">
        <v>75347</v>
      </c>
      <c r="K28" s="1189">
        <f t="shared" si="5"/>
        <v>55.494484838003864</v>
      </c>
      <c r="L28" s="67">
        <v>144544</v>
      </c>
      <c r="M28" s="67">
        <v>3062</v>
      </c>
    </row>
    <row r="29" spans="1:13" ht="13.5" customHeight="1">
      <c r="A29" s="572" t="s">
        <v>4206</v>
      </c>
      <c r="B29" s="1190" t="s">
        <v>4093</v>
      </c>
      <c r="C29" s="565">
        <v>48</v>
      </c>
      <c r="D29" s="565">
        <v>159</v>
      </c>
      <c r="E29" s="67">
        <f t="shared" si="3"/>
        <v>265994</v>
      </c>
      <c r="F29" s="896">
        <v>128766</v>
      </c>
      <c r="G29" s="896">
        <v>137228</v>
      </c>
      <c r="H29" s="67">
        <f t="shared" si="4"/>
        <v>147603</v>
      </c>
      <c r="I29" s="67">
        <v>72260</v>
      </c>
      <c r="J29" s="67">
        <v>75343</v>
      </c>
      <c r="K29" s="1189">
        <f t="shared" si="5"/>
        <v>55.491101303036913</v>
      </c>
      <c r="L29" s="67">
        <v>141572</v>
      </c>
      <c r="M29" s="67">
        <v>6027</v>
      </c>
    </row>
    <row r="30" spans="1:13" ht="13.5" customHeight="1">
      <c r="A30" s="572"/>
      <c r="B30" s="831"/>
      <c r="C30" s="565"/>
      <c r="D30" s="565" t="s">
        <v>4234</v>
      </c>
      <c r="E30" s="565"/>
      <c r="F30" s="896"/>
      <c r="G30" s="896"/>
      <c r="H30" s="564"/>
      <c r="I30" s="67"/>
      <c r="J30" s="67"/>
      <c r="K30" s="564"/>
      <c r="L30" s="67"/>
      <c r="M30" s="67"/>
    </row>
    <row r="31" spans="1:13" ht="13.5" customHeight="1">
      <c r="A31" s="572" t="s">
        <v>4202</v>
      </c>
      <c r="B31" s="831" t="s">
        <v>4235</v>
      </c>
      <c r="C31" s="565">
        <v>1</v>
      </c>
      <c r="D31" s="565">
        <v>2</v>
      </c>
      <c r="E31" s="67">
        <f>SUM(F31:G31)</f>
        <v>262022</v>
      </c>
      <c r="F31" s="896">
        <v>126216</v>
      </c>
      <c r="G31" s="896">
        <v>135806</v>
      </c>
      <c r="H31" s="67">
        <f>SUM(I31:J31)</f>
        <v>135043</v>
      </c>
      <c r="I31" s="67">
        <v>64014</v>
      </c>
      <c r="J31" s="67">
        <v>71029</v>
      </c>
      <c r="K31" s="1189">
        <f>H31/E31*100</f>
        <v>51.53880208532108</v>
      </c>
      <c r="L31" s="67">
        <v>133636</v>
      </c>
      <c r="M31" s="67">
        <v>1407</v>
      </c>
    </row>
    <row r="32" spans="1:13" ht="13.5" customHeight="1">
      <c r="A32" s="572" t="s">
        <v>4236</v>
      </c>
      <c r="B32" s="831" t="s">
        <v>4237</v>
      </c>
      <c r="C32" s="565">
        <v>1</v>
      </c>
      <c r="D32" s="565">
        <v>3</v>
      </c>
      <c r="E32" s="67">
        <f>SUM(F32:G32)</f>
        <v>266771</v>
      </c>
      <c r="F32" s="896">
        <v>128849</v>
      </c>
      <c r="G32" s="896">
        <v>137922</v>
      </c>
      <c r="H32" s="67">
        <f>SUM(I32:J32)</f>
        <v>186304</v>
      </c>
      <c r="I32" s="67">
        <v>90286</v>
      </c>
      <c r="J32" s="67">
        <v>96018</v>
      </c>
      <c r="K32" s="1189">
        <f>H32/E32*100</f>
        <v>69.836676400358357</v>
      </c>
      <c r="L32" s="67">
        <v>183036</v>
      </c>
      <c r="M32" s="67">
        <v>3266</v>
      </c>
    </row>
    <row r="33" spans="1:13" ht="13.5" customHeight="1">
      <c r="A33" s="572" t="s">
        <v>4206</v>
      </c>
      <c r="B33" s="1190" t="s">
        <v>4093</v>
      </c>
      <c r="C33" s="565">
        <v>14</v>
      </c>
      <c r="D33" s="565">
        <v>77</v>
      </c>
      <c r="E33" s="67">
        <f>SUM(F33:G33)</f>
        <v>266771</v>
      </c>
      <c r="F33" s="896">
        <v>128849</v>
      </c>
      <c r="G33" s="896">
        <v>137922</v>
      </c>
      <c r="H33" s="67">
        <f>SUM(I33:J33)</f>
        <v>186259</v>
      </c>
      <c r="I33" s="67">
        <v>90254</v>
      </c>
      <c r="J33" s="67">
        <v>96005</v>
      </c>
      <c r="K33" s="1189">
        <f>H33/E33*100</f>
        <v>69.819808000119949</v>
      </c>
      <c r="L33" s="67">
        <v>180939</v>
      </c>
      <c r="M33" s="67">
        <v>5308</v>
      </c>
    </row>
    <row r="34" spans="1:13" ht="13.5" customHeight="1">
      <c r="A34" s="572"/>
      <c r="B34" s="831"/>
      <c r="C34" s="565"/>
      <c r="D34" s="565" t="s">
        <v>4238</v>
      </c>
      <c r="E34" s="565"/>
      <c r="F34" s="896"/>
      <c r="G34" s="896"/>
      <c r="H34" s="564"/>
      <c r="I34" s="67"/>
      <c r="J34" s="67"/>
      <c r="K34" s="564"/>
      <c r="L34" s="67"/>
      <c r="M34" s="67"/>
    </row>
    <row r="35" spans="1:13" ht="13.5" customHeight="1">
      <c r="A35" s="572" t="s">
        <v>4204</v>
      </c>
      <c r="B35" s="831" t="s">
        <v>4239</v>
      </c>
      <c r="C35" s="565">
        <v>2</v>
      </c>
      <c r="D35" s="565">
        <v>5</v>
      </c>
      <c r="E35" s="67">
        <f>SUM(F35:G35)</f>
        <v>267515</v>
      </c>
      <c r="F35" s="896">
        <v>129120</v>
      </c>
      <c r="G35" s="896">
        <v>138395</v>
      </c>
      <c r="H35" s="67">
        <f>SUM(I35:J35)</f>
        <v>154831</v>
      </c>
      <c r="I35" s="67">
        <v>75214</v>
      </c>
      <c r="J35" s="67">
        <v>79617</v>
      </c>
      <c r="K35" s="1189">
        <f>H35/E35*100</f>
        <v>57.877502196138529</v>
      </c>
      <c r="L35" s="67">
        <v>150257</v>
      </c>
      <c r="M35" s="67">
        <v>4573</v>
      </c>
    </row>
    <row r="36" spans="1:13" ht="13.5" customHeight="1">
      <c r="A36" s="572" t="s">
        <v>4206</v>
      </c>
      <c r="B36" s="1190" t="s">
        <v>4093</v>
      </c>
      <c r="C36" s="565">
        <v>48</v>
      </c>
      <c r="D36" s="565">
        <v>186</v>
      </c>
      <c r="E36" s="67">
        <f>SUM(F36:G36)</f>
        <v>267515</v>
      </c>
      <c r="F36" s="896">
        <v>129120</v>
      </c>
      <c r="G36" s="896">
        <v>138395</v>
      </c>
      <c r="H36" s="67">
        <f>SUM(I36:J36)</f>
        <v>154815</v>
      </c>
      <c r="I36" s="67">
        <v>75208</v>
      </c>
      <c r="J36" s="67">
        <v>79607</v>
      </c>
      <c r="K36" s="1189">
        <f>H36/E36*100</f>
        <v>57.871521223108978</v>
      </c>
      <c r="L36" s="67">
        <v>147242</v>
      </c>
      <c r="M36" s="67">
        <v>7571</v>
      </c>
    </row>
    <row r="37" spans="1:13" ht="13.5" customHeight="1">
      <c r="A37" s="572"/>
      <c r="B37" s="831"/>
      <c r="C37" s="565"/>
      <c r="D37" s="565" t="s">
        <v>4240</v>
      </c>
      <c r="E37" s="565"/>
      <c r="F37" s="896"/>
      <c r="G37" s="896"/>
      <c r="H37" s="564"/>
      <c r="I37" s="67"/>
      <c r="J37" s="67"/>
      <c r="K37" s="564"/>
      <c r="L37" s="67"/>
      <c r="M37" s="67"/>
    </row>
    <row r="38" spans="1:13" ht="13.5" customHeight="1">
      <c r="A38" s="572" t="s">
        <v>4227</v>
      </c>
      <c r="B38" s="831" t="s">
        <v>4241</v>
      </c>
      <c r="C38" s="565">
        <v>1</v>
      </c>
      <c r="D38" s="565">
        <v>2</v>
      </c>
      <c r="E38" s="67">
        <f>SUM(F38:G38)</f>
        <v>265173</v>
      </c>
      <c r="F38" s="896">
        <v>127919</v>
      </c>
      <c r="G38" s="896">
        <v>137254</v>
      </c>
      <c r="H38" s="67">
        <f>SUM(I38:J38)</f>
        <v>92445</v>
      </c>
      <c r="I38" s="67">
        <v>44119</v>
      </c>
      <c r="J38" s="67">
        <v>48326</v>
      </c>
      <c r="K38" s="1189">
        <f>H38/E38*100</f>
        <v>34.862146598635604</v>
      </c>
      <c r="L38" s="67">
        <v>91013</v>
      </c>
      <c r="M38" s="67">
        <v>1425</v>
      </c>
    </row>
    <row r="39" spans="1:13" ht="13.5" customHeight="1">
      <c r="A39" s="572" t="s">
        <v>4230</v>
      </c>
      <c r="B39" s="831" t="s">
        <v>4242</v>
      </c>
      <c r="C39" s="565">
        <v>40</v>
      </c>
      <c r="D39" s="565">
        <v>43</v>
      </c>
      <c r="E39" s="67">
        <f>SUM(F39:G39)</f>
        <v>262521</v>
      </c>
      <c r="F39" s="896">
        <v>126794</v>
      </c>
      <c r="G39" s="896">
        <v>135727</v>
      </c>
      <c r="H39" s="67">
        <f>SUM(I39:J39)</f>
        <v>113145</v>
      </c>
      <c r="I39" s="67">
        <v>53697</v>
      </c>
      <c r="J39" s="67">
        <v>59448</v>
      </c>
      <c r="K39" s="1189">
        <f>H39/E39*100</f>
        <v>43.099409190121932</v>
      </c>
      <c r="L39" s="67">
        <v>110887</v>
      </c>
      <c r="M39" s="67">
        <v>2256</v>
      </c>
    </row>
    <row r="40" spans="1:13" ht="13.5" customHeight="1">
      <c r="A40" s="572" t="s">
        <v>4208</v>
      </c>
      <c r="B40" s="831" t="s">
        <v>4243</v>
      </c>
      <c r="C40" s="565">
        <v>9</v>
      </c>
      <c r="D40" s="565">
        <v>12</v>
      </c>
      <c r="E40" s="67">
        <f>SUM(F40:G40)</f>
        <v>262269</v>
      </c>
      <c r="F40" s="896">
        <v>126710</v>
      </c>
      <c r="G40" s="896">
        <v>135559</v>
      </c>
      <c r="H40" s="67">
        <f>SUM(I40:J40)</f>
        <v>103855</v>
      </c>
      <c r="I40" s="67">
        <v>49845</v>
      </c>
      <c r="J40" s="67">
        <v>54010</v>
      </c>
      <c r="K40" s="1189">
        <f>H40/E40*100</f>
        <v>39.598656341389947</v>
      </c>
      <c r="L40" s="67">
        <v>102439</v>
      </c>
      <c r="M40" s="67">
        <v>1415</v>
      </c>
    </row>
    <row r="41" spans="1:13" ht="13.5" customHeight="1">
      <c r="A41" s="572" t="s">
        <v>4236</v>
      </c>
      <c r="B41" s="831" t="s">
        <v>4244</v>
      </c>
      <c r="C41" s="565">
        <v>1</v>
      </c>
      <c r="D41" s="565">
        <v>5</v>
      </c>
      <c r="E41" s="67">
        <f>SUM(F41:G41)</f>
        <v>263140</v>
      </c>
      <c r="F41" s="896">
        <v>127458</v>
      </c>
      <c r="G41" s="896">
        <v>135682</v>
      </c>
      <c r="H41" s="67">
        <f>SUM(I41:J41)</f>
        <v>143361</v>
      </c>
      <c r="I41" s="67">
        <v>70520</v>
      </c>
      <c r="J41" s="67">
        <v>72841</v>
      </c>
      <c r="K41" s="1189">
        <f>H41/E41*100</f>
        <v>54.480884700159613</v>
      </c>
      <c r="L41" s="67">
        <v>139537</v>
      </c>
      <c r="M41" s="67">
        <v>3824</v>
      </c>
    </row>
    <row r="42" spans="1:13" ht="13.5" customHeight="1">
      <c r="A42" s="572" t="s">
        <v>4206</v>
      </c>
      <c r="B42" s="1190" t="s">
        <v>4093</v>
      </c>
      <c r="C42" s="565">
        <v>14</v>
      </c>
      <c r="D42" s="565">
        <v>92</v>
      </c>
      <c r="E42" s="67">
        <f>SUM(F42:G42)</f>
        <v>263140</v>
      </c>
      <c r="F42" s="896">
        <v>127458</v>
      </c>
      <c r="G42" s="896">
        <v>135682</v>
      </c>
      <c r="H42" s="67">
        <f>SUM(I42:J42)</f>
        <v>143343</v>
      </c>
      <c r="I42" s="67">
        <v>70511</v>
      </c>
      <c r="J42" s="67">
        <v>72832</v>
      </c>
      <c r="K42" s="1189">
        <f>H42/E42*100</f>
        <v>54.47404423500798</v>
      </c>
      <c r="L42" s="67">
        <v>138686</v>
      </c>
      <c r="M42" s="67">
        <v>4654</v>
      </c>
    </row>
    <row r="43" spans="1:13" ht="13.5" customHeight="1">
      <c r="A43" s="572"/>
      <c r="B43" s="831"/>
      <c r="C43" s="565"/>
      <c r="D43" s="565" t="s">
        <v>4245</v>
      </c>
      <c r="E43" s="565"/>
      <c r="F43" s="896"/>
      <c r="G43" s="896"/>
      <c r="H43" s="564"/>
      <c r="I43" s="67"/>
      <c r="J43" s="67"/>
      <c r="K43" s="564"/>
      <c r="L43" s="67"/>
      <c r="M43" s="67"/>
    </row>
    <row r="44" spans="1:13" ht="13.5" customHeight="1">
      <c r="A44" s="572" t="s">
        <v>4202</v>
      </c>
      <c r="B44" s="831" t="s">
        <v>4246</v>
      </c>
      <c r="C44" s="565">
        <v>1</v>
      </c>
      <c r="D44" s="565">
        <v>2</v>
      </c>
      <c r="E44" s="67">
        <f>SUM(F44:G44)</f>
        <v>259088</v>
      </c>
      <c r="F44" s="896">
        <v>125154</v>
      </c>
      <c r="G44" s="896">
        <v>133934</v>
      </c>
      <c r="H44" s="67">
        <f>SUM(I44:J44)</f>
        <v>116613</v>
      </c>
      <c r="I44" s="67">
        <v>55449</v>
      </c>
      <c r="J44" s="67">
        <v>61164</v>
      </c>
      <c r="K44" s="1189">
        <f>H44/E44*100</f>
        <v>45.009031680355712</v>
      </c>
      <c r="L44" s="67">
        <v>115280</v>
      </c>
      <c r="M44" s="67">
        <v>1282</v>
      </c>
    </row>
    <row r="45" spans="1:13" ht="13.5" customHeight="1">
      <c r="A45" s="572" t="s">
        <v>4204</v>
      </c>
      <c r="B45" s="831" t="s">
        <v>4247</v>
      </c>
      <c r="C45" s="565">
        <v>1</v>
      </c>
      <c r="D45" s="565">
        <v>6</v>
      </c>
      <c r="E45" s="67">
        <f>SUM(F45:G45)</f>
        <v>264610</v>
      </c>
      <c r="F45" s="896">
        <v>128314</v>
      </c>
      <c r="G45" s="896">
        <v>136296</v>
      </c>
      <c r="H45" s="67">
        <f>SUM(I45:J45)</f>
        <v>127599</v>
      </c>
      <c r="I45" s="67">
        <v>62510</v>
      </c>
      <c r="J45" s="67">
        <v>65089</v>
      </c>
      <c r="K45" s="1189">
        <f>H45/E45*100</f>
        <v>48.221533577718148</v>
      </c>
      <c r="L45" s="67">
        <v>122879</v>
      </c>
      <c r="M45" s="67">
        <v>4720</v>
      </c>
    </row>
    <row r="46" spans="1:13" ht="13.5" customHeight="1">
      <c r="A46" s="572" t="s">
        <v>4206</v>
      </c>
      <c r="B46" s="1190" t="s">
        <v>4093</v>
      </c>
      <c r="C46" s="565">
        <v>48</v>
      </c>
      <c r="D46" s="565">
        <v>162</v>
      </c>
      <c r="E46" s="67">
        <f>SUM(F46:G46)</f>
        <v>264610</v>
      </c>
      <c r="F46" s="896">
        <v>128314</v>
      </c>
      <c r="G46" s="896">
        <v>136296</v>
      </c>
      <c r="H46" s="67">
        <f>SUM(I46:J46)</f>
        <v>127591</v>
      </c>
      <c r="I46" s="67">
        <v>62505</v>
      </c>
      <c r="J46" s="67">
        <v>65086</v>
      </c>
      <c r="K46" s="1189">
        <f>H46/E46*100</f>
        <v>48.218510260383205</v>
      </c>
      <c r="L46" s="67">
        <v>121173</v>
      </c>
      <c r="M46" s="67">
        <v>6408</v>
      </c>
    </row>
    <row r="47" spans="1:13" ht="13.5" customHeight="1">
      <c r="A47" s="572"/>
      <c r="B47" s="831"/>
      <c r="C47" s="565"/>
      <c r="D47" s="565" t="s">
        <v>4240</v>
      </c>
      <c r="E47" s="565"/>
      <c r="F47" s="896"/>
      <c r="G47" s="896"/>
      <c r="H47" s="564"/>
      <c r="I47" s="67"/>
      <c r="J47" s="67"/>
      <c r="K47" s="564"/>
      <c r="L47" s="67"/>
      <c r="M47" s="67"/>
    </row>
    <row r="48" spans="1:13" ht="13.5" customHeight="1">
      <c r="A48" s="572" t="s">
        <v>4227</v>
      </c>
      <c r="B48" s="831" t="s">
        <v>4248</v>
      </c>
      <c r="C48" s="565">
        <v>1</v>
      </c>
      <c r="D48" s="565">
        <v>6</v>
      </c>
      <c r="E48" s="67">
        <f>SUM(F48:G48)</f>
        <v>262753</v>
      </c>
      <c r="F48" s="896">
        <v>127508</v>
      </c>
      <c r="G48" s="896">
        <v>135245</v>
      </c>
      <c r="H48" s="67">
        <f>SUM(I48:J48)</f>
        <v>104279</v>
      </c>
      <c r="I48" s="67">
        <v>49891</v>
      </c>
      <c r="J48" s="67">
        <v>54388</v>
      </c>
      <c r="K48" s="1189">
        <f>H48/E48*100</f>
        <v>39.687082545204049</v>
      </c>
      <c r="L48" s="67">
        <v>101746</v>
      </c>
      <c r="M48" s="67">
        <v>2530</v>
      </c>
    </row>
    <row r="49" spans="1:13" ht="13.5" customHeight="1">
      <c r="A49" s="572" t="s">
        <v>4236</v>
      </c>
      <c r="B49" s="831" t="s">
        <v>4249</v>
      </c>
      <c r="C49" s="565">
        <v>1</v>
      </c>
      <c r="D49" s="565">
        <v>3</v>
      </c>
      <c r="E49" s="67">
        <f>SUM(F49:G49)</f>
        <v>265019</v>
      </c>
      <c r="F49" s="896">
        <v>128811</v>
      </c>
      <c r="G49" s="896">
        <v>136208</v>
      </c>
      <c r="H49" s="67">
        <f>SUM(I49:J49)</f>
        <v>125978</v>
      </c>
      <c r="I49" s="67">
        <v>61981</v>
      </c>
      <c r="J49" s="67">
        <v>63997</v>
      </c>
      <c r="K49" s="1189">
        <f>H49/E49*100</f>
        <v>47.535459721755799</v>
      </c>
      <c r="L49" s="67">
        <v>123085</v>
      </c>
      <c r="M49" s="67">
        <v>2891</v>
      </c>
    </row>
    <row r="50" spans="1:13" ht="13.5" customHeight="1">
      <c r="A50" s="572" t="s">
        <v>4206</v>
      </c>
      <c r="B50" s="1190" t="s">
        <v>4093</v>
      </c>
      <c r="C50" s="565">
        <v>14</v>
      </c>
      <c r="D50" s="565">
        <v>69</v>
      </c>
      <c r="E50" s="67">
        <f>SUM(F50:G50)</f>
        <v>265019</v>
      </c>
      <c r="F50" s="896">
        <v>128811</v>
      </c>
      <c r="G50" s="896">
        <v>136208</v>
      </c>
      <c r="H50" s="67">
        <f>SUM(I50:J50)</f>
        <v>125955</v>
      </c>
      <c r="I50" s="67">
        <v>61971</v>
      </c>
      <c r="J50" s="67">
        <v>63984</v>
      </c>
      <c r="K50" s="1189">
        <f>H50/E50*100</f>
        <v>47.526781098713677</v>
      </c>
      <c r="L50" s="67">
        <v>122309</v>
      </c>
      <c r="M50" s="67">
        <v>3641</v>
      </c>
    </row>
    <row r="51" spans="1:13" ht="13.5" customHeight="1">
      <c r="A51" s="572"/>
      <c r="B51" s="831"/>
      <c r="C51" s="565"/>
      <c r="D51" s="565" t="s">
        <v>4250</v>
      </c>
      <c r="E51" s="565"/>
      <c r="F51" s="896"/>
      <c r="G51" s="896"/>
      <c r="H51" s="564"/>
      <c r="I51" s="67"/>
      <c r="J51" s="67"/>
      <c r="K51" s="564"/>
      <c r="L51" s="67"/>
      <c r="M51" s="67"/>
    </row>
    <row r="52" spans="1:13" ht="13.5" customHeight="1">
      <c r="A52" s="572" t="s">
        <v>4230</v>
      </c>
      <c r="B52" s="831" t="s">
        <v>4251</v>
      </c>
      <c r="C52" s="565">
        <v>38</v>
      </c>
      <c r="D52" s="565">
        <v>62</v>
      </c>
      <c r="E52" s="67">
        <f>SUM(F52:G52)</f>
        <v>263581</v>
      </c>
      <c r="F52" s="896">
        <v>128201</v>
      </c>
      <c r="G52" s="896">
        <v>135380</v>
      </c>
      <c r="H52" s="67">
        <f>SUM(I52:J52)</f>
        <v>115573</v>
      </c>
      <c r="I52" s="67">
        <v>54936</v>
      </c>
      <c r="J52" s="67">
        <v>60637</v>
      </c>
      <c r="K52" s="1189">
        <v>43.85</v>
      </c>
      <c r="L52" s="67">
        <v>113385</v>
      </c>
      <c r="M52" s="67">
        <v>2187</v>
      </c>
    </row>
    <row r="53" spans="1:13" ht="13.5" customHeight="1">
      <c r="A53" s="572" t="s">
        <v>4208</v>
      </c>
      <c r="B53" s="831" t="s">
        <v>4252</v>
      </c>
      <c r="C53" s="565">
        <v>9</v>
      </c>
      <c r="D53" s="565">
        <v>11</v>
      </c>
      <c r="E53" s="67">
        <f>SUM(F53:G53)</f>
        <v>263776</v>
      </c>
      <c r="F53" s="896">
        <v>128344</v>
      </c>
      <c r="G53" s="896">
        <v>135432</v>
      </c>
      <c r="H53" s="67">
        <f>SUM(I53:J53)</f>
        <v>100593</v>
      </c>
      <c r="I53" s="67">
        <v>48413</v>
      </c>
      <c r="J53" s="67">
        <v>52180</v>
      </c>
      <c r="K53" s="1189">
        <v>38.14</v>
      </c>
      <c r="L53" s="67">
        <v>99039</v>
      </c>
      <c r="M53" s="67">
        <v>1553</v>
      </c>
    </row>
    <row r="54" spans="1:13" ht="13.5" customHeight="1">
      <c r="A54" s="572" t="s">
        <v>4253</v>
      </c>
      <c r="B54" s="831" t="s">
        <v>4254</v>
      </c>
      <c r="C54" s="565">
        <v>1</v>
      </c>
      <c r="D54" s="565">
        <v>3</v>
      </c>
      <c r="E54" s="67">
        <f>SUM(F54:G54)</f>
        <v>272952</v>
      </c>
      <c r="F54" s="896">
        <v>133210</v>
      </c>
      <c r="G54" s="896">
        <v>139742</v>
      </c>
      <c r="H54" s="67">
        <f>SUM(I54:J54)</f>
        <v>145923</v>
      </c>
      <c r="I54" s="67">
        <v>71215</v>
      </c>
      <c r="J54" s="67">
        <v>74708</v>
      </c>
      <c r="K54" s="1189">
        <v>53.46</v>
      </c>
      <c r="L54" s="67">
        <v>142924</v>
      </c>
      <c r="M54" s="67">
        <v>3000</v>
      </c>
    </row>
    <row r="55" spans="1:13" ht="13.5" customHeight="1">
      <c r="A55" s="572" t="s">
        <v>4255</v>
      </c>
      <c r="B55" s="1190" t="s">
        <v>4093</v>
      </c>
      <c r="C55" s="565">
        <v>48</v>
      </c>
      <c r="D55" s="565">
        <v>164</v>
      </c>
      <c r="E55" s="67">
        <f>SUM(F55:G55)</f>
        <v>272952</v>
      </c>
      <c r="F55" s="896">
        <v>133210</v>
      </c>
      <c r="G55" s="896">
        <v>139742</v>
      </c>
      <c r="H55" s="67">
        <f>SUM(I55:J55)</f>
        <v>145909</v>
      </c>
      <c r="I55" s="67">
        <v>71207</v>
      </c>
      <c r="J55" s="67">
        <v>74702</v>
      </c>
      <c r="K55" s="1189">
        <v>53.45</v>
      </c>
      <c r="L55" s="67">
        <v>138036</v>
      </c>
      <c r="M55" s="67">
        <v>7870</v>
      </c>
    </row>
    <row r="56" spans="1:13" ht="13.5" customHeight="1">
      <c r="A56" s="572"/>
      <c r="B56" s="831"/>
      <c r="C56" s="565"/>
      <c r="D56" s="565" t="s">
        <v>4256</v>
      </c>
      <c r="E56" s="565"/>
      <c r="F56" s="896"/>
      <c r="G56" s="896"/>
      <c r="H56" s="67"/>
      <c r="I56" s="67"/>
      <c r="J56" s="67"/>
      <c r="K56" s="1189"/>
      <c r="L56" s="67"/>
      <c r="M56" s="67"/>
    </row>
    <row r="57" spans="1:13" ht="13.5" customHeight="1">
      <c r="A57" s="572" t="s">
        <v>4257</v>
      </c>
      <c r="B57" s="857" t="s">
        <v>4258</v>
      </c>
      <c r="C57" s="1175">
        <v>1</v>
      </c>
      <c r="D57" s="1175">
        <v>2</v>
      </c>
      <c r="E57" s="1161">
        <f>SUM(F57:G57)</f>
        <v>268210</v>
      </c>
      <c r="F57" s="896">
        <v>130552</v>
      </c>
      <c r="G57" s="896">
        <v>137658</v>
      </c>
      <c r="H57" s="1161">
        <f>SUM(I57:J57)</f>
        <v>102067</v>
      </c>
      <c r="I57" s="1161">
        <v>49147</v>
      </c>
      <c r="J57" s="1161">
        <v>52920</v>
      </c>
      <c r="K57" s="897">
        <f>H57/E57*100</f>
        <v>38.054882368293505</v>
      </c>
      <c r="L57" s="1161">
        <v>100717</v>
      </c>
      <c r="M57" s="1161">
        <v>1348</v>
      </c>
    </row>
    <row r="58" spans="1:13" ht="13.5" customHeight="1">
      <c r="A58" s="572" t="s">
        <v>4259</v>
      </c>
      <c r="B58" s="857" t="s">
        <v>4260</v>
      </c>
      <c r="C58" s="1175">
        <v>2</v>
      </c>
      <c r="D58" s="1175">
        <v>4</v>
      </c>
      <c r="E58" s="1161">
        <f>SUM(F58:G58)</f>
        <v>268210</v>
      </c>
      <c r="F58" s="896">
        <v>130552</v>
      </c>
      <c r="G58" s="896">
        <v>137658</v>
      </c>
      <c r="H58" s="1161">
        <f>SUM(I58:J58)</f>
        <v>102025</v>
      </c>
      <c r="I58" s="1161">
        <v>49123</v>
      </c>
      <c r="J58" s="1161">
        <v>52902</v>
      </c>
      <c r="K58" s="897">
        <f>H58/E58*100</f>
        <v>38.039222996905409</v>
      </c>
      <c r="L58" s="1161">
        <v>93560</v>
      </c>
      <c r="M58" s="1161">
        <v>8465</v>
      </c>
    </row>
    <row r="59" spans="1:13" ht="13.5" customHeight="1">
      <c r="A59" s="572" t="s">
        <v>4261</v>
      </c>
      <c r="B59" s="857" t="s">
        <v>4262</v>
      </c>
      <c r="C59" s="1175">
        <v>1</v>
      </c>
      <c r="D59" s="1175">
        <v>4</v>
      </c>
      <c r="E59" s="1161">
        <f>SUM(F59:G59)</f>
        <v>272382</v>
      </c>
      <c r="F59" s="896">
        <v>132894</v>
      </c>
      <c r="G59" s="896">
        <v>139488</v>
      </c>
      <c r="H59" s="1161">
        <f>SUM(I59:J59)</f>
        <v>139918</v>
      </c>
      <c r="I59" s="1161">
        <v>68326</v>
      </c>
      <c r="J59" s="1161">
        <v>71592</v>
      </c>
      <c r="K59" s="897">
        <f>H59/E59*100</f>
        <v>51.368298933115994</v>
      </c>
      <c r="L59" s="1161">
        <v>137172</v>
      </c>
      <c r="M59" s="1161">
        <v>2691</v>
      </c>
    </row>
    <row r="60" spans="1:13" ht="13.5" customHeight="1">
      <c r="A60" s="572" t="s">
        <v>4263</v>
      </c>
      <c r="B60" s="898" t="s">
        <v>4093</v>
      </c>
      <c r="C60" s="1175">
        <v>13</v>
      </c>
      <c r="D60" s="1175">
        <v>97</v>
      </c>
      <c r="E60" s="1161">
        <f>SUM(F60:G60)</f>
        <v>265019</v>
      </c>
      <c r="F60" s="896">
        <v>128811</v>
      </c>
      <c r="G60" s="896">
        <v>136208</v>
      </c>
      <c r="H60" s="1161">
        <f>SUM(I60:J60)</f>
        <v>125955</v>
      </c>
      <c r="I60" s="1161">
        <v>61971</v>
      </c>
      <c r="J60" s="1161">
        <v>63984</v>
      </c>
      <c r="K60" s="897">
        <f>H60/E60*100</f>
        <v>47.526781098713677</v>
      </c>
      <c r="L60" s="1161">
        <v>122309</v>
      </c>
      <c r="M60" s="1161">
        <v>3641</v>
      </c>
    </row>
    <row r="61" spans="1:13" ht="13.5" customHeight="1">
      <c r="A61" s="572"/>
      <c r="B61" s="857"/>
      <c r="C61" s="1175"/>
      <c r="D61" s="1175" t="s">
        <v>4250</v>
      </c>
      <c r="E61" s="1175"/>
      <c r="F61" s="896"/>
      <c r="G61" s="896"/>
      <c r="H61" s="1157"/>
      <c r="I61" s="1161"/>
      <c r="J61" s="1161"/>
      <c r="K61" s="1161"/>
      <c r="L61" s="1161"/>
      <c r="M61" s="1161"/>
    </row>
    <row r="62" spans="1:13" ht="13.5" customHeight="1">
      <c r="A62" s="572" t="s">
        <v>4227</v>
      </c>
      <c r="B62" s="831" t="s">
        <v>4264</v>
      </c>
      <c r="C62" s="565">
        <v>1</v>
      </c>
      <c r="D62" s="565">
        <v>4</v>
      </c>
      <c r="E62" s="1161">
        <f>SUM(F62:G62)</f>
        <v>269139</v>
      </c>
      <c r="F62" s="896">
        <v>131043</v>
      </c>
      <c r="G62" s="896">
        <v>138096</v>
      </c>
      <c r="H62" s="1161">
        <f>SUM(I62:J62)</f>
        <v>104843</v>
      </c>
      <c r="I62" s="67">
        <v>49116</v>
      </c>
      <c r="J62" s="67">
        <v>55727</v>
      </c>
      <c r="K62" s="1189">
        <v>38.950000000000003</v>
      </c>
      <c r="L62" s="67">
        <v>103814</v>
      </c>
      <c r="M62" s="67">
        <v>1030</v>
      </c>
    </row>
    <row r="63" spans="1:13" s="187" customFormat="1" ht="13.5" customHeight="1">
      <c r="A63" s="221" t="s">
        <v>4253</v>
      </c>
      <c r="B63" s="857" t="s">
        <v>4265</v>
      </c>
      <c r="C63" s="1175">
        <v>1</v>
      </c>
      <c r="D63" s="1175">
        <v>3</v>
      </c>
      <c r="E63" s="1161">
        <f>SUM(F63:G63)</f>
        <v>270417</v>
      </c>
      <c r="F63" s="896">
        <v>131672</v>
      </c>
      <c r="G63" s="896">
        <v>138745</v>
      </c>
      <c r="H63" s="1161">
        <f>SUM(I63:J63)</f>
        <v>131481</v>
      </c>
      <c r="I63" s="1161">
        <v>64228</v>
      </c>
      <c r="J63" s="1161">
        <v>67253</v>
      </c>
      <c r="K63" s="897">
        <v>48.62</v>
      </c>
      <c r="L63" s="1161">
        <v>128849</v>
      </c>
      <c r="M63" s="1161">
        <v>2629</v>
      </c>
    </row>
    <row r="64" spans="1:13" s="187" customFormat="1" ht="13.5" customHeight="1">
      <c r="A64" s="221" t="s">
        <v>4263</v>
      </c>
      <c r="B64" s="898" t="s">
        <v>4093</v>
      </c>
      <c r="C64" s="1175">
        <v>48</v>
      </c>
      <c r="D64" s="1175">
        <v>155</v>
      </c>
      <c r="E64" s="1161">
        <f>SUM(F64:G64)</f>
        <v>270417</v>
      </c>
      <c r="F64" s="896">
        <v>131672</v>
      </c>
      <c r="G64" s="896">
        <v>138745</v>
      </c>
      <c r="H64" s="1161">
        <f>SUM(I64:J64)</f>
        <v>131471</v>
      </c>
      <c r="I64" s="1161">
        <v>64219</v>
      </c>
      <c r="J64" s="1161">
        <v>67252</v>
      </c>
      <c r="K64" s="897">
        <v>48.62</v>
      </c>
      <c r="L64" s="1161">
        <v>124817</v>
      </c>
      <c r="M64" s="1161">
        <v>6650</v>
      </c>
    </row>
    <row r="65" spans="1:13" s="187" customFormat="1" ht="13.5" customHeight="1">
      <c r="A65" s="221"/>
      <c r="B65" s="857"/>
      <c r="C65" s="1175"/>
      <c r="D65" s="1175" t="s">
        <v>4266</v>
      </c>
      <c r="E65" s="1175"/>
      <c r="F65" s="896"/>
      <c r="G65" s="896"/>
      <c r="H65" s="1175"/>
      <c r="I65" s="1161"/>
      <c r="J65" s="1161"/>
      <c r="K65" s="1175"/>
      <c r="L65" s="1161"/>
      <c r="M65" s="1161"/>
    </row>
    <row r="66" spans="1:13" s="187" customFormat="1" ht="13.5" customHeight="1">
      <c r="A66" s="221" t="s">
        <v>4210</v>
      </c>
      <c r="B66" s="857" t="s">
        <v>4267</v>
      </c>
      <c r="C66" s="1175">
        <v>38</v>
      </c>
      <c r="D66" s="1175">
        <v>48</v>
      </c>
      <c r="E66" s="1161">
        <f>SUM(F66:G66)</f>
        <v>268324</v>
      </c>
      <c r="F66" s="896">
        <v>130537</v>
      </c>
      <c r="G66" s="896">
        <v>137787</v>
      </c>
      <c r="H66" s="1161">
        <f>SUM(I66:J66)</f>
        <v>99985</v>
      </c>
      <c r="I66" s="1161">
        <v>48234</v>
      </c>
      <c r="J66" s="1161">
        <v>51751</v>
      </c>
      <c r="K66" s="897">
        <v>37.26</v>
      </c>
      <c r="L66" s="1161">
        <v>98042</v>
      </c>
      <c r="M66" s="1161">
        <v>1942</v>
      </c>
    </row>
    <row r="67" spans="1:13" s="187" customFormat="1" ht="13.5" customHeight="1">
      <c r="A67" s="221" t="s">
        <v>4208</v>
      </c>
      <c r="B67" s="857" t="s">
        <v>4268</v>
      </c>
      <c r="C67" s="1175">
        <v>10</v>
      </c>
      <c r="D67" s="1175">
        <v>13</v>
      </c>
      <c r="E67" s="1161">
        <f>SUM(F67:G67)</f>
        <v>268506</v>
      </c>
      <c r="F67" s="896">
        <v>130668</v>
      </c>
      <c r="G67" s="896">
        <v>137838</v>
      </c>
      <c r="H67" s="1161">
        <f>SUM(I67:J67)</f>
        <v>95624</v>
      </c>
      <c r="I67" s="1161">
        <v>46007</v>
      </c>
      <c r="J67" s="1161">
        <v>49617</v>
      </c>
      <c r="K67" s="897">
        <v>35.61</v>
      </c>
      <c r="L67" s="1161">
        <v>94252</v>
      </c>
      <c r="M67" s="1161">
        <v>1372</v>
      </c>
    </row>
    <row r="68" spans="1:13" s="1052" customFormat="1" ht="13.5" customHeight="1">
      <c r="A68" s="833" t="s">
        <v>4257</v>
      </c>
      <c r="B68" s="575" t="s">
        <v>4949</v>
      </c>
      <c r="C68" s="1175">
        <v>1</v>
      </c>
      <c r="D68" s="1175">
        <v>3</v>
      </c>
      <c r="E68" s="1161">
        <f>SUM(F68:G68)</f>
        <v>265245</v>
      </c>
      <c r="F68" s="896">
        <v>128960</v>
      </c>
      <c r="G68" s="896">
        <v>136285</v>
      </c>
      <c r="H68" s="1161">
        <f>SUM(I68:J68)</f>
        <v>107859</v>
      </c>
      <c r="I68" s="1161">
        <v>51781</v>
      </c>
      <c r="J68" s="1161">
        <v>56078</v>
      </c>
      <c r="K68" s="897">
        <v>40.659999999999997</v>
      </c>
      <c r="L68" s="1161">
        <v>106701</v>
      </c>
      <c r="M68" s="1161">
        <v>1156</v>
      </c>
    </row>
    <row r="69" spans="1:13" s="1052" customFormat="1" ht="13.5" customHeight="1">
      <c r="A69" s="833" t="s">
        <v>4261</v>
      </c>
      <c r="B69" s="575" t="s">
        <v>4950</v>
      </c>
      <c r="C69" s="1175">
        <v>1</v>
      </c>
      <c r="D69" s="1175">
        <v>2</v>
      </c>
      <c r="E69" s="1161">
        <f>SUM(F69:G69)</f>
        <v>269270</v>
      </c>
      <c r="F69" s="896">
        <v>131222</v>
      </c>
      <c r="G69" s="896">
        <v>138048</v>
      </c>
      <c r="H69" s="1161">
        <f>SUM(I69:J69)</f>
        <v>143208</v>
      </c>
      <c r="I69" s="1161">
        <v>69673</v>
      </c>
      <c r="J69" s="1161">
        <v>73535</v>
      </c>
      <c r="K69" s="897">
        <v>53.18</v>
      </c>
      <c r="L69" s="1161">
        <v>140802</v>
      </c>
      <c r="M69" s="1161">
        <v>2405</v>
      </c>
    </row>
    <row r="70" spans="1:13" s="1052" customFormat="1" ht="13.5" customHeight="1">
      <c r="A70" s="833" t="s">
        <v>4263</v>
      </c>
      <c r="B70" s="868" t="s">
        <v>4093</v>
      </c>
      <c r="C70" s="1175">
        <v>13</v>
      </c>
      <c r="D70" s="1175">
        <v>58</v>
      </c>
      <c r="E70" s="1161">
        <f>SUM(F70:G70)</f>
        <v>269270</v>
      </c>
      <c r="F70" s="896">
        <v>131222</v>
      </c>
      <c r="G70" s="896">
        <v>138048</v>
      </c>
      <c r="H70" s="1161">
        <f>SUM(I70:J70)</f>
        <v>143195</v>
      </c>
      <c r="I70" s="1161">
        <v>69665</v>
      </c>
      <c r="J70" s="1161">
        <v>73530</v>
      </c>
      <c r="K70" s="897">
        <v>53.18</v>
      </c>
      <c r="L70" s="1161">
        <v>137992</v>
      </c>
      <c r="M70" s="1161">
        <v>5202</v>
      </c>
    </row>
    <row r="71" spans="1:13" s="1052" customFormat="1" ht="13.5" customHeight="1">
      <c r="A71" s="833"/>
      <c r="B71" s="868"/>
      <c r="C71" s="1419"/>
      <c r="D71" s="1419" t="s">
        <v>4250</v>
      </c>
      <c r="E71" s="1418"/>
      <c r="F71" s="896"/>
      <c r="G71" s="896"/>
      <c r="H71" s="1418"/>
      <c r="I71" s="1418"/>
      <c r="J71" s="1418"/>
      <c r="K71" s="897"/>
      <c r="L71" s="1418"/>
      <c r="M71" s="1418"/>
    </row>
    <row r="72" spans="1:13" ht="13.5" customHeight="1">
      <c r="A72" s="221" t="s">
        <v>4253</v>
      </c>
      <c r="B72" s="857" t="s">
        <v>5301</v>
      </c>
      <c r="C72" s="1480">
        <v>1</v>
      </c>
      <c r="D72" s="1480">
        <v>5</v>
      </c>
      <c r="E72" s="1477">
        <f>SUM(F72:G72)</f>
        <v>268605</v>
      </c>
      <c r="F72" s="896">
        <v>130819</v>
      </c>
      <c r="G72" s="896">
        <v>137786</v>
      </c>
      <c r="H72" s="1477">
        <f>SUM(I72:J72)</f>
        <v>139180</v>
      </c>
      <c r="I72" s="1477">
        <v>67116</v>
      </c>
      <c r="J72" s="1477">
        <v>72064</v>
      </c>
      <c r="K72" s="897">
        <v>51.82</v>
      </c>
      <c r="L72" s="1477">
        <v>136185</v>
      </c>
      <c r="M72" s="1477">
        <v>2995</v>
      </c>
    </row>
    <row r="73" spans="1:13" ht="15" customHeight="1">
      <c r="A73" s="221" t="s">
        <v>4263</v>
      </c>
      <c r="B73" s="898" t="s">
        <v>4093</v>
      </c>
      <c r="C73" s="1480">
        <v>50</v>
      </c>
      <c r="D73" s="1480">
        <v>178</v>
      </c>
      <c r="E73" s="1477">
        <f>SUM(F73:G73)</f>
        <v>268605</v>
      </c>
      <c r="F73" s="896">
        <v>130819</v>
      </c>
      <c r="G73" s="896">
        <v>137786</v>
      </c>
      <c r="H73" s="1477">
        <f>SUM(I73:J73)</f>
        <v>139166</v>
      </c>
      <c r="I73" s="1477">
        <v>67106</v>
      </c>
      <c r="J73" s="1477">
        <v>72060</v>
      </c>
      <c r="K73" s="897">
        <v>51.81</v>
      </c>
      <c r="L73" s="1477">
        <v>133151</v>
      </c>
      <c r="M73" s="1477">
        <v>5997</v>
      </c>
    </row>
    <row r="74" spans="1:13" ht="15" customHeight="1">
      <c r="A74" s="221"/>
      <c r="B74" s="857"/>
      <c r="C74" s="1480"/>
      <c r="D74" s="1480" t="s">
        <v>5302</v>
      </c>
      <c r="E74" s="1480"/>
      <c r="F74" s="896"/>
      <c r="G74" s="896"/>
      <c r="H74" s="1480"/>
      <c r="I74" s="1477"/>
      <c r="J74" s="1477"/>
      <c r="K74" s="1480"/>
      <c r="L74" s="1477"/>
      <c r="M74" s="1477"/>
    </row>
    <row r="75" spans="1:13" ht="15" customHeight="1">
      <c r="A75" s="572" t="s">
        <v>4227</v>
      </c>
      <c r="B75" s="1573" t="s">
        <v>5303</v>
      </c>
      <c r="C75" s="1572">
        <v>1</v>
      </c>
      <c r="D75" s="1572">
        <v>2</v>
      </c>
      <c r="E75" s="1567">
        <f>SUM(F75:G75)</f>
        <v>266248</v>
      </c>
      <c r="F75" s="896">
        <v>129541</v>
      </c>
      <c r="G75" s="896">
        <v>136707</v>
      </c>
      <c r="H75" s="1567">
        <f>SUM(I75:J75)</f>
        <v>99675</v>
      </c>
      <c r="I75" s="67">
        <v>46812</v>
      </c>
      <c r="J75" s="67">
        <v>52863</v>
      </c>
      <c r="K75" s="1189">
        <v>37.44</v>
      </c>
      <c r="L75" s="67">
        <v>98614</v>
      </c>
      <c r="M75" s="67">
        <v>1049</v>
      </c>
    </row>
    <row r="76" spans="1:13" ht="15" customHeight="1">
      <c r="A76" s="572" t="s">
        <v>4221</v>
      </c>
      <c r="B76" s="1573" t="s">
        <v>5303</v>
      </c>
      <c r="C76" s="1572">
        <v>1</v>
      </c>
      <c r="D76" s="1572">
        <v>2</v>
      </c>
      <c r="E76" s="1567">
        <f>SUM(F76:G76)</f>
        <v>266236</v>
      </c>
      <c r="F76" s="896">
        <v>129535</v>
      </c>
      <c r="G76" s="896">
        <v>136701</v>
      </c>
      <c r="H76" s="1567">
        <f>SUM(I76:J76)</f>
        <v>92443</v>
      </c>
      <c r="I76" s="67">
        <v>43695</v>
      </c>
      <c r="J76" s="67">
        <v>48748</v>
      </c>
      <c r="K76" s="1189">
        <v>34.72</v>
      </c>
      <c r="L76" s="67">
        <v>85519</v>
      </c>
      <c r="M76" s="67">
        <v>6910</v>
      </c>
    </row>
    <row r="77" spans="1:13" ht="15" customHeight="1">
      <c r="A77" s="221"/>
      <c r="B77" s="857"/>
      <c r="C77" s="1576"/>
      <c r="D77" s="1576"/>
      <c r="E77" s="1576"/>
      <c r="F77" s="896"/>
      <c r="G77" s="896"/>
      <c r="H77" s="1576"/>
      <c r="I77" s="1567"/>
      <c r="J77" s="1567"/>
      <c r="K77" s="1576"/>
      <c r="L77" s="1567"/>
      <c r="M77" s="1567"/>
    </row>
    <row r="78" spans="1:13" ht="15" customHeight="1">
      <c r="A78" s="572" t="s">
        <v>4210</v>
      </c>
      <c r="B78" s="1573" t="s">
        <v>5470</v>
      </c>
      <c r="C78" s="1572">
        <v>38</v>
      </c>
      <c r="D78" s="1572">
        <v>47</v>
      </c>
      <c r="E78" s="1567">
        <v>264716</v>
      </c>
      <c r="F78" s="896">
        <v>128812</v>
      </c>
      <c r="G78" s="896">
        <v>135904</v>
      </c>
      <c r="H78" s="1567">
        <v>92495</v>
      </c>
      <c r="I78" s="67">
        <v>44419</v>
      </c>
      <c r="J78" s="67">
        <v>48076</v>
      </c>
      <c r="K78" s="1189">
        <v>34.94</v>
      </c>
      <c r="L78" s="67">
        <v>90829</v>
      </c>
      <c r="M78" s="67">
        <v>1658</v>
      </c>
    </row>
    <row r="79" spans="1:13" ht="15" customHeight="1">
      <c r="A79" s="572" t="s">
        <v>4208</v>
      </c>
      <c r="B79" s="1573" t="s">
        <v>5471</v>
      </c>
      <c r="C79" s="1572">
        <v>10</v>
      </c>
      <c r="D79" s="1572">
        <v>12</v>
      </c>
      <c r="E79" s="1567">
        <v>264479</v>
      </c>
      <c r="F79" s="896">
        <v>128718</v>
      </c>
      <c r="G79" s="896">
        <v>135761</v>
      </c>
      <c r="H79" s="1567">
        <v>85613</v>
      </c>
      <c r="I79" s="67">
        <v>41337</v>
      </c>
      <c r="J79" s="67">
        <v>44276</v>
      </c>
      <c r="K79" s="1189">
        <v>32.369999999999997</v>
      </c>
      <c r="L79" s="67">
        <v>84126</v>
      </c>
      <c r="M79" s="67">
        <v>1486</v>
      </c>
    </row>
    <row r="80" spans="1:13" ht="15" customHeight="1">
      <c r="A80" s="572"/>
      <c r="B80" s="1841"/>
      <c r="C80" s="1840"/>
      <c r="D80" s="1840"/>
      <c r="E80" s="1832"/>
      <c r="F80" s="896"/>
      <c r="G80" s="896"/>
      <c r="H80" s="1832"/>
      <c r="I80" s="67"/>
      <c r="J80" s="67"/>
      <c r="K80" s="1189"/>
      <c r="L80" s="67"/>
      <c r="M80" s="67"/>
    </row>
    <row r="81" spans="1:13" ht="15" customHeight="1">
      <c r="A81" s="1911" t="s">
        <v>4261</v>
      </c>
      <c r="B81" s="1301" t="s">
        <v>5864</v>
      </c>
      <c r="C81" s="781">
        <v>1</v>
      </c>
      <c r="D81" s="781">
        <v>3</v>
      </c>
      <c r="E81" s="81">
        <v>264632</v>
      </c>
      <c r="F81" s="1912">
        <v>128850</v>
      </c>
      <c r="G81" s="1912">
        <v>135782</v>
      </c>
      <c r="H81" s="81">
        <v>136860</v>
      </c>
      <c r="I81" s="81">
        <v>66775</v>
      </c>
      <c r="J81" s="81">
        <v>70085</v>
      </c>
      <c r="K81" s="1913">
        <v>51.72</v>
      </c>
      <c r="L81" s="81">
        <v>134114</v>
      </c>
      <c r="M81" s="81">
        <v>2746</v>
      </c>
    </row>
    <row r="82" spans="1:13" ht="15" customHeight="1">
      <c r="A82" s="1911" t="s">
        <v>4263</v>
      </c>
      <c r="B82" s="1300" t="s">
        <v>4093</v>
      </c>
      <c r="C82" s="781">
        <v>12</v>
      </c>
      <c r="D82" s="781">
        <v>43</v>
      </c>
      <c r="E82" s="81">
        <v>264632</v>
      </c>
      <c r="F82" s="1912">
        <v>128850</v>
      </c>
      <c r="G82" s="1912">
        <v>135782</v>
      </c>
      <c r="H82" s="81">
        <v>136853</v>
      </c>
      <c r="I82" s="81">
        <v>66773</v>
      </c>
      <c r="J82" s="81">
        <v>70080</v>
      </c>
      <c r="K82" s="1913">
        <v>51.71</v>
      </c>
      <c r="L82" s="81">
        <v>132353</v>
      </c>
      <c r="M82" s="81">
        <v>4500</v>
      </c>
    </row>
    <row r="83" spans="1:13" ht="15" customHeight="1">
      <c r="A83" s="1911"/>
      <c r="B83" s="1300"/>
      <c r="C83" s="781"/>
      <c r="D83" s="781" t="s">
        <v>4250</v>
      </c>
      <c r="E83" s="81"/>
      <c r="F83" s="1912"/>
      <c r="G83" s="1912"/>
      <c r="H83" s="81"/>
      <c r="I83" s="81"/>
      <c r="J83" s="81"/>
      <c r="K83" s="1913"/>
      <c r="L83" s="81"/>
      <c r="M83" s="81"/>
    </row>
    <row r="84" spans="1:13" ht="15" customHeight="1">
      <c r="A84" s="771" t="s">
        <v>4192</v>
      </c>
      <c r="B84" s="1420"/>
      <c r="C84" s="1420"/>
      <c r="D84" s="1420"/>
      <c r="E84" s="1420"/>
      <c r="F84" s="1420"/>
      <c r="G84" s="1420"/>
      <c r="H84" s="1420"/>
      <c r="I84" s="1420"/>
      <c r="J84" s="1420"/>
      <c r="K84" s="1420"/>
      <c r="L84" s="1420"/>
      <c r="M84" s="1420"/>
    </row>
  </sheetData>
  <customSheetViews>
    <customSheetView guid="{35BD8D3A-C3F6-4E0E-B6B2-2143E8CF03D4}" scale="85" topLeftCell="J1">
      <pane ySplit="4" topLeftCell="A44" activePane="bottomLeft" state="frozen"/>
      <selection pane="bottomLeft" activeCell="AH79" sqref="AH7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4" topLeftCell="A53"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ySplit="4" topLeftCell="A5" activePane="bottomLeft" state="frozen"/>
      <selection pane="bottomLeft" activeCell="A2" sqref="A2"/>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4" topLeftCell="A59" activePane="bottomLeft" state="frozen"/>
      <selection pane="bottomLeft" activeCell="B71" sqref="B71"/>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4" topLeftCell="A65" activePane="bottomLeft" state="frozen"/>
      <selection pane="bottomLeft" activeCell="G83" sqref="G8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4" topLeftCell="A59" activePane="bottomLeft" state="frozen"/>
      <selection pane="bottomLeft" activeCell="A81" sqref="A81"/>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ne ySplit="4" topLeftCell="A5" activePane="bottomLeft" state="frozen"/>
      <selection pane="bottomLeft" activeCell="A2" sqref="A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ySplit="4" topLeftCell="A5" activePane="bottomLeft" state="frozen"/>
      <selection pane="bottomLeft" activeCell="A2" sqref="A2"/>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ySplit="4" topLeftCell="A5" activePane="bottomLeft" state="frozen"/>
      <selection pane="bottomLeft" activeCell="A2" sqref="A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J1">
      <pane ySplit="4" topLeftCell="A44"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
    <mergeCell ref="L3:M3"/>
    <mergeCell ref="D13:E13"/>
    <mergeCell ref="A3:A4"/>
    <mergeCell ref="B3:B4"/>
    <mergeCell ref="C3:D3"/>
    <mergeCell ref="E3:G3"/>
    <mergeCell ref="H3:J3"/>
    <mergeCell ref="K3:K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1">
    <pageSetUpPr autoPageBreaks="0"/>
  </sheetPr>
  <dimension ref="A1:AG19"/>
  <sheetViews>
    <sheetView topLeftCell="S1" zoomScale="70" zoomScaleNormal="70" zoomScaleSheetLayoutView="85" workbookViewId="0">
      <selection activeCell="AG1" sqref="AG1"/>
    </sheetView>
  </sheetViews>
  <sheetFormatPr defaultColWidth="2.5" defaultRowHeight="15" customHeight="1"/>
  <cols>
    <col min="1" max="1" width="13.75" style="20" customWidth="1"/>
    <col min="2" max="13" width="12.125" style="37" customWidth="1"/>
    <col min="14" max="31" width="12.125" style="20" customWidth="1"/>
    <col min="32" max="32" width="2.5" style="20"/>
    <col min="33" max="33" width="10.625" style="20" bestFit="1" customWidth="1"/>
    <col min="34" max="16384" width="2.5" style="20"/>
  </cols>
  <sheetData>
    <row r="1" spans="1:33" ht="22.5" customHeight="1">
      <c r="U1" s="19"/>
      <c r="W1" s="19"/>
      <c r="Y1" s="19"/>
      <c r="AA1" s="19"/>
      <c r="AB1" s="19"/>
      <c r="AC1" s="19"/>
      <c r="AE1" t="s">
        <v>5272</v>
      </c>
      <c r="AG1" s="558" t="s">
        <v>747</v>
      </c>
    </row>
    <row r="2" spans="1:33" ht="22.5" customHeight="1">
      <c r="A2" s="22" t="s">
        <v>4883</v>
      </c>
    </row>
    <row r="3" spans="1:33" s="165" customFormat="1" ht="22.5" customHeight="1">
      <c r="A3" s="47" t="s">
        <v>4270</v>
      </c>
      <c r="B3" s="605"/>
      <c r="C3" s="605"/>
      <c r="D3" s="605"/>
      <c r="E3" s="605"/>
      <c r="F3" s="605"/>
      <c r="G3" s="605"/>
      <c r="H3" s="605"/>
      <c r="I3" s="605"/>
      <c r="J3" s="605"/>
      <c r="K3" s="605"/>
      <c r="L3" s="605"/>
      <c r="M3" s="605"/>
    </row>
    <row r="4" spans="1:33" ht="20.100000000000001" customHeight="1">
      <c r="A4" s="2224" t="s">
        <v>2961</v>
      </c>
      <c r="B4" s="2342" t="s">
        <v>5540</v>
      </c>
      <c r="C4" s="2342"/>
      <c r="D4" s="2342" t="s">
        <v>4271</v>
      </c>
      <c r="E4" s="2342"/>
      <c r="F4" s="2341" t="s">
        <v>2126</v>
      </c>
      <c r="G4" s="2342"/>
      <c r="H4" s="2341" t="s">
        <v>2127</v>
      </c>
      <c r="I4" s="2342"/>
      <c r="J4" s="2341" t="s">
        <v>2128</v>
      </c>
      <c r="K4" s="2342"/>
      <c r="L4" s="2341" t="s">
        <v>2129</v>
      </c>
      <c r="M4" s="2342"/>
      <c r="N4" s="2343" t="s">
        <v>2130</v>
      </c>
      <c r="O4" s="2339"/>
      <c r="P4" s="2343" t="s">
        <v>2131</v>
      </c>
      <c r="Q4" s="2339"/>
      <c r="R4" s="2343" t="s">
        <v>2132</v>
      </c>
      <c r="S4" s="2339"/>
      <c r="T4" s="2339" t="s">
        <v>2133</v>
      </c>
      <c r="U4" s="2340"/>
      <c r="V4" s="2339" t="s">
        <v>2134</v>
      </c>
      <c r="W4" s="2340"/>
      <c r="X4" s="2339" t="s">
        <v>4928</v>
      </c>
      <c r="Y4" s="2340"/>
      <c r="Z4" s="2339" t="s">
        <v>5127</v>
      </c>
      <c r="AA4" s="2340"/>
      <c r="AB4" s="2339" t="s">
        <v>5428</v>
      </c>
      <c r="AC4" s="2340"/>
      <c r="AD4" s="2337" t="s">
        <v>5567</v>
      </c>
      <c r="AE4" s="2338"/>
    </row>
    <row r="5" spans="1:33" ht="27">
      <c r="A5" s="2225"/>
      <c r="B5" s="1614" t="s">
        <v>4272</v>
      </c>
      <c r="C5" s="899" t="s">
        <v>4273</v>
      </c>
      <c r="D5" s="976" t="s">
        <v>4272</v>
      </c>
      <c r="E5" s="899" t="s">
        <v>4273</v>
      </c>
      <c r="F5" s="976" t="s">
        <v>4272</v>
      </c>
      <c r="G5" s="899" t="s">
        <v>4273</v>
      </c>
      <c r="H5" s="976" t="s">
        <v>4272</v>
      </c>
      <c r="I5" s="899" t="s">
        <v>4273</v>
      </c>
      <c r="J5" s="976" t="s">
        <v>4272</v>
      </c>
      <c r="K5" s="899" t="s">
        <v>4273</v>
      </c>
      <c r="L5" s="976" t="s">
        <v>4272</v>
      </c>
      <c r="M5" s="899" t="s">
        <v>4273</v>
      </c>
      <c r="N5" s="961" t="s">
        <v>4272</v>
      </c>
      <c r="O5" s="958" t="s">
        <v>4273</v>
      </c>
      <c r="P5" s="959" t="s">
        <v>4272</v>
      </c>
      <c r="Q5" s="958" t="s">
        <v>4273</v>
      </c>
      <c r="R5" s="959" t="s">
        <v>4272</v>
      </c>
      <c r="S5" s="958" t="s">
        <v>4273</v>
      </c>
      <c r="T5" s="959" t="s">
        <v>4272</v>
      </c>
      <c r="U5" s="964" t="s">
        <v>4273</v>
      </c>
      <c r="V5" s="1003" t="s">
        <v>4272</v>
      </c>
      <c r="W5" s="962" t="s">
        <v>4273</v>
      </c>
      <c r="X5" s="1546" t="s">
        <v>4272</v>
      </c>
      <c r="Y5" s="1537" t="s">
        <v>4273</v>
      </c>
      <c r="Z5" s="1003" t="s">
        <v>4272</v>
      </c>
      <c r="AA5" s="962" t="s">
        <v>4273</v>
      </c>
      <c r="AB5" s="1656" t="s">
        <v>4272</v>
      </c>
      <c r="AC5" s="1647" t="s">
        <v>4273</v>
      </c>
      <c r="AD5" s="1820" t="s">
        <v>4272</v>
      </c>
      <c r="AE5" s="1823" t="s">
        <v>4273</v>
      </c>
    </row>
    <row r="6" spans="1:33" s="646" customFormat="1" ht="41.25" customHeight="1">
      <c r="A6" s="900" t="s">
        <v>1015</v>
      </c>
      <c r="B6" s="629">
        <v>47355380</v>
      </c>
      <c r="C6" s="624">
        <v>141913</v>
      </c>
      <c r="D6" s="630">
        <v>46868990</v>
      </c>
      <c r="E6" s="630">
        <v>142311</v>
      </c>
      <c r="F6" s="630">
        <v>43961621</v>
      </c>
      <c r="G6" s="630">
        <v>135306</v>
      </c>
      <c r="H6" s="630">
        <v>45510012</v>
      </c>
      <c r="I6" s="630">
        <v>139750</v>
      </c>
      <c r="J6" s="630">
        <v>46946111</v>
      </c>
      <c r="K6" s="630">
        <v>143885.10078308175</v>
      </c>
      <c r="L6" s="630">
        <v>46786286</v>
      </c>
      <c r="M6" s="630">
        <v>143083.01528806955</v>
      </c>
      <c r="N6" s="901">
        <v>46979873</v>
      </c>
      <c r="O6" s="901">
        <v>144071.03910600819</v>
      </c>
      <c r="P6" s="901">
        <v>47630481</v>
      </c>
      <c r="Q6" s="901">
        <v>146815.98234712088</v>
      </c>
      <c r="R6" s="901">
        <v>51282388</v>
      </c>
      <c r="S6" s="901">
        <v>158837.85022920152</v>
      </c>
      <c r="T6" s="901">
        <v>51463434</v>
      </c>
      <c r="U6" s="901">
        <v>159871.49624889329</v>
      </c>
      <c r="V6" s="901">
        <f t="shared" ref="V6:AA6" si="0">SUM(V7,V13)</f>
        <v>50475096</v>
      </c>
      <c r="W6" s="901">
        <f t="shared" si="0"/>
        <v>157535</v>
      </c>
      <c r="X6" s="901">
        <f t="shared" ref="X6:Y6" si="1">SUM(X7,X13)</f>
        <v>50068907</v>
      </c>
      <c r="Y6" s="901">
        <f t="shared" si="1"/>
        <v>157189</v>
      </c>
      <c r="Z6" s="901">
        <f>SUM(Z7,Z13)</f>
        <v>51751042</v>
      </c>
      <c r="AA6" s="901">
        <f t="shared" si="0"/>
        <v>163571</v>
      </c>
      <c r="AB6" s="901">
        <f>SUM(AB7,AB13)</f>
        <v>52259347</v>
      </c>
      <c r="AC6" s="901">
        <f t="shared" ref="AC6:AE6" si="2">SUM(AC7,AC13)</f>
        <v>166714</v>
      </c>
      <c r="AD6" s="901">
        <v>51885704</v>
      </c>
      <c r="AE6" s="150">
        <f t="shared" si="2"/>
        <v>166862</v>
      </c>
    </row>
    <row r="7" spans="1:33" s="646" customFormat="1" ht="41.25" customHeight="1">
      <c r="A7" s="895" t="s">
        <v>4274</v>
      </c>
      <c r="B7" s="623">
        <v>41980750</v>
      </c>
      <c r="C7" s="624">
        <v>125806</v>
      </c>
      <c r="D7" s="624">
        <v>41479985</v>
      </c>
      <c r="E7" s="624">
        <v>125948</v>
      </c>
      <c r="F7" s="624">
        <v>39384628</v>
      </c>
      <c r="G7" s="624">
        <v>121219</v>
      </c>
      <c r="H7" s="624">
        <v>40906040</v>
      </c>
      <c r="I7" s="624">
        <v>125612</v>
      </c>
      <c r="J7" s="624">
        <v>42242909</v>
      </c>
      <c r="K7" s="624">
        <v>129470.25839246035</v>
      </c>
      <c r="L7" s="624">
        <v>42052811</v>
      </c>
      <c r="M7" s="624">
        <v>128606.98151914297</v>
      </c>
      <c r="N7" s="142">
        <v>42173160</v>
      </c>
      <c r="O7" s="142">
        <v>129330.61014204753</v>
      </c>
      <c r="P7" s="142">
        <v>42735308</v>
      </c>
      <c r="Q7" s="142">
        <v>131727.12146796004</v>
      </c>
      <c r="R7" s="142">
        <v>45833869</v>
      </c>
      <c r="S7" s="142">
        <v>141962.05445084558</v>
      </c>
      <c r="T7" s="142">
        <v>45888310</v>
      </c>
      <c r="U7" s="142">
        <v>142552.33686957331</v>
      </c>
      <c r="V7" s="142">
        <f t="shared" ref="V7:AA7" si="3">SUM(V8:V12)</f>
        <v>44941662</v>
      </c>
      <c r="W7" s="142">
        <f t="shared" si="3"/>
        <v>140265</v>
      </c>
      <c r="X7" s="142">
        <f t="shared" ref="X7:Y7" si="4">SUM(X8:X12)</f>
        <v>44527545</v>
      </c>
      <c r="Y7" s="142">
        <f t="shared" si="4"/>
        <v>139792</v>
      </c>
      <c r="Z7" s="142">
        <f t="shared" si="3"/>
        <v>46005385</v>
      </c>
      <c r="AA7" s="142">
        <f t="shared" si="3"/>
        <v>145410</v>
      </c>
      <c r="AB7" s="142">
        <f t="shared" ref="AB7:AE7" si="5">SUM(AB8:AB12)</f>
        <v>46410425</v>
      </c>
      <c r="AC7" s="142">
        <f t="shared" si="5"/>
        <v>148055</v>
      </c>
      <c r="AD7" s="150">
        <f t="shared" si="5"/>
        <v>45950234</v>
      </c>
      <c r="AE7" s="150">
        <f t="shared" si="5"/>
        <v>147774</v>
      </c>
    </row>
    <row r="8" spans="1:33" s="646" customFormat="1" ht="41.25" customHeight="1">
      <c r="A8" s="902" t="s">
        <v>4275</v>
      </c>
      <c r="B8" s="623">
        <v>18753214</v>
      </c>
      <c r="C8" s="624">
        <v>56199</v>
      </c>
      <c r="D8" s="624">
        <v>18439835</v>
      </c>
      <c r="E8" s="624">
        <v>55990</v>
      </c>
      <c r="F8" s="624">
        <v>20155180</v>
      </c>
      <c r="G8" s="624">
        <v>62034</v>
      </c>
      <c r="H8" s="624">
        <v>21099474</v>
      </c>
      <c r="I8" s="624">
        <v>64791</v>
      </c>
      <c r="J8" s="624">
        <v>22237595</v>
      </c>
      <c r="K8" s="624">
        <v>68155.988997011722</v>
      </c>
      <c r="L8" s="624">
        <v>22014560</v>
      </c>
      <c r="M8" s="624">
        <v>67325.488689152786</v>
      </c>
      <c r="N8" s="142">
        <v>21984911</v>
      </c>
      <c r="O8" s="142">
        <v>67420.177988763768</v>
      </c>
      <c r="P8" s="142">
        <v>22472210</v>
      </c>
      <c r="Q8" s="142">
        <v>69268.239573026571</v>
      </c>
      <c r="R8" s="142">
        <v>22878605</v>
      </c>
      <c r="S8" s="142">
        <v>70862.308272935639</v>
      </c>
      <c r="T8" s="142">
        <v>22482622</v>
      </c>
      <c r="U8" s="142">
        <v>69842.413134309812</v>
      </c>
      <c r="V8" s="142">
        <v>21511485</v>
      </c>
      <c r="W8" s="142">
        <v>67138</v>
      </c>
      <c r="X8" s="142">
        <v>21297820</v>
      </c>
      <c r="Y8" s="142">
        <v>66864</v>
      </c>
      <c r="Z8" s="142">
        <v>21485372</v>
      </c>
      <c r="AA8" s="142">
        <v>67909</v>
      </c>
      <c r="AB8" s="142">
        <v>21368710</v>
      </c>
      <c r="AC8" s="142">
        <v>68169</v>
      </c>
      <c r="AD8" s="150">
        <v>20469863</v>
      </c>
      <c r="AE8" s="150">
        <v>65830</v>
      </c>
    </row>
    <row r="9" spans="1:33" s="646" customFormat="1" ht="41.25" customHeight="1">
      <c r="A9" s="902" t="s">
        <v>4276</v>
      </c>
      <c r="B9" s="623">
        <v>20240745</v>
      </c>
      <c r="C9" s="624">
        <v>60657</v>
      </c>
      <c r="D9" s="624">
        <v>19653227</v>
      </c>
      <c r="E9" s="624">
        <v>59674</v>
      </c>
      <c r="F9" s="624">
        <v>15732819</v>
      </c>
      <c r="G9" s="624">
        <v>48423</v>
      </c>
      <c r="H9" s="624">
        <v>15871136</v>
      </c>
      <c r="I9" s="624">
        <v>48736</v>
      </c>
      <c r="J9" s="624">
        <v>16073158</v>
      </c>
      <c r="K9" s="624">
        <v>49262.610080453604</v>
      </c>
      <c r="L9" s="624">
        <v>16092042</v>
      </c>
      <c r="M9" s="624">
        <v>49213.094355433088</v>
      </c>
      <c r="N9" s="142">
        <v>16254874</v>
      </c>
      <c r="O9" s="142">
        <v>49848.120752680261</v>
      </c>
      <c r="P9" s="142">
        <v>16492210</v>
      </c>
      <c r="Q9" s="142">
        <v>50835.514097335887</v>
      </c>
      <c r="R9" s="142">
        <v>19236246</v>
      </c>
      <c r="S9" s="142">
        <v>59580.766353837578</v>
      </c>
      <c r="T9" s="142">
        <v>19648239</v>
      </c>
      <c r="U9" s="142">
        <v>61037.383700159982</v>
      </c>
      <c r="V9" s="142">
        <v>19887072</v>
      </c>
      <c r="W9" s="142">
        <v>62068</v>
      </c>
      <c r="X9" s="142">
        <v>19478935</v>
      </c>
      <c r="Y9" s="142">
        <v>61153</v>
      </c>
      <c r="Z9" s="142">
        <v>20557458</v>
      </c>
      <c r="AA9" s="142">
        <v>64976</v>
      </c>
      <c r="AB9" s="142">
        <v>21051137</v>
      </c>
      <c r="AC9" s="142">
        <v>67156</v>
      </c>
      <c r="AD9" s="150">
        <v>21509923</v>
      </c>
      <c r="AE9" s="150">
        <v>69175</v>
      </c>
    </row>
    <row r="10" spans="1:33" s="646" customFormat="1" ht="41.25" customHeight="1">
      <c r="A10" s="902" t="s">
        <v>4277</v>
      </c>
      <c r="B10" s="623">
        <v>492129</v>
      </c>
      <c r="C10" s="624">
        <v>1475</v>
      </c>
      <c r="D10" s="624">
        <v>510916</v>
      </c>
      <c r="E10" s="624">
        <v>1551</v>
      </c>
      <c r="F10" s="624">
        <v>522667</v>
      </c>
      <c r="G10" s="624">
        <v>1609</v>
      </c>
      <c r="H10" s="624">
        <v>544743</v>
      </c>
      <c r="I10" s="624">
        <v>1673</v>
      </c>
      <c r="J10" s="624">
        <v>568000</v>
      </c>
      <c r="K10" s="624">
        <v>1740.8625362041223</v>
      </c>
      <c r="L10" s="624">
        <v>588576</v>
      </c>
      <c r="M10" s="624">
        <v>1799.9975840018105</v>
      </c>
      <c r="N10" s="142">
        <v>709870</v>
      </c>
      <c r="O10" s="142">
        <v>2176.9277004980249</v>
      </c>
      <c r="P10" s="142">
        <v>745926</v>
      </c>
      <c r="Q10" s="142">
        <v>2299.2384911057479</v>
      </c>
      <c r="R10" s="142">
        <v>773380</v>
      </c>
      <c r="S10" s="142">
        <v>2395.4035464287927</v>
      </c>
      <c r="T10" s="142">
        <v>806872</v>
      </c>
      <c r="U10" s="142">
        <v>2506.5531756263495</v>
      </c>
      <c r="V10" s="142">
        <v>856332</v>
      </c>
      <c r="W10" s="142">
        <v>2673</v>
      </c>
      <c r="X10" s="142">
        <v>889466</v>
      </c>
      <c r="Y10" s="142">
        <v>2792</v>
      </c>
      <c r="Z10" s="142">
        <v>953908</v>
      </c>
      <c r="AA10" s="142">
        <v>3015</v>
      </c>
      <c r="AB10" s="142">
        <v>979053</v>
      </c>
      <c r="AC10" s="142">
        <v>3123</v>
      </c>
      <c r="AD10" s="150">
        <v>1006935</v>
      </c>
      <c r="AE10" s="150">
        <v>3238</v>
      </c>
    </row>
    <row r="11" spans="1:33" s="646" customFormat="1" ht="41.25" customHeight="1">
      <c r="A11" s="902" t="s">
        <v>4278</v>
      </c>
      <c r="B11" s="623">
        <v>2494602</v>
      </c>
      <c r="C11" s="919">
        <v>7476</v>
      </c>
      <c r="D11" s="624">
        <v>2876007</v>
      </c>
      <c r="E11" s="624">
        <v>8733</v>
      </c>
      <c r="F11" s="624">
        <v>2973962</v>
      </c>
      <c r="G11" s="624">
        <v>9153</v>
      </c>
      <c r="H11" s="624">
        <v>3389469</v>
      </c>
      <c r="I11" s="624">
        <v>10408</v>
      </c>
      <c r="J11" s="624">
        <v>3364155</v>
      </c>
      <c r="K11" s="624">
        <v>10310.796778790896</v>
      </c>
      <c r="L11" s="624">
        <v>3357634</v>
      </c>
      <c r="M11" s="624">
        <v>10268.400890555282</v>
      </c>
      <c r="N11" s="142">
        <v>3223505</v>
      </c>
      <c r="O11" s="142">
        <v>9885.3837001054926</v>
      </c>
      <c r="P11" s="142">
        <v>3021902</v>
      </c>
      <c r="Q11" s="142">
        <v>9314.6984091756749</v>
      </c>
      <c r="R11" s="142">
        <v>2945638</v>
      </c>
      <c r="S11" s="142">
        <v>9123.5762776435604</v>
      </c>
      <c r="T11" s="142">
        <v>2950577</v>
      </c>
      <c r="U11" s="142">
        <v>9165.9868594771742</v>
      </c>
      <c r="V11" s="142">
        <v>2686773</v>
      </c>
      <c r="W11" s="142">
        <v>8386</v>
      </c>
      <c r="X11" s="142">
        <v>2861324</v>
      </c>
      <c r="Y11" s="142">
        <v>8983</v>
      </c>
      <c r="Z11" s="142">
        <v>3008647</v>
      </c>
      <c r="AA11" s="142">
        <v>9510</v>
      </c>
      <c r="AB11" s="142">
        <v>3011525</v>
      </c>
      <c r="AC11" s="142">
        <v>9607</v>
      </c>
      <c r="AD11" s="150">
        <v>2963513</v>
      </c>
      <c r="AE11" s="150">
        <v>9531</v>
      </c>
    </row>
    <row r="12" spans="1:33" s="835" customFormat="1" ht="41.25" customHeight="1">
      <c r="A12" s="941" t="s">
        <v>4279</v>
      </c>
      <c r="B12" s="942">
        <v>60</v>
      </c>
      <c r="C12" s="624">
        <v>0</v>
      </c>
      <c r="D12" s="919" t="s">
        <v>399</v>
      </c>
      <c r="E12" s="919" t="s">
        <v>399</v>
      </c>
      <c r="F12" s="919" t="s">
        <v>399</v>
      </c>
      <c r="G12" s="919" t="s">
        <v>399</v>
      </c>
      <c r="H12" s="919">
        <v>1219</v>
      </c>
      <c r="I12" s="919">
        <v>4</v>
      </c>
      <c r="J12" s="919" t="s">
        <v>399</v>
      </c>
      <c r="K12" s="919" t="s">
        <v>399</v>
      </c>
      <c r="L12" s="919" t="s">
        <v>399</v>
      </c>
      <c r="M12" s="919" t="s">
        <v>399</v>
      </c>
      <c r="N12" s="625" t="s">
        <v>399</v>
      </c>
      <c r="O12" s="625" t="s">
        <v>399</v>
      </c>
      <c r="P12" s="625">
        <v>3060</v>
      </c>
      <c r="Q12" s="625">
        <v>9.4308973161582248</v>
      </c>
      <c r="R12" s="625" t="s">
        <v>553</v>
      </c>
      <c r="S12" s="625" t="s">
        <v>553</v>
      </c>
      <c r="T12" s="625" t="s">
        <v>553</v>
      </c>
      <c r="U12" s="921" t="s">
        <v>553</v>
      </c>
      <c r="V12" s="625" t="s">
        <v>553</v>
      </c>
      <c r="W12" s="625" t="s">
        <v>553</v>
      </c>
      <c r="X12" s="625" t="s">
        <v>399</v>
      </c>
      <c r="Y12" s="625" t="s">
        <v>399</v>
      </c>
      <c r="Z12" s="625" t="s">
        <v>399</v>
      </c>
      <c r="AA12" s="625" t="s">
        <v>399</v>
      </c>
      <c r="AB12" s="625"/>
      <c r="AC12" s="625"/>
      <c r="AD12" s="921"/>
      <c r="AE12" s="921"/>
    </row>
    <row r="13" spans="1:33" s="646" customFormat="1" ht="41.25" customHeight="1">
      <c r="A13" s="895" t="s">
        <v>4280</v>
      </c>
      <c r="B13" s="623">
        <v>5374630</v>
      </c>
      <c r="C13" s="624">
        <v>16106</v>
      </c>
      <c r="D13" s="624">
        <v>5389005</v>
      </c>
      <c r="E13" s="624">
        <v>16363</v>
      </c>
      <c r="F13" s="624">
        <v>4576993</v>
      </c>
      <c r="G13" s="624">
        <v>14087</v>
      </c>
      <c r="H13" s="624">
        <v>4603972</v>
      </c>
      <c r="I13" s="624">
        <v>14138</v>
      </c>
      <c r="J13" s="624">
        <v>4703203</v>
      </c>
      <c r="K13" s="624">
        <v>14414.842390621408</v>
      </c>
      <c r="L13" s="624">
        <v>4733475</v>
      </c>
      <c r="M13" s="624">
        <v>14476.033768926593</v>
      </c>
      <c r="N13" s="142">
        <v>4806713</v>
      </c>
      <c r="O13" s="142">
        <v>14740.53936360737</v>
      </c>
      <c r="P13" s="142">
        <v>4895174</v>
      </c>
      <c r="Q13" s="142">
        <v>15088.860879160849</v>
      </c>
      <c r="R13" s="142">
        <v>5448519</v>
      </c>
      <c r="S13" s="142">
        <v>16875.795778355943</v>
      </c>
      <c r="T13" s="142">
        <v>5575124</v>
      </c>
      <c r="U13" s="142">
        <v>17319.159379319983</v>
      </c>
      <c r="V13" s="142">
        <f t="shared" ref="V13:AA13" si="6">SUM(V14:V16)</f>
        <v>5533434</v>
      </c>
      <c r="W13" s="142">
        <f t="shared" si="6"/>
        <v>17270</v>
      </c>
      <c r="X13" s="142">
        <f t="shared" ref="X13:Y13" si="7">SUM(X14:X16)</f>
        <v>5541362</v>
      </c>
      <c r="Y13" s="142">
        <f t="shared" si="7"/>
        <v>17397</v>
      </c>
      <c r="Z13" s="142">
        <f t="shared" si="6"/>
        <v>5745657</v>
      </c>
      <c r="AA13" s="142">
        <f t="shared" si="6"/>
        <v>18161</v>
      </c>
      <c r="AB13" s="142">
        <f t="shared" ref="AB13:AE13" si="8">SUM(AB14:AB16)</f>
        <v>5848922</v>
      </c>
      <c r="AC13" s="142">
        <f t="shared" si="8"/>
        <v>18659</v>
      </c>
      <c r="AD13" s="150">
        <f t="shared" si="8"/>
        <v>5935471</v>
      </c>
      <c r="AE13" s="150">
        <f t="shared" si="8"/>
        <v>19088</v>
      </c>
    </row>
    <row r="14" spans="1:33" s="646" customFormat="1" ht="41.25" customHeight="1">
      <c r="A14" s="902" t="s">
        <v>4281</v>
      </c>
      <c r="B14" s="623">
        <v>65067</v>
      </c>
      <c r="C14" s="624">
        <v>195</v>
      </c>
      <c r="D14" s="624">
        <v>77859</v>
      </c>
      <c r="E14" s="624">
        <v>236</v>
      </c>
      <c r="F14" s="624">
        <v>74291</v>
      </c>
      <c r="G14" s="624">
        <v>229</v>
      </c>
      <c r="H14" s="624">
        <v>72729</v>
      </c>
      <c r="I14" s="624">
        <v>223</v>
      </c>
      <c r="J14" s="624">
        <v>67761</v>
      </c>
      <c r="K14" s="624">
        <v>207.68171021377671</v>
      </c>
      <c r="L14" s="624">
        <v>68953</v>
      </c>
      <c r="M14" s="624">
        <v>210.87321514310966</v>
      </c>
      <c r="N14" s="142">
        <v>63841</v>
      </c>
      <c r="O14" s="142">
        <v>195.77844017565809</v>
      </c>
      <c r="P14" s="142">
        <v>56896</v>
      </c>
      <c r="Q14" s="142">
        <v>175.37458811489938</v>
      </c>
      <c r="R14" s="142">
        <v>60465</v>
      </c>
      <c r="S14" s="142">
        <v>187.27776745338537</v>
      </c>
      <c r="T14" s="142">
        <v>65744</v>
      </c>
      <c r="U14" s="142">
        <v>204.23416846585175</v>
      </c>
      <c r="V14" s="142">
        <v>33437</v>
      </c>
      <c r="W14" s="142">
        <v>104</v>
      </c>
      <c r="X14" s="142">
        <v>34164</v>
      </c>
      <c r="Y14" s="142">
        <v>107</v>
      </c>
      <c r="Z14" s="142">
        <v>50431</v>
      </c>
      <c r="AA14" s="142">
        <v>159</v>
      </c>
      <c r="AB14" s="142">
        <v>51613</v>
      </c>
      <c r="AC14" s="142">
        <v>165</v>
      </c>
      <c r="AD14" s="150">
        <v>50952</v>
      </c>
      <c r="AE14" s="150">
        <v>164</v>
      </c>
    </row>
    <row r="15" spans="1:33" s="646" customFormat="1" ht="41.25" customHeight="1">
      <c r="A15" s="902" t="s">
        <v>4282</v>
      </c>
      <c r="B15" s="623">
        <v>1779228</v>
      </c>
      <c r="C15" s="624">
        <v>5332</v>
      </c>
      <c r="D15" s="624">
        <v>1859766</v>
      </c>
      <c r="E15" s="624">
        <v>5647</v>
      </c>
      <c r="F15" s="624">
        <v>1802470</v>
      </c>
      <c r="G15" s="624">
        <v>5548</v>
      </c>
      <c r="H15" s="624">
        <v>1815403</v>
      </c>
      <c r="I15" s="624">
        <v>5575</v>
      </c>
      <c r="J15" s="624">
        <v>1887551</v>
      </c>
      <c r="K15" s="624">
        <v>5785.154299287411</v>
      </c>
      <c r="L15" s="624">
        <v>1892774</v>
      </c>
      <c r="M15" s="624">
        <v>5788.5302351469627</v>
      </c>
      <c r="N15" s="142">
        <v>1933433</v>
      </c>
      <c r="O15" s="142">
        <v>5929.1755599715407</v>
      </c>
      <c r="P15" s="142">
        <v>1983487</v>
      </c>
      <c r="Q15" s="142">
        <v>6113.8912777454125</v>
      </c>
      <c r="R15" s="142">
        <v>1968422</v>
      </c>
      <c r="S15" s="142">
        <v>6096.8293439881063</v>
      </c>
      <c r="T15" s="142">
        <v>2004793</v>
      </c>
      <c r="U15" s="142">
        <v>6227.9026420838454</v>
      </c>
      <c r="V15" s="142">
        <v>1949879</v>
      </c>
      <c r="W15" s="142">
        <v>6086</v>
      </c>
      <c r="X15" s="142">
        <v>2043017</v>
      </c>
      <c r="Y15" s="142">
        <v>6414</v>
      </c>
      <c r="Z15" s="142">
        <v>2029446</v>
      </c>
      <c r="AA15" s="142">
        <v>6415</v>
      </c>
      <c r="AB15" s="142">
        <v>2047389</v>
      </c>
      <c r="AC15" s="142">
        <v>6531</v>
      </c>
      <c r="AD15" s="150">
        <v>2057982</v>
      </c>
      <c r="AE15" s="150">
        <v>6618</v>
      </c>
    </row>
    <row r="16" spans="1:33" s="646" customFormat="1" ht="41.25" customHeight="1">
      <c r="A16" s="903" t="s">
        <v>4283</v>
      </c>
      <c r="B16" s="626">
        <v>3530335</v>
      </c>
      <c r="C16" s="627">
        <v>10580</v>
      </c>
      <c r="D16" s="627">
        <v>3451380</v>
      </c>
      <c r="E16" s="627">
        <v>10480</v>
      </c>
      <c r="F16" s="627">
        <v>2700232</v>
      </c>
      <c r="G16" s="627">
        <v>8311</v>
      </c>
      <c r="H16" s="627">
        <v>2715839</v>
      </c>
      <c r="I16" s="627">
        <v>8340</v>
      </c>
      <c r="J16" s="627">
        <v>2747890</v>
      </c>
      <c r="K16" s="627">
        <v>8422.0063811202199</v>
      </c>
      <c r="L16" s="627">
        <v>2771748</v>
      </c>
      <c r="M16" s="627">
        <v>8476.6303186365203</v>
      </c>
      <c r="N16" s="154">
        <v>2809439</v>
      </c>
      <c r="O16" s="154">
        <v>8615.5853634601699</v>
      </c>
      <c r="P16" s="154">
        <v>2854791</v>
      </c>
      <c r="Q16" s="154">
        <v>8799.5950133005372</v>
      </c>
      <c r="R16" s="154">
        <v>3419633</v>
      </c>
      <c r="S16" s="154">
        <v>10591.688666914451</v>
      </c>
      <c r="T16" s="154">
        <v>3504587</v>
      </c>
      <c r="U16" s="154">
        <v>10887.02256877029</v>
      </c>
      <c r="V16" s="154">
        <v>3550118</v>
      </c>
      <c r="W16" s="154">
        <v>11080</v>
      </c>
      <c r="X16" s="154">
        <v>3464181</v>
      </c>
      <c r="Y16" s="154">
        <v>10876</v>
      </c>
      <c r="Z16" s="154">
        <v>3665780</v>
      </c>
      <c r="AA16" s="154">
        <v>11587</v>
      </c>
      <c r="AB16" s="154">
        <v>3749920</v>
      </c>
      <c r="AC16" s="154">
        <v>11963</v>
      </c>
      <c r="AD16" s="1914">
        <v>3826537</v>
      </c>
      <c r="AE16" s="1914">
        <v>12306</v>
      </c>
    </row>
    <row r="17" spans="1:13" ht="20.100000000000001" customHeight="1">
      <c r="A17" s="20" t="s">
        <v>4284</v>
      </c>
    </row>
    <row r="18" spans="1:13" ht="20.100000000000001" customHeight="1">
      <c r="A18" s="20" t="s">
        <v>3021</v>
      </c>
    </row>
    <row r="19" spans="1:13" s="23" customFormat="1" ht="20.100000000000001" customHeight="1">
      <c r="A19" s="993" t="s">
        <v>4285</v>
      </c>
      <c r="B19" s="37"/>
      <c r="C19" s="37"/>
      <c r="D19" s="37"/>
      <c r="E19" s="37"/>
      <c r="F19" s="37"/>
      <c r="G19" s="37"/>
      <c r="H19" s="37"/>
      <c r="I19" s="37"/>
      <c r="J19" s="37"/>
      <c r="K19" s="37"/>
      <c r="L19" s="37"/>
      <c r="M19" s="37"/>
    </row>
  </sheetData>
  <customSheetViews>
    <customSheetView guid="{35BD8D3A-C3F6-4E0E-B6B2-2143E8CF03D4}" scale="70" topLeftCell="R1">
      <selection activeCell="AC19" sqref="AC1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N4">
      <selection activeCell="Y1" sqref="Y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Y1" sqref="Y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topLeftCell="P1">
      <selection activeCell="Y3" sqref="Y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N4">
      <selection activeCell="Y1" sqref="Y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N4">
      <selection activeCell="Y1" sqref="Y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N4">
      <selection activeCell="Y1" sqref="Y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N4">
      <selection activeCell="Y1" sqref="Y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N4">
      <selection activeCell="Y1" sqref="Y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N4">
      <selection activeCell="Y1" sqref="Y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N4">
      <selection activeCell="Y1" sqref="Y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E1">
      <selection activeCell="X13" sqref="X1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E1">
      <selection activeCell="X13" sqref="X1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N4">
      <selection activeCell="Y1" sqref="Y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N4">
      <selection activeCell="Y1" sqref="Y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N4">
      <selection activeCell="Y1" sqref="Y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N4">
      <selection activeCell="Y1" sqref="Y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N4">
      <selection activeCell="Y1" sqref="Y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N4">
      <selection activeCell="Y1" sqref="Y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Y1" sqref="Y1"/>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N4">
      <selection activeCell="Y1" sqref="Y1"/>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N4">
      <selection activeCell="Y1" sqref="Y1"/>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N4">
      <selection activeCell="Y1" sqref="Y1"/>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N4">
      <selection activeCell="Y1" sqref="Y1"/>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N4">
      <selection activeCell="Y1" sqref="Y1"/>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N4">
      <selection activeCell="Y1" sqref="Y1"/>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N4">
      <selection activeCell="Y1" sqref="Y1"/>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N4">
      <selection activeCell="Y1" sqref="Y1"/>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N4">
      <selection activeCell="Y1" sqref="Y1"/>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N4">
      <selection activeCell="Y1" sqref="Y1"/>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N4">
      <selection activeCell="Y1" sqref="Y1"/>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N4">
      <selection activeCell="Y1" sqref="Y1"/>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N4">
      <selection activeCell="Y1" sqref="Y1"/>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N4">
      <selection activeCell="Y1" sqref="Y1"/>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N4">
      <selection activeCell="Y1" sqref="Y1"/>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N4">
      <selection activeCell="Y1" sqref="Y1"/>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N4">
      <selection activeCell="Y1" sqref="Y1"/>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N4">
      <selection activeCell="Y1" sqref="Y1"/>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N4">
      <selection activeCell="Y1" sqref="Y1"/>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N4">
      <selection activeCell="Y1" sqref="Y1"/>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N4">
      <selection activeCell="Y1" sqref="Y1"/>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N4">
      <selection activeCell="Y1" sqref="Y1"/>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N4">
      <selection activeCell="Y1" sqref="Y1"/>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N4">
      <selection activeCell="Y1" sqref="Y1"/>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N4">
      <selection activeCell="Y1" sqref="Y1"/>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N4">
      <selection activeCell="Y1" sqref="Y1"/>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N4">
      <selection activeCell="Y1" sqref="Y1"/>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N4">
      <selection activeCell="Y1" sqref="Y1"/>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N4">
      <selection activeCell="Y1" sqref="Y1"/>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N4">
      <selection activeCell="Y1" sqref="Y1"/>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N4">
      <selection activeCell="Y1" sqref="Y1"/>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N4">
      <selection activeCell="Y1" sqref="Y1"/>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N4">
      <selection activeCell="Y1" sqref="Y1"/>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N4">
      <selection activeCell="Y1" sqref="Y1"/>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N4">
      <selection activeCell="Y1" sqref="Y1"/>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Y1" sqref="Y1"/>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N4">
      <selection activeCell="Y1" sqref="Y1"/>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N4">
      <selection activeCell="Y1" sqref="Y1"/>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N4">
      <selection activeCell="Y1" sqref="Y1"/>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N4">
      <selection activeCell="Y1" sqref="Y1"/>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N4">
      <selection activeCell="Y1" sqref="Y1"/>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K1">
      <selection activeCell="X13" sqref="X1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N4">
      <selection activeCell="Y1" sqref="Y1"/>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E1">
      <selection activeCell="X13" sqref="X1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E1">
      <selection activeCell="X13" sqref="X1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N4">
      <selection activeCell="Y1" sqref="Y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N4">
      <selection activeCell="Y1" sqref="Y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N4">
      <selection activeCell="Y1" sqref="Y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N4">
      <selection activeCell="Y1" sqref="Y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N4">
      <selection activeCell="Y1" sqref="Y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topLeftCell="P1">
      <selection activeCell="Y3" sqref="Y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topLeftCell="P1">
      <selection activeCell="Y3" sqref="Y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N4">
      <selection activeCell="Y1" sqref="Y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N4">
      <selection activeCell="Y1" sqref="Y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topLeftCell="P1">
      <selection activeCell="Y3" sqref="Y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R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6">
    <mergeCell ref="AD4:AE4"/>
    <mergeCell ref="Z4:AA4"/>
    <mergeCell ref="L4:M4"/>
    <mergeCell ref="A4:A5"/>
    <mergeCell ref="D4:E4"/>
    <mergeCell ref="F4:G4"/>
    <mergeCell ref="H4:I4"/>
    <mergeCell ref="J4:K4"/>
    <mergeCell ref="N4:O4"/>
    <mergeCell ref="P4:Q4"/>
    <mergeCell ref="R4:S4"/>
    <mergeCell ref="T4:U4"/>
    <mergeCell ref="V4:W4"/>
    <mergeCell ref="X4:Y4"/>
    <mergeCell ref="B4:C4"/>
    <mergeCell ref="AB4:AC4"/>
  </mergeCells>
  <phoneticPr fontId="2"/>
  <hyperlinks>
    <hyperlink ref="AG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2">
    <pageSetUpPr autoPageBreaks="0"/>
  </sheetPr>
  <dimension ref="A1:R47"/>
  <sheetViews>
    <sheetView zoomScale="85" zoomScaleNormal="85" zoomScaleSheetLayoutView="100" workbookViewId="0">
      <selection activeCell="U17" sqref="U17"/>
    </sheetView>
  </sheetViews>
  <sheetFormatPr defaultColWidth="2.5" defaultRowHeight="15" customHeight="1"/>
  <cols>
    <col min="1" max="1" width="23.125" style="20" customWidth="1"/>
    <col min="2" max="7" width="13.625" style="37" customWidth="1"/>
    <col min="8" max="16" width="13.625" style="20" customWidth="1"/>
    <col min="17" max="17" width="2.5" style="20"/>
    <col min="18" max="18" width="10.625" style="20" bestFit="1" customWidth="1"/>
    <col min="19" max="16384" width="2.5" style="20"/>
  </cols>
  <sheetData>
    <row r="1" spans="1:18" ht="22.5" customHeight="1">
      <c r="K1" s="19"/>
      <c r="L1" s="19"/>
      <c r="M1" s="19"/>
      <c r="N1" s="19"/>
      <c r="O1" s="19"/>
      <c r="P1" s="19" t="s">
        <v>4882</v>
      </c>
      <c r="R1" s="558" t="s">
        <v>747</v>
      </c>
    </row>
    <row r="2" spans="1:18" ht="22.5" customHeight="1">
      <c r="A2" s="22" t="s">
        <v>4887</v>
      </c>
    </row>
    <row r="3" spans="1:18" s="165" customFormat="1" ht="22.5" customHeight="1">
      <c r="A3" s="47" t="s">
        <v>4286</v>
      </c>
      <c r="B3" s="605"/>
      <c r="C3" s="605"/>
      <c r="D3" s="605"/>
      <c r="E3" s="605"/>
      <c r="F3" s="605"/>
      <c r="G3" s="605"/>
    </row>
    <row r="4" spans="1:18" ht="27">
      <c r="A4" s="965" t="s">
        <v>4287</v>
      </c>
      <c r="B4" s="904" t="s">
        <v>4288</v>
      </c>
      <c r="C4" s="905" t="s">
        <v>4289</v>
      </c>
      <c r="D4" s="905" t="s">
        <v>4290</v>
      </c>
      <c r="E4" s="905" t="s">
        <v>4291</v>
      </c>
      <c r="F4" s="905" t="s">
        <v>4292</v>
      </c>
      <c r="G4" s="905" t="s">
        <v>4293</v>
      </c>
      <c r="H4" s="906" t="s">
        <v>4294</v>
      </c>
      <c r="I4" s="906" t="s">
        <v>4295</v>
      </c>
      <c r="J4" s="906" t="s">
        <v>4296</v>
      </c>
      <c r="K4" s="907" t="s">
        <v>4297</v>
      </c>
      <c r="L4" s="907" t="s">
        <v>4298</v>
      </c>
      <c r="M4" s="907" t="s">
        <v>4929</v>
      </c>
      <c r="N4" s="907" t="s">
        <v>5273</v>
      </c>
      <c r="O4" s="907" t="s">
        <v>5442</v>
      </c>
      <c r="P4" s="908" t="s">
        <v>5583</v>
      </c>
    </row>
    <row r="5" spans="1:18" ht="17.100000000000001" customHeight="1">
      <c r="A5" s="177" t="s">
        <v>4299</v>
      </c>
      <c r="B5" s="637"/>
      <c r="C5" s="638"/>
      <c r="D5" s="638"/>
      <c r="E5" s="638"/>
      <c r="F5" s="638"/>
      <c r="G5" s="638"/>
      <c r="H5" s="170"/>
      <c r="I5" s="170"/>
      <c r="J5" s="170"/>
      <c r="K5" s="170"/>
      <c r="L5" s="170"/>
      <c r="M5" s="561"/>
      <c r="N5" s="561"/>
      <c r="O5" s="561"/>
      <c r="P5" s="561"/>
    </row>
    <row r="6" spans="1:18" ht="16.5" customHeight="1">
      <c r="A6" s="803" t="s">
        <v>4300</v>
      </c>
      <c r="B6" s="637">
        <v>109183375</v>
      </c>
      <c r="C6" s="638">
        <v>131825781</v>
      </c>
      <c r="D6" s="638">
        <v>138590277</v>
      </c>
      <c r="E6" s="638">
        <v>150658977</v>
      </c>
      <c r="F6" s="638">
        <v>172914682</v>
      </c>
      <c r="G6" s="638">
        <v>172935727</v>
      </c>
      <c r="H6" s="170">
        <v>172963712</v>
      </c>
      <c r="I6" s="170">
        <v>141045183</v>
      </c>
      <c r="J6" s="170">
        <v>134076160</v>
      </c>
      <c r="K6" s="588">
        <v>141661845</v>
      </c>
      <c r="L6" s="170">
        <v>192533624</v>
      </c>
      <c r="M6" s="170">
        <v>162305342</v>
      </c>
      <c r="N6" s="170">
        <v>154042791</v>
      </c>
      <c r="O6" s="170">
        <v>149140230</v>
      </c>
      <c r="P6" s="170">
        <v>160788173</v>
      </c>
    </row>
    <row r="7" spans="1:18" ht="15.75" customHeight="1">
      <c r="A7" s="993" t="s">
        <v>4301</v>
      </c>
      <c r="B7" s="601">
        <v>47355380</v>
      </c>
      <c r="C7" s="1006">
        <v>46868990</v>
      </c>
      <c r="D7" s="1006">
        <v>43961621</v>
      </c>
      <c r="E7" s="1006">
        <v>45510012</v>
      </c>
      <c r="F7" s="1006">
        <v>46946111</v>
      </c>
      <c r="G7" s="1006">
        <v>46786286</v>
      </c>
      <c r="H7" s="972">
        <v>46979873</v>
      </c>
      <c r="I7" s="972">
        <v>47630481</v>
      </c>
      <c r="J7" s="972">
        <v>51282388</v>
      </c>
      <c r="K7" s="587">
        <v>51463434</v>
      </c>
      <c r="L7" s="972">
        <v>50475096</v>
      </c>
      <c r="M7" s="1417">
        <v>50068907</v>
      </c>
      <c r="N7" s="1398">
        <v>51751042</v>
      </c>
      <c r="O7" s="1417">
        <v>52259347</v>
      </c>
      <c r="P7" s="170">
        <v>51885704</v>
      </c>
    </row>
    <row r="8" spans="1:18" ht="15.75" customHeight="1">
      <c r="A8" s="993" t="s">
        <v>4302</v>
      </c>
      <c r="B8" s="601">
        <v>1304548</v>
      </c>
      <c r="C8" s="1006">
        <v>1275416</v>
      </c>
      <c r="D8" s="1006">
        <v>1195414</v>
      </c>
      <c r="E8" s="1006">
        <v>1136720</v>
      </c>
      <c r="F8" s="1006">
        <v>1086515</v>
      </c>
      <c r="G8" s="1006">
        <v>1139103</v>
      </c>
      <c r="H8" s="972">
        <v>1129268</v>
      </c>
      <c r="I8" s="972">
        <v>1128052</v>
      </c>
      <c r="J8" s="972">
        <v>1138291</v>
      </c>
      <c r="K8" s="587">
        <v>1154010</v>
      </c>
      <c r="L8" s="972">
        <v>1177367</v>
      </c>
      <c r="M8" s="1417">
        <v>1210716</v>
      </c>
      <c r="N8" s="1398">
        <v>1217257</v>
      </c>
      <c r="O8" s="1417">
        <v>1232434</v>
      </c>
      <c r="P8" s="170">
        <v>1243123</v>
      </c>
    </row>
    <row r="9" spans="1:18" ht="15.75" customHeight="1">
      <c r="A9" s="993" t="s">
        <v>4303</v>
      </c>
      <c r="B9" s="601">
        <v>133922</v>
      </c>
      <c r="C9" s="1006">
        <v>107172</v>
      </c>
      <c r="D9" s="1006">
        <v>91977</v>
      </c>
      <c r="E9" s="1006">
        <v>95564</v>
      </c>
      <c r="F9" s="1006">
        <v>87508</v>
      </c>
      <c r="G9" s="1006">
        <v>70058</v>
      </c>
      <c r="H9" s="972">
        <v>45345</v>
      </c>
      <c r="I9" s="972">
        <v>68850</v>
      </c>
      <c r="J9" s="972">
        <v>62534</v>
      </c>
      <c r="K9" s="587">
        <v>30633</v>
      </c>
      <c r="L9" s="972">
        <v>36105</v>
      </c>
      <c r="M9" s="1417">
        <v>29209</v>
      </c>
      <c r="N9" s="1398">
        <v>16434</v>
      </c>
      <c r="O9" s="1417">
        <v>14120</v>
      </c>
      <c r="P9" s="170">
        <v>17933</v>
      </c>
    </row>
    <row r="10" spans="1:18" ht="15.75" customHeight="1">
      <c r="A10" s="993" t="s">
        <v>4304</v>
      </c>
      <c r="B10" s="601">
        <v>45534</v>
      </c>
      <c r="C10" s="1006">
        <v>48116</v>
      </c>
      <c r="D10" s="1006">
        <v>53838</v>
      </c>
      <c r="E10" s="1006">
        <v>124655</v>
      </c>
      <c r="F10" s="1006">
        <v>243872</v>
      </c>
      <c r="G10" s="1006">
        <v>174979</v>
      </c>
      <c r="H10" s="972">
        <v>125927</v>
      </c>
      <c r="I10" s="972">
        <v>147085</v>
      </c>
      <c r="J10" s="972">
        <v>111899</v>
      </c>
      <c r="K10" s="587">
        <v>150466</v>
      </c>
      <c r="L10" s="972">
        <v>122384</v>
      </c>
      <c r="M10" s="1417">
        <v>202936</v>
      </c>
      <c r="N10" s="1398">
        <v>162278</v>
      </c>
      <c r="O10" s="1417">
        <v>187554</v>
      </c>
      <c r="P10" s="170">
        <v>285009</v>
      </c>
    </row>
    <row r="11" spans="1:18" ht="15.75" customHeight="1">
      <c r="A11" s="993" t="s">
        <v>4305</v>
      </c>
      <c r="B11" s="601">
        <v>12674</v>
      </c>
      <c r="C11" s="1006">
        <v>10087</v>
      </c>
      <c r="D11" s="1006">
        <v>12570</v>
      </c>
      <c r="E11" s="1006">
        <v>168301</v>
      </c>
      <c r="F11" s="1006">
        <v>128143</v>
      </c>
      <c r="G11" s="1006">
        <v>141922</v>
      </c>
      <c r="H11" s="972">
        <v>67230</v>
      </c>
      <c r="I11" s="972">
        <v>139034</v>
      </c>
      <c r="J11" s="972">
        <v>87725</v>
      </c>
      <c r="K11" s="587">
        <v>73585</v>
      </c>
      <c r="L11" s="972">
        <v>138104</v>
      </c>
      <c r="M11" s="1417">
        <v>214467</v>
      </c>
      <c r="N11" s="1398">
        <v>113912</v>
      </c>
      <c r="O11" s="1417">
        <v>203151</v>
      </c>
      <c r="P11" s="170">
        <v>367794</v>
      </c>
    </row>
    <row r="12" spans="1:18" ht="15.75" customHeight="1">
      <c r="A12" s="993" t="s">
        <v>4306</v>
      </c>
      <c r="B12" s="601" t="s">
        <v>399</v>
      </c>
      <c r="C12" s="1006" t="s">
        <v>399</v>
      </c>
      <c r="D12" s="1006" t="s">
        <v>399</v>
      </c>
      <c r="E12" s="1006" t="s">
        <v>399</v>
      </c>
      <c r="F12" s="1006" t="s">
        <v>399</v>
      </c>
      <c r="G12" s="1006" t="s">
        <v>399</v>
      </c>
      <c r="H12" s="972" t="s">
        <v>399</v>
      </c>
      <c r="I12" s="972" t="s">
        <v>399</v>
      </c>
      <c r="J12" s="972" t="s">
        <v>399</v>
      </c>
      <c r="K12" s="587" t="s">
        <v>399</v>
      </c>
      <c r="L12" s="972">
        <v>555696</v>
      </c>
      <c r="M12" s="1417">
        <v>970345</v>
      </c>
      <c r="N12" s="1398">
        <v>931181</v>
      </c>
      <c r="O12" s="1417">
        <v>988903</v>
      </c>
      <c r="P12" s="170">
        <v>931405</v>
      </c>
    </row>
    <row r="13" spans="1:18" ht="15.75" customHeight="1">
      <c r="A13" s="993" t="s">
        <v>4307</v>
      </c>
      <c r="B13" s="601">
        <v>3339627</v>
      </c>
      <c r="C13" s="1006">
        <v>3351331</v>
      </c>
      <c r="D13" s="1006">
        <v>3374486</v>
      </c>
      <c r="E13" s="1006">
        <v>3345727</v>
      </c>
      <c r="F13" s="1006">
        <v>4006191</v>
      </c>
      <c r="G13" s="1006">
        <v>6457133</v>
      </c>
      <c r="H13" s="972">
        <v>5771137</v>
      </c>
      <c r="I13" s="972">
        <v>6224919</v>
      </c>
      <c r="J13" s="972">
        <v>6563425</v>
      </c>
      <c r="K13" s="587">
        <v>6388775</v>
      </c>
      <c r="L13" s="972">
        <v>7737462</v>
      </c>
      <c r="M13" s="1417">
        <v>8429236</v>
      </c>
      <c r="N13" s="1398">
        <v>8831801</v>
      </c>
      <c r="O13" s="1417">
        <v>8805289</v>
      </c>
      <c r="P13" s="170">
        <v>8967734</v>
      </c>
    </row>
    <row r="14" spans="1:18" ht="15.75" customHeight="1">
      <c r="A14" s="993" t="s">
        <v>4308</v>
      </c>
      <c r="B14" s="601">
        <v>18378</v>
      </c>
      <c r="C14" s="1006">
        <v>15090</v>
      </c>
      <c r="D14" s="1006">
        <v>16755</v>
      </c>
      <c r="E14" s="1006">
        <v>19655</v>
      </c>
      <c r="F14" s="1006">
        <v>18793</v>
      </c>
      <c r="G14" s="1006">
        <v>21335</v>
      </c>
      <c r="H14" s="972">
        <v>21194</v>
      </c>
      <c r="I14" s="972">
        <v>19355</v>
      </c>
      <c r="J14" s="972">
        <v>19014</v>
      </c>
      <c r="K14" s="587">
        <v>19374</v>
      </c>
      <c r="L14" s="972">
        <v>18727</v>
      </c>
      <c r="M14" s="1417">
        <v>19446</v>
      </c>
      <c r="N14" s="1398">
        <v>19008</v>
      </c>
      <c r="O14" s="1417">
        <v>19367</v>
      </c>
      <c r="P14" s="170">
        <v>18230</v>
      </c>
    </row>
    <row r="15" spans="1:18" ht="15.75" customHeight="1">
      <c r="A15" s="993" t="s">
        <v>4309</v>
      </c>
      <c r="B15" s="601" t="s">
        <v>399</v>
      </c>
      <c r="C15" s="1006" t="s">
        <v>399</v>
      </c>
      <c r="D15" s="1006" t="s">
        <v>399</v>
      </c>
      <c r="E15" s="1006" t="s">
        <v>399</v>
      </c>
      <c r="F15" s="1006" t="s">
        <v>399</v>
      </c>
      <c r="G15" s="1006" t="s">
        <v>399</v>
      </c>
      <c r="H15" s="972" t="s">
        <v>399</v>
      </c>
      <c r="I15" s="972" t="s">
        <v>399</v>
      </c>
      <c r="J15" s="972" t="s">
        <v>399</v>
      </c>
      <c r="K15" s="587">
        <v>39669</v>
      </c>
      <c r="L15" s="972">
        <v>71713</v>
      </c>
      <c r="M15" s="1417">
        <v>74416</v>
      </c>
      <c r="N15" s="1398">
        <v>79560</v>
      </c>
      <c r="O15" s="1417">
        <v>115497</v>
      </c>
      <c r="P15" s="170">
        <v>107623</v>
      </c>
    </row>
    <row r="16" spans="1:18" ht="31.5" customHeight="1">
      <c r="A16" s="797" t="s">
        <v>4310</v>
      </c>
      <c r="B16" s="63">
        <v>2387</v>
      </c>
      <c r="C16" s="64">
        <v>2533</v>
      </c>
      <c r="D16" s="64">
        <v>2395</v>
      </c>
      <c r="E16" s="64">
        <v>2431</v>
      </c>
      <c r="F16" s="64">
        <v>2511</v>
      </c>
      <c r="G16" s="64">
        <v>2563</v>
      </c>
      <c r="H16" s="71">
        <v>2717</v>
      </c>
      <c r="I16" s="71">
        <v>2717</v>
      </c>
      <c r="J16" s="71">
        <v>2717</v>
      </c>
      <c r="K16" s="67">
        <v>2760</v>
      </c>
      <c r="L16" s="71">
        <v>2854</v>
      </c>
      <c r="M16" s="71">
        <v>2944</v>
      </c>
      <c r="N16" s="71">
        <v>3036</v>
      </c>
      <c r="O16" s="71">
        <v>3067</v>
      </c>
      <c r="P16" s="181">
        <v>3216</v>
      </c>
    </row>
    <row r="17" spans="1:16" ht="15.75" customHeight="1">
      <c r="A17" s="993" t="s">
        <v>4311</v>
      </c>
      <c r="B17" s="601">
        <v>521670</v>
      </c>
      <c r="C17" s="1006">
        <v>435959</v>
      </c>
      <c r="D17" s="1006">
        <v>180548</v>
      </c>
      <c r="E17" s="1006">
        <v>172991</v>
      </c>
      <c r="F17" s="1006">
        <v>168159</v>
      </c>
      <c r="G17" s="1006">
        <v>171408</v>
      </c>
      <c r="H17" s="972">
        <v>184653</v>
      </c>
      <c r="I17" s="972">
        <v>207106</v>
      </c>
      <c r="J17" s="972">
        <v>247809</v>
      </c>
      <c r="K17" s="587">
        <v>729991</v>
      </c>
      <c r="L17" s="972">
        <v>350786</v>
      </c>
      <c r="M17" s="1417">
        <v>1202617</v>
      </c>
      <c r="N17" s="1398">
        <v>376765</v>
      </c>
      <c r="O17" s="1417">
        <v>376316</v>
      </c>
      <c r="P17" s="170">
        <v>1781912</v>
      </c>
    </row>
    <row r="18" spans="1:16" ht="15.75" customHeight="1">
      <c r="A18" s="993" t="s">
        <v>4312</v>
      </c>
      <c r="B18" s="601">
        <v>14108605</v>
      </c>
      <c r="C18" s="1006">
        <v>22508118</v>
      </c>
      <c r="D18" s="1006">
        <v>21687026</v>
      </c>
      <c r="E18" s="1006">
        <v>16381761</v>
      </c>
      <c r="F18" s="1006">
        <v>17683092</v>
      </c>
      <c r="G18" s="1006">
        <v>17935384</v>
      </c>
      <c r="H18" s="972">
        <v>13344520</v>
      </c>
      <c r="I18" s="972">
        <v>12006220</v>
      </c>
      <c r="J18" s="972">
        <v>10704663</v>
      </c>
      <c r="K18" s="587">
        <v>11304326</v>
      </c>
      <c r="L18" s="972">
        <v>9608056</v>
      </c>
      <c r="M18" s="1417">
        <v>14687721</v>
      </c>
      <c r="N18" s="1398">
        <v>14274279</v>
      </c>
      <c r="O18" s="1417">
        <v>12197788</v>
      </c>
      <c r="P18" s="170">
        <v>14434426</v>
      </c>
    </row>
    <row r="19" spans="1:16" ht="15.75" customHeight="1">
      <c r="A19" s="993" t="s">
        <v>4313</v>
      </c>
      <c r="B19" s="601">
        <v>84644</v>
      </c>
      <c r="C19" s="1006">
        <v>82014</v>
      </c>
      <c r="D19" s="1006">
        <v>80457</v>
      </c>
      <c r="E19" s="1006">
        <v>77101</v>
      </c>
      <c r="F19" s="1006">
        <v>68631</v>
      </c>
      <c r="G19" s="1006">
        <v>72063</v>
      </c>
      <c r="H19" s="972">
        <v>65197</v>
      </c>
      <c r="I19" s="972">
        <v>59570</v>
      </c>
      <c r="J19" s="972">
        <v>55735</v>
      </c>
      <c r="K19" s="587">
        <v>54314</v>
      </c>
      <c r="L19" s="972">
        <v>59266</v>
      </c>
      <c r="M19" s="1417">
        <v>56455</v>
      </c>
      <c r="N19" s="1398">
        <v>48998</v>
      </c>
      <c r="O19" s="1417">
        <v>42837</v>
      </c>
      <c r="P19" s="170">
        <v>40492</v>
      </c>
    </row>
    <row r="20" spans="1:16" ht="15.75" customHeight="1">
      <c r="A20" s="993" t="s">
        <v>4314</v>
      </c>
      <c r="B20" s="601">
        <v>896647</v>
      </c>
      <c r="C20" s="1006">
        <v>980465</v>
      </c>
      <c r="D20" s="1006">
        <v>971454</v>
      </c>
      <c r="E20" s="1006">
        <v>961520</v>
      </c>
      <c r="F20" s="1006">
        <v>964726</v>
      </c>
      <c r="G20" s="1006">
        <v>911840</v>
      </c>
      <c r="H20" s="972">
        <v>932467</v>
      </c>
      <c r="I20" s="972">
        <v>573340</v>
      </c>
      <c r="J20" s="972">
        <v>599760</v>
      </c>
      <c r="K20" s="587">
        <v>483622</v>
      </c>
      <c r="L20" s="972">
        <v>405914</v>
      </c>
      <c r="M20" s="1417">
        <v>402919</v>
      </c>
      <c r="N20" s="1398">
        <v>396768</v>
      </c>
      <c r="O20" s="1417">
        <v>399999</v>
      </c>
      <c r="P20" s="170">
        <v>375066</v>
      </c>
    </row>
    <row r="21" spans="1:16" ht="15.75" customHeight="1">
      <c r="A21" s="993" t="s">
        <v>4315</v>
      </c>
      <c r="B21" s="601">
        <v>2228866</v>
      </c>
      <c r="C21" s="1006">
        <v>2191377</v>
      </c>
      <c r="D21" s="1006">
        <v>2346432</v>
      </c>
      <c r="E21" s="1006">
        <v>2445810</v>
      </c>
      <c r="F21" s="1006">
        <v>2515636</v>
      </c>
      <c r="G21" s="1006">
        <v>2470322</v>
      </c>
      <c r="H21" s="972">
        <v>2360702</v>
      </c>
      <c r="I21" s="972">
        <v>2744460</v>
      </c>
      <c r="J21" s="972">
        <v>2761198</v>
      </c>
      <c r="K21" s="587">
        <v>2570664</v>
      </c>
      <c r="L21" s="972">
        <v>2245447</v>
      </c>
      <c r="M21" s="1417">
        <v>2325584</v>
      </c>
      <c r="N21" s="1398">
        <v>2484378</v>
      </c>
      <c r="O21" s="1417">
        <v>2610151</v>
      </c>
      <c r="P21" s="170">
        <v>2274374</v>
      </c>
    </row>
    <row r="22" spans="1:16" ht="15.75" customHeight="1">
      <c r="A22" s="993" t="s">
        <v>4316</v>
      </c>
      <c r="B22" s="601">
        <v>14344932</v>
      </c>
      <c r="C22" s="1006">
        <v>17077922</v>
      </c>
      <c r="D22" s="1006">
        <v>16208070</v>
      </c>
      <c r="E22" s="1006">
        <v>17015321</v>
      </c>
      <c r="F22" s="1006">
        <v>17310756</v>
      </c>
      <c r="G22" s="1006">
        <v>17488705</v>
      </c>
      <c r="H22" s="972">
        <v>18227396</v>
      </c>
      <c r="I22" s="972">
        <v>17980778</v>
      </c>
      <c r="J22" s="972">
        <v>18561692</v>
      </c>
      <c r="K22" s="587">
        <v>17982257</v>
      </c>
      <c r="L22" s="972">
        <v>59746686</v>
      </c>
      <c r="M22" s="1417">
        <v>34643362</v>
      </c>
      <c r="N22" s="1398">
        <v>30558083</v>
      </c>
      <c r="O22" s="1417">
        <v>28508779</v>
      </c>
      <c r="P22" s="170">
        <v>29948055</v>
      </c>
    </row>
    <row r="23" spans="1:16" ht="15.75" customHeight="1">
      <c r="A23" s="993" t="s">
        <v>4317</v>
      </c>
      <c r="B23" s="601">
        <v>5496853</v>
      </c>
      <c r="C23" s="1006">
        <v>11024900</v>
      </c>
      <c r="D23" s="1006">
        <v>17547218</v>
      </c>
      <c r="E23" s="1006">
        <v>34769037</v>
      </c>
      <c r="F23" s="1006">
        <v>50912828</v>
      </c>
      <c r="G23" s="1006">
        <v>48090921</v>
      </c>
      <c r="H23" s="972">
        <v>54015915</v>
      </c>
      <c r="I23" s="972">
        <v>24216061</v>
      </c>
      <c r="J23" s="972">
        <v>18420743</v>
      </c>
      <c r="K23" s="587">
        <v>21365513</v>
      </c>
      <c r="L23" s="972">
        <v>29804959</v>
      </c>
      <c r="M23" s="1417">
        <v>15459958</v>
      </c>
      <c r="N23" s="1398">
        <v>10008062</v>
      </c>
      <c r="O23" s="1417">
        <v>9648001</v>
      </c>
      <c r="P23" s="170">
        <v>10216511</v>
      </c>
    </row>
    <row r="24" spans="1:16" ht="15.75" customHeight="1">
      <c r="A24" s="993" t="s">
        <v>4318</v>
      </c>
      <c r="B24" s="601">
        <v>120082</v>
      </c>
      <c r="C24" s="1006">
        <v>77493</v>
      </c>
      <c r="D24" s="1006">
        <v>66193</v>
      </c>
      <c r="E24" s="1006">
        <v>75601</v>
      </c>
      <c r="F24" s="1006">
        <v>429277</v>
      </c>
      <c r="G24" s="1006">
        <v>425610</v>
      </c>
      <c r="H24" s="972">
        <v>182715</v>
      </c>
      <c r="I24" s="972">
        <v>150253</v>
      </c>
      <c r="J24" s="972">
        <v>223405</v>
      </c>
      <c r="K24" s="587">
        <v>197790</v>
      </c>
      <c r="L24" s="972">
        <v>234598</v>
      </c>
      <c r="M24" s="1417">
        <v>207626</v>
      </c>
      <c r="N24" s="1398">
        <v>270335</v>
      </c>
      <c r="O24" s="1417">
        <v>2592158</v>
      </c>
      <c r="P24" s="170">
        <v>223049</v>
      </c>
    </row>
    <row r="25" spans="1:16" ht="15.75" customHeight="1">
      <c r="A25" s="993" t="s">
        <v>4319</v>
      </c>
      <c r="B25" s="601">
        <v>54056</v>
      </c>
      <c r="C25" s="1006">
        <v>426963</v>
      </c>
      <c r="D25" s="1006">
        <v>80952</v>
      </c>
      <c r="E25" s="1006">
        <v>68938</v>
      </c>
      <c r="F25" s="1006">
        <v>105132</v>
      </c>
      <c r="G25" s="1006">
        <v>65359</v>
      </c>
      <c r="H25" s="972">
        <v>84756</v>
      </c>
      <c r="I25" s="972">
        <v>75329</v>
      </c>
      <c r="J25" s="972">
        <v>68874</v>
      </c>
      <c r="K25" s="587">
        <v>226564</v>
      </c>
      <c r="L25" s="972">
        <v>238292</v>
      </c>
      <c r="M25" s="1417">
        <v>398895</v>
      </c>
      <c r="N25" s="1398">
        <v>216515</v>
      </c>
      <c r="O25" s="1417">
        <v>243808</v>
      </c>
      <c r="P25" s="170">
        <v>283275</v>
      </c>
    </row>
    <row r="26" spans="1:16" ht="15.75" customHeight="1">
      <c r="A26" s="993" t="s">
        <v>4320</v>
      </c>
      <c r="B26" s="601">
        <v>1324961</v>
      </c>
      <c r="C26" s="1006">
        <v>5714863</v>
      </c>
      <c r="D26" s="1006">
        <v>7129699</v>
      </c>
      <c r="E26" s="1006">
        <v>6248936</v>
      </c>
      <c r="F26" s="1006">
        <v>10057858</v>
      </c>
      <c r="G26" s="1006">
        <v>9324405</v>
      </c>
      <c r="H26" s="972">
        <v>9151878</v>
      </c>
      <c r="I26" s="972">
        <v>7226263</v>
      </c>
      <c r="J26" s="972">
        <v>8040465</v>
      </c>
      <c r="K26" s="587">
        <v>11195100</v>
      </c>
      <c r="L26" s="972">
        <v>7584311</v>
      </c>
      <c r="M26" s="1417">
        <v>6350116</v>
      </c>
      <c r="N26" s="1398">
        <v>7510276</v>
      </c>
      <c r="O26" s="1417">
        <v>6053129</v>
      </c>
      <c r="P26" s="170">
        <v>11040367</v>
      </c>
    </row>
    <row r="27" spans="1:16" ht="15.75" customHeight="1">
      <c r="A27" s="993" t="s">
        <v>4321</v>
      </c>
      <c r="B27" s="601">
        <v>4517607</v>
      </c>
      <c r="C27" s="1006">
        <v>4260930</v>
      </c>
      <c r="D27" s="1006">
        <v>7154716</v>
      </c>
      <c r="E27" s="1006">
        <v>5905407</v>
      </c>
      <c r="F27" s="1006">
        <v>5897471</v>
      </c>
      <c r="G27" s="1006">
        <v>9148359</v>
      </c>
      <c r="H27" s="972">
        <v>7016626</v>
      </c>
      <c r="I27" s="972">
        <v>5642706</v>
      </c>
      <c r="J27" s="972">
        <v>4133634</v>
      </c>
      <c r="K27" s="587">
        <v>4799755</v>
      </c>
      <c r="L27" s="972">
        <v>6231169</v>
      </c>
      <c r="M27" s="1417">
        <v>7602924</v>
      </c>
      <c r="N27" s="1398">
        <v>8526390</v>
      </c>
      <c r="O27" s="1417">
        <v>7178689</v>
      </c>
      <c r="P27" s="170">
        <v>7833083</v>
      </c>
    </row>
    <row r="28" spans="1:16" ht="15.75" customHeight="1">
      <c r="A28" s="993" t="s">
        <v>4322</v>
      </c>
      <c r="B28" s="601">
        <v>5743364</v>
      </c>
      <c r="C28" s="1006">
        <v>7644242</v>
      </c>
      <c r="D28" s="1006">
        <v>6732433</v>
      </c>
      <c r="E28" s="1006">
        <v>6667843</v>
      </c>
      <c r="F28" s="1006">
        <v>5687727</v>
      </c>
      <c r="G28" s="1006">
        <v>4260350</v>
      </c>
      <c r="H28" s="972">
        <v>4176024</v>
      </c>
      <c r="I28" s="972">
        <v>4629330</v>
      </c>
      <c r="J28" s="972">
        <v>4230293</v>
      </c>
      <c r="K28" s="587">
        <v>4472290</v>
      </c>
      <c r="L28" s="972">
        <v>4566931</v>
      </c>
      <c r="M28" s="1417">
        <v>5006916</v>
      </c>
      <c r="N28" s="1398">
        <v>5744227</v>
      </c>
      <c r="O28" s="1417">
        <v>6315644</v>
      </c>
      <c r="P28" s="170">
        <v>5387691</v>
      </c>
    </row>
    <row r="29" spans="1:16" ht="15.75" customHeight="1">
      <c r="A29" s="993" t="s">
        <v>4323</v>
      </c>
      <c r="B29" s="601">
        <v>7282500</v>
      </c>
      <c r="C29" s="1006">
        <v>7517220</v>
      </c>
      <c r="D29" s="1006">
        <v>9363040</v>
      </c>
      <c r="E29" s="1006">
        <v>9154040</v>
      </c>
      <c r="F29" s="1006">
        <v>8447500</v>
      </c>
      <c r="G29" s="1006">
        <v>7570100</v>
      </c>
      <c r="H29" s="972">
        <v>8887200</v>
      </c>
      <c r="I29" s="972">
        <v>9904200</v>
      </c>
      <c r="J29" s="972">
        <v>6506100</v>
      </c>
      <c r="K29" s="587">
        <v>6830650</v>
      </c>
      <c r="L29" s="972">
        <v>11121700</v>
      </c>
      <c r="M29" s="1417">
        <v>12737627</v>
      </c>
      <c r="N29" s="1398">
        <v>10502206</v>
      </c>
      <c r="O29" s="1417">
        <v>9144200</v>
      </c>
      <c r="P29" s="170">
        <v>13122100</v>
      </c>
    </row>
    <row r="30" spans="1:16" ht="15.75" customHeight="1">
      <c r="A30" s="993" t="s">
        <v>4324</v>
      </c>
      <c r="B30" s="601">
        <v>246138</v>
      </c>
      <c r="C30" s="1006">
        <v>204580</v>
      </c>
      <c r="D30" s="1006">
        <v>332983</v>
      </c>
      <c r="E30" s="1006">
        <v>311605</v>
      </c>
      <c r="F30" s="1006">
        <v>146243</v>
      </c>
      <c r="G30" s="1006">
        <v>207522</v>
      </c>
      <c r="H30" s="972">
        <v>190970</v>
      </c>
      <c r="I30" s="972">
        <v>269071</v>
      </c>
      <c r="J30" s="972">
        <v>253795</v>
      </c>
      <c r="K30" s="587">
        <v>126302</v>
      </c>
      <c r="L30" s="972" t="s">
        <v>399</v>
      </c>
      <c r="M30" s="1417" t="s">
        <v>399</v>
      </c>
      <c r="N30" s="1398" t="s">
        <v>399</v>
      </c>
      <c r="O30" s="170" t="s">
        <v>399</v>
      </c>
      <c r="P30" s="170"/>
    </row>
    <row r="31" spans="1:16" ht="17.100000000000001" customHeight="1">
      <c r="A31" s="177" t="s">
        <v>4325</v>
      </c>
      <c r="B31" s="637"/>
      <c r="C31" s="638"/>
      <c r="D31" s="638"/>
      <c r="E31" s="638"/>
      <c r="F31" s="638"/>
      <c r="G31" s="638"/>
      <c r="H31" s="170"/>
      <c r="I31" s="170"/>
      <c r="J31" s="170"/>
      <c r="K31" s="588"/>
      <c r="L31" s="972"/>
      <c r="M31" s="1417"/>
      <c r="N31" s="1398"/>
      <c r="O31" s="170"/>
      <c r="P31" s="170"/>
    </row>
    <row r="32" spans="1:16" ht="17.100000000000001" customHeight="1">
      <c r="A32" s="803" t="s">
        <v>4326</v>
      </c>
      <c r="B32" s="637">
        <v>104902578</v>
      </c>
      <c r="C32" s="638">
        <v>124671065</v>
      </c>
      <c r="D32" s="638">
        <v>132684870</v>
      </c>
      <c r="E32" s="638">
        <v>144761506</v>
      </c>
      <c r="F32" s="638">
        <v>163766323</v>
      </c>
      <c r="G32" s="638">
        <v>165919101</v>
      </c>
      <c r="H32" s="170">
        <v>167321006</v>
      </c>
      <c r="I32" s="170">
        <v>136911549</v>
      </c>
      <c r="J32" s="170">
        <v>129276405</v>
      </c>
      <c r="K32" s="588">
        <v>135430676</v>
      </c>
      <c r="L32" s="170">
        <v>184930700</v>
      </c>
      <c r="M32" s="170">
        <v>153778952</v>
      </c>
      <c r="N32" s="170">
        <v>146864102</v>
      </c>
      <c r="O32" s="170">
        <v>141307147</v>
      </c>
      <c r="P32" s="170">
        <v>154354940</v>
      </c>
    </row>
    <row r="33" spans="1:16" ht="15.75" customHeight="1">
      <c r="A33" s="993" t="s">
        <v>4327</v>
      </c>
      <c r="B33" s="601">
        <v>636502</v>
      </c>
      <c r="C33" s="1006">
        <v>826096</v>
      </c>
      <c r="D33" s="1006">
        <v>748620</v>
      </c>
      <c r="E33" s="1006">
        <v>726426</v>
      </c>
      <c r="F33" s="1006">
        <v>736854</v>
      </c>
      <c r="G33" s="1006">
        <v>732020</v>
      </c>
      <c r="H33" s="972">
        <v>673920</v>
      </c>
      <c r="I33" s="972">
        <v>661500</v>
      </c>
      <c r="J33" s="972">
        <v>672889</v>
      </c>
      <c r="K33" s="587">
        <v>633293</v>
      </c>
      <c r="L33" s="972">
        <v>625648</v>
      </c>
      <c r="M33" s="1417">
        <v>627440</v>
      </c>
      <c r="N33" s="1398">
        <v>627765</v>
      </c>
      <c r="O33" s="1417">
        <v>665140</v>
      </c>
      <c r="P33" s="170">
        <v>696428</v>
      </c>
    </row>
    <row r="34" spans="1:16" ht="15.75" customHeight="1">
      <c r="A34" s="993" t="s">
        <v>4328</v>
      </c>
      <c r="B34" s="601">
        <v>13375501</v>
      </c>
      <c r="C34" s="1006">
        <v>17940234</v>
      </c>
      <c r="D34" s="1006">
        <v>27330346</v>
      </c>
      <c r="E34" s="1006">
        <v>44931826</v>
      </c>
      <c r="F34" s="1006">
        <v>44809909</v>
      </c>
      <c r="G34" s="1006">
        <v>27976513</v>
      </c>
      <c r="H34" s="972">
        <v>14502632</v>
      </c>
      <c r="I34" s="972">
        <v>15301950</v>
      </c>
      <c r="J34" s="972">
        <v>16301866</v>
      </c>
      <c r="K34" s="587">
        <v>16790317</v>
      </c>
      <c r="L34" s="972">
        <v>50887524</v>
      </c>
      <c r="M34" s="1417">
        <v>21877970</v>
      </c>
      <c r="N34" s="1398">
        <v>18195710</v>
      </c>
      <c r="O34" s="1417">
        <v>19897402</v>
      </c>
      <c r="P34" s="170">
        <v>23128164</v>
      </c>
    </row>
    <row r="35" spans="1:16" ht="15.75" customHeight="1">
      <c r="A35" s="993" t="s">
        <v>4329</v>
      </c>
      <c r="B35" s="601">
        <v>33123779</v>
      </c>
      <c r="C35" s="1006">
        <v>38059934</v>
      </c>
      <c r="D35" s="1006">
        <v>34903321</v>
      </c>
      <c r="E35" s="1006">
        <v>35179095</v>
      </c>
      <c r="F35" s="1006">
        <v>37620896</v>
      </c>
      <c r="G35" s="1006">
        <v>38767144</v>
      </c>
      <c r="H35" s="972">
        <v>40905239</v>
      </c>
      <c r="I35" s="972">
        <v>40330301</v>
      </c>
      <c r="J35" s="972">
        <v>40594877</v>
      </c>
      <c r="K35" s="587">
        <v>43402085</v>
      </c>
      <c r="L35" s="972">
        <v>45973126</v>
      </c>
      <c r="M35" s="1417">
        <v>53177111</v>
      </c>
      <c r="N35" s="1398">
        <v>51716834</v>
      </c>
      <c r="O35" s="1417">
        <v>52711446</v>
      </c>
      <c r="P35" s="170">
        <v>54322485</v>
      </c>
    </row>
    <row r="36" spans="1:16" ht="15.75" customHeight="1">
      <c r="A36" s="993" t="s">
        <v>4330</v>
      </c>
      <c r="B36" s="601">
        <v>7965136</v>
      </c>
      <c r="C36" s="1006">
        <v>11797117</v>
      </c>
      <c r="D36" s="1006">
        <v>14064187</v>
      </c>
      <c r="E36" s="1006">
        <v>11274052</v>
      </c>
      <c r="F36" s="1006">
        <v>24317653</v>
      </c>
      <c r="G36" s="1006">
        <v>41651430</v>
      </c>
      <c r="H36" s="972">
        <v>56965348</v>
      </c>
      <c r="I36" s="972">
        <v>27567723</v>
      </c>
      <c r="J36" s="972">
        <v>19834737</v>
      </c>
      <c r="K36" s="587">
        <v>22710602</v>
      </c>
      <c r="L36" s="972">
        <v>31785306</v>
      </c>
      <c r="M36" s="1417">
        <v>22783904</v>
      </c>
      <c r="N36" s="1398">
        <v>21890301</v>
      </c>
      <c r="O36" s="1417">
        <v>11044554</v>
      </c>
      <c r="P36" s="170">
        <v>10322310</v>
      </c>
    </row>
    <row r="37" spans="1:16" ht="15.75" customHeight="1">
      <c r="A37" s="993" t="s">
        <v>4331</v>
      </c>
      <c r="B37" s="601">
        <v>479845</v>
      </c>
      <c r="C37" s="1006">
        <v>524154</v>
      </c>
      <c r="D37" s="1006">
        <v>471818</v>
      </c>
      <c r="E37" s="1006">
        <v>969866</v>
      </c>
      <c r="F37" s="1006">
        <v>1011580</v>
      </c>
      <c r="G37" s="1006">
        <v>800460</v>
      </c>
      <c r="H37" s="972">
        <v>199537</v>
      </c>
      <c r="I37" s="972">
        <v>183855</v>
      </c>
      <c r="J37" s="972">
        <v>156372</v>
      </c>
      <c r="K37" s="587">
        <v>113713</v>
      </c>
      <c r="L37" s="972">
        <v>165992</v>
      </c>
      <c r="M37" s="1417">
        <v>148416</v>
      </c>
      <c r="N37" s="1398">
        <v>146179</v>
      </c>
      <c r="O37" s="1417">
        <v>109947</v>
      </c>
      <c r="P37" s="170">
        <v>157221</v>
      </c>
    </row>
    <row r="38" spans="1:16" ht="15.75" customHeight="1">
      <c r="A38" s="993" t="s">
        <v>4332</v>
      </c>
      <c r="B38" s="601">
        <v>3407626</v>
      </c>
      <c r="C38" s="1006">
        <v>3418017</v>
      </c>
      <c r="D38" s="1006">
        <v>3294978</v>
      </c>
      <c r="E38" s="1006">
        <v>3312993</v>
      </c>
      <c r="F38" s="1006">
        <v>3964723</v>
      </c>
      <c r="G38" s="1006">
        <v>4572578</v>
      </c>
      <c r="H38" s="972">
        <v>4787709</v>
      </c>
      <c r="I38" s="972">
        <v>4132924</v>
      </c>
      <c r="J38" s="972">
        <v>9055324</v>
      </c>
      <c r="K38" s="587">
        <v>6445140</v>
      </c>
      <c r="L38" s="972">
        <v>5152456</v>
      </c>
      <c r="M38" s="1417">
        <v>3675086</v>
      </c>
      <c r="N38" s="1398">
        <v>4012972</v>
      </c>
      <c r="O38" s="1417">
        <v>4775514</v>
      </c>
      <c r="P38" s="170">
        <v>4858522</v>
      </c>
    </row>
    <row r="39" spans="1:16" ht="15.75" customHeight="1">
      <c r="A39" s="993" t="s">
        <v>4333</v>
      </c>
      <c r="B39" s="601">
        <v>5645159</v>
      </c>
      <c r="C39" s="1006">
        <v>7356154</v>
      </c>
      <c r="D39" s="1006">
        <v>5984424</v>
      </c>
      <c r="E39" s="1006">
        <v>5865662</v>
      </c>
      <c r="F39" s="1006">
        <v>5602648</v>
      </c>
      <c r="G39" s="1006">
        <v>5803818</v>
      </c>
      <c r="H39" s="972">
        <v>5041147</v>
      </c>
      <c r="I39" s="972">
        <v>3775051</v>
      </c>
      <c r="J39" s="972">
        <v>3708021</v>
      </c>
      <c r="K39" s="587">
        <v>5161169</v>
      </c>
      <c r="L39" s="972">
        <v>5523688</v>
      </c>
      <c r="M39" s="1417">
        <v>6491610</v>
      </c>
      <c r="N39" s="1398">
        <v>6295486</v>
      </c>
      <c r="O39" s="1417">
        <v>6222277</v>
      </c>
      <c r="P39" s="170">
        <v>6477716</v>
      </c>
    </row>
    <row r="40" spans="1:16" ht="15.75" customHeight="1">
      <c r="A40" s="993" t="s">
        <v>4334</v>
      </c>
      <c r="B40" s="601">
        <v>14025805</v>
      </c>
      <c r="C40" s="1006">
        <v>13470229</v>
      </c>
      <c r="D40" s="1006">
        <v>12623542</v>
      </c>
      <c r="E40" s="1006">
        <v>13756918</v>
      </c>
      <c r="F40" s="1006">
        <v>14433409</v>
      </c>
      <c r="G40" s="1006">
        <v>14144695</v>
      </c>
      <c r="H40" s="972">
        <v>16812197</v>
      </c>
      <c r="I40" s="972">
        <v>16970650</v>
      </c>
      <c r="J40" s="972">
        <v>15070221</v>
      </c>
      <c r="K40" s="587">
        <v>14343554</v>
      </c>
      <c r="L40" s="972">
        <v>13942290</v>
      </c>
      <c r="M40" s="1417">
        <v>16315913</v>
      </c>
      <c r="N40" s="1398">
        <v>16222138</v>
      </c>
      <c r="O40" s="1417">
        <v>17842362</v>
      </c>
      <c r="P40" s="170">
        <v>18427269</v>
      </c>
    </row>
    <row r="41" spans="1:16" ht="15.75" customHeight="1">
      <c r="A41" s="993" t="s">
        <v>4335</v>
      </c>
      <c r="B41" s="601">
        <v>3860428</v>
      </c>
      <c r="C41" s="1006">
        <v>4518921</v>
      </c>
      <c r="D41" s="1006">
        <v>4343005</v>
      </c>
      <c r="E41" s="1006">
        <v>3568210</v>
      </c>
      <c r="F41" s="1006">
        <v>3617998</v>
      </c>
      <c r="G41" s="1006">
        <v>3584589</v>
      </c>
      <c r="H41" s="972">
        <v>3620364</v>
      </c>
      <c r="I41" s="972">
        <v>4357564</v>
      </c>
      <c r="J41" s="972">
        <v>4221888</v>
      </c>
      <c r="K41" s="587">
        <v>4278906</v>
      </c>
      <c r="L41" s="972">
        <v>3868837</v>
      </c>
      <c r="M41" s="1417">
        <v>3720088</v>
      </c>
      <c r="N41" s="1398">
        <v>3765471</v>
      </c>
      <c r="O41" s="1417">
        <v>3712779</v>
      </c>
      <c r="P41" s="170">
        <v>3775026</v>
      </c>
    </row>
    <row r="42" spans="1:16" ht="15.75" customHeight="1">
      <c r="A42" s="993" t="s">
        <v>4336</v>
      </c>
      <c r="B42" s="601">
        <v>11542190</v>
      </c>
      <c r="C42" s="1006">
        <v>10361927</v>
      </c>
      <c r="D42" s="1006">
        <v>13287554</v>
      </c>
      <c r="E42" s="1006">
        <v>12462284</v>
      </c>
      <c r="F42" s="1006">
        <v>15201405</v>
      </c>
      <c r="G42" s="1006">
        <v>17228263</v>
      </c>
      <c r="H42" s="972">
        <v>13945626</v>
      </c>
      <c r="I42" s="972">
        <v>13821236</v>
      </c>
      <c r="J42" s="972">
        <v>10062699</v>
      </c>
      <c r="K42" s="587">
        <v>10476437</v>
      </c>
      <c r="L42" s="972">
        <v>11581520</v>
      </c>
      <c r="M42" s="1417">
        <v>15151235</v>
      </c>
      <c r="N42" s="1398">
        <v>14574871</v>
      </c>
      <c r="O42" s="1417">
        <v>15885987</v>
      </c>
      <c r="P42" s="170">
        <v>24345566</v>
      </c>
    </row>
    <row r="43" spans="1:16" ht="15.75" customHeight="1">
      <c r="A43" s="993" t="s">
        <v>4337</v>
      </c>
      <c r="B43" s="601">
        <v>99511</v>
      </c>
      <c r="C43" s="1006">
        <v>6152142</v>
      </c>
      <c r="D43" s="1006">
        <v>5217634</v>
      </c>
      <c r="E43" s="1006">
        <v>2320740</v>
      </c>
      <c r="F43" s="1006">
        <v>2649844</v>
      </c>
      <c r="G43" s="1006">
        <v>34130</v>
      </c>
      <c r="H43" s="972">
        <v>9297</v>
      </c>
      <c r="I43" s="972">
        <v>8482</v>
      </c>
      <c r="J43" s="972">
        <v>5154</v>
      </c>
      <c r="K43" s="587">
        <v>1863855</v>
      </c>
      <c r="L43" s="972">
        <v>6440747</v>
      </c>
      <c r="M43" s="1417">
        <v>1059219</v>
      </c>
      <c r="N43" s="1398">
        <v>1099649</v>
      </c>
      <c r="O43" s="1417">
        <v>371145</v>
      </c>
      <c r="P43" s="170">
        <v>13771</v>
      </c>
    </row>
    <row r="44" spans="1:16" ht="15.75" customHeight="1">
      <c r="A44" s="993" t="s">
        <v>4338</v>
      </c>
      <c r="B44" s="601">
        <v>10741096</v>
      </c>
      <c r="C44" s="1006">
        <v>10246140</v>
      </c>
      <c r="D44" s="1006">
        <v>10415442</v>
      </c>
      <c r="E44" s="1006">
        <v>10393433</v>
      </c>
      <c r="F44" s="1006">
        <v>9761405</v>
      </c>
      <c r="G44" s="1006">
        <v>9624375</v>
      </c>
      <c r="H44" s="972">
        <v>9857990</v>
      </c>
      <c r="I44" s="972">
        <v>9800314</v>
      </c>
      <c r="J44" s="972">
        <v>9592357</v>
      </c>
      <c r="K44" s="587">
        <v>9211605</v>
      </c>
      <c r="L44" s="972">
        <v>8983566</v>
      </c>
      <c r="M44" s="1417">
        <v>8750961</v>
      </c>
      <c r="N44" s="1398">
        <v>8316726</v>
      </c>
      <c r="O44" s="1417">
        <v>7992568</v>
      </c>
      <c r="P44" s="170">
        <v>7781546</v>
      </c>
    </row>
    <row r="45" spans="1:16" ht="15.75" customHeight="1">
      <c r="A45" s="995" t="s">
        <v>4339</v>
      </c>
      <c r="B45" s="639" t="s">
        <v>400</v>
      </c>
      <c r="C45" s="611" t="s">
        <v>400</v>
      </c>
      <c r="D45" s="611" t="s">
        <v>400</v>
      </c>
      <c r="E45" s="611" t="s">
        <v>400</v>
      </c>
      <c r="F45" s="611">
        <v>38000</v>
      </c>
      <c r="G45" s="611">
        <v>999087</v>
      </c>
      <c r="H45" s="36" t="s">
        <v>399</v>
      </c>
      <c r="I45" s="36" t="s">
        <v>399</v>
      </c>
      <c r="J45" s="36" t="s">
        <v>399</v>
      </c>
      <c r="K45" s="597" t="s">
        <v>553</v>
      </c>
      <c r="L45" s="36" t="s">
        <v>399</v>
      </c>
      <c r="M45" s="36" t="s">
        <v>399</v>
      </c>
      <c r="N45" s="36" t="s">
        <v>399</v>
      </c>
      <c r="O45" s="36">
        <v>76025</v>
      </c>
      <c r="P45" s="1789">
        <v>48917</v>
      </c>
    </row>
    <row r="46" spans="1:16" ht="20.100000000000001" customHeight="1">
      <c r="A46" s="20" t="s">
        <v>4340</v>
      </c>
      <c r="B46" s="78"/>
      <c r="C46" s="78"/>
      <c r="D46" s="78"/>
      <c r="E46" s="78"/>
      <c r="F46" s="78"/>
      <c r="G46" s="78"/>
      <c r="H46" s="23"/>
      <c r="I46" s="23"/>
      <c r="J46" s="23"/>
      <c r="K46" s="23"/>
      <c r="L46" s="23"/>
      <c r="M46" s="23"/>
      <c r="N46" s="23"/>
      <c r="O46" s="23"/>
      <c r="P46" s="23"/>
    </row>
    <row r="47" spans="1:16" s="23" customFormat="1" ht="20.100000000000001" customHeight="1">
      <c r="A47" s="993" t="s">
        <v>4285</v>
      </c>
      <c r="B47" s="78"/>
      <c r="C47" s="78"/>
      <c r="D47" s="78"/>
      <c r="E47" s="78"/>
      <c r="F47" s="78"/>
      <c r="G47" s="78"/>
    </row>
  </sheetData>
  <customSheetViews>
    <customSheetView guid="{35BD8D3A-C3F6-4E0E-B6B2-2143E8CF03D4}" scale="70" topLeftCell="I1">
      <selection activeCell="V19" sqref="V1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topLeftCell="A7">
      <selection activeCell="M32" sqref="M32"/>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M32" sqref="M32"/>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topLeftCell="F1">
      <selection activeCell="P23" sqref="P2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topLeftCell="A7">
      <selection activeCell="M32" sqref="M32"/>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topLeftCell="A7">
      <selection activeCell="M32" sqref="M32"/>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topLeftCell="A7">
      <selection activeCell="M32" sqref="M32"/>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topLeftCell="A7">
      <selection activeCell="M32" sqref="M32"/>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topLeftCell="A7">
      <selection activeCell="M32" sqref="M32"/>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topLeftCell="A7">
      <selection activeCell="M32" sqref="M32"/>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topLeftCell="A7">
      <selection activeCell="M32" sqref="M32"/>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topLeftCell="A4">
      <selection activeCell="P30" sqref="P3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topLeftCell="A4">
      <selection activeCell="P30" sqref="P3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topLeftCell="A7">
      <selection activeCell="M32" sqref="M32"/>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topLeftCell="A7">
      <selection activeCell="M32" sqref="M32"/>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topLeftCell="A7">
      <selection activeCell="M32" sqref="M32"/>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topLeftCell="A7">
      <selection activeCell="M32" sqref="M32"/>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topLeftCell="A7">
      <selection activeCell="M32" sqref="M32"/>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topLeftCell="A7">
      <selection activeCell="M32" sqref="M32"/>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selection activeCell="M32" sqref="M32"/>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topLeftCell="A7">
      <selection activeCell="M32" sqref="M32"/>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topLeftCell="A7">
      <selection activeCell="M32" sqref="M32"/>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topLeftCell="A7">
      <selection activeCell="M32" sqref="M32"/>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topLeftCell="A7">
      <selection activeCell="M32" sqref="M32"/>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topLeftCell="A7">
      <selection activeCell="M32" sqref="M32"/>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topLeftCell="A7">
      <selection activeCell="M32" sqref="M32"/>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topLeftCell="A7">
      <selection activeCell="M32" sqref="M32"/>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topLeftCell="A7">
      <selection activeCell="M32" sqref="M32"/>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topLeftCell="A7">
      <selection activeCell="M32" sqref="M32"/>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topLeftCell="A7">
      <selection activeCell="M32" sqref="M32"/>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topLeftCell="A7">
      <selection activeCell="M32" sqref="M32"/>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topLeftCell="A7">
      <selection activeCell="M32" sqref="M32"/>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topLeftCell="A7">
      <selection activeCell="M32" sqref="M32"/>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topLeftCell="A7">
      <selection activeCell="M32" sqref="M32"/>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topLeftCell="A7">
      <selection activeCell="M32" sqref="M32"/>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topLeftCell="A7">
      <selection activeCell="M32" sqref="M32"/>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topLeftCell="A7">
      <selection activeCell="M32" sqref="M32"/>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topLeftCell="A7">
      <selection activeCell="M32" sqref="M32"/>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topLeftCell="A7">
      <selection activeCell="M32" sqref="M32"/>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topLeftCell="A7">
      <selection activeCell="M32" sqref="M32"/>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topLeftCell="A7">
      <selection activeCell="M32" sqref="M32"/>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topLeftCell="A7">
      <selection activeCell="M32" sqref="M32"/>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topLeftCell="A7">
      <selection activeCell="M32" sqref="M32"/>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topLeftCell="A7">
      <selection activeCell="M32" sqref="M32"/>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topLeftCell="A7">
      <selection activeCell="M32" sqref="M32"/>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topLeftCell="A7">
      <selection activeCell="M32" sqref="M32"/>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topLeftCell="A7">
      <selection activeCell="M32" sqref="M32"/>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topLeftCell="A7">
      <selection activeCell="M32" sqref="M32"/>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topLeftCell="A7">
      <selection activeCell="M32" sqref="M32"/>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topLeftCell="A7">
      <selection activeCell="M32" sqref="M32"/>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topLeftCell="A7">
      <selection activeCell="M32" sqref="M32"/>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topLeftCell="A7">
      <selection activeCell="M32" sqref="M32"/>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topLeftCell="A7">
      <selection activeCell="M32" sqref="M32"/>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topLeftCell="A7">
      <selection activeCell="M32" sqref="M32"/>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topLeftCell="A7">
      <selection activeCell="M32" sqref="M32"/>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selection activeCell="M32" sqref="M32"/>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topLeftCell="A7">
      <selection activeCell="M32" sqref="M32"/>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topLeftCell="A7">
      <selection activeCell="M32" sqref="M3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topLeftCell="A7">
      <selection activeCell="M32" sqref="M32"/>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topLeftCell="A7">
      <selection activeCell="M32" sqref="M32"/>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topLeftCell="A7">
      <selection activeCell="M32" sqref="M32"/>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topLeftCell="A4">
      <selection activeCell="P30" sqref="P30"/>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topLeftCell="A7">
      <selection activeCell="M32" sqref="M32"/>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topLeftCell="A4">
      <selection activeCell="P30" sqref="P30"/>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topLeftCell="A4">
      <selection activeCell="P30" sqref="P30"/>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topLeftCell="A7">
      <selection activeCell="M32" sqref="M32"/>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topLeftCell="A7">
      <selection activeCell="M32" sqref="M32"/>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topLeftCell="A7">
      <selection activeCell="M32" sqref="M32"/>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topLeftCell="A7">
      <selection activeCell="M32" sqref="M32"/>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topLeftCell="A7">
      <selection activeCell="M32" sqref="M32"/>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topLeftCell="F1">
      <selection activeCell="P23" sqref="P2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topLeftCell="F1">
      <selection activeCell="P23" sqref="P2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topLeftCell="A7">
      <selection activeCell="M32" sqref="M32"/>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topLeftCell="A7">
      <selection activeCell="M32" sqref="M3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topLeftCell="F1">
      <selection activeCell="P23" sqref="P2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I1">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R1" location="目次!A1" display="目次へ戻る"/>
    <hyperlink ref="Q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autoPageBreaks="0"/>
  </sheetPr>
  <dimension ref="A1:R53"/>
  <sheetViews>
    <sheetView zoomScale="85" zoomScaleNormal="85" zoomScaleSheetLayoutView="85" workbookViewId="0">
      <pane ySplit="5" topLeftCell="A6" activePane="bottomLeft" state="frozen"/>
      <selection activeCell="N26" sqref="N26"/>
      <selection pane="bottomLeft" activeCell="T13" sqref="T13"/>
    </sheetView>
  </sheetViews>
  <sheetFormatPr defaultColWidth="2.5" defaultRowHeight="15" customHeight="1"/>
  <cols>
    <col min="1" max="1" width="27.5" style="540" customWidth="1"/>
    <col min="2" max="7" width="13.375" style="37" customWidth="1"/>
    <col min="8" max="16" width="13.375" style="540" customWidth="1"/>
    <col min="17" max="17" width="2.5" style="540"/>
    <col min="18" max="18" width="10.625" style="540" bestFit="1" customWidth="1"/>
    <col min="19" max="16384" width="2.5" style="540"/>
  </cols>
  <sheetData>
    <row r="1" spans="1:18" ht="22.5" customHeight="1">
      <c r="K1" s="580"/>
      <c r="L1" s="580"/>
      <c r="M1" s="580"/>
      <c r="N1" s="580"/>
      <c r="O1" s="580"/>
      <c r="P1" s="580" t="s">
        <v>4882</v>
      </c>
      <c r="Q1"/>
      <c r="R1" s="558" t="s">
        <v>747</v>
      </c>
    </row>
    <row r="2" spans="1:18" ht="22.5" customHeight="1">
      <c r="A2" s="686" t="s">
        <v>4886</v>
      </c>
    </row>
    <row r="3" spans="1:18" ht="22.5" customHeight="1">
      <c r="A3" s="686" t="s">
        <v>4341</v>
      </c>
    </row>
    <row r="4" spans="1:18" s="562" customFormat="1" ht="22.5" customHeight="1">
      <c r="A4" s="570" t="s">
        <v>4286</v>
      </c>
      <c r="B4" s="605"/>
      <c r="C4" s="605"/>
      <c r="D4" s="605"/>
      <c r="E4" s="605"/>
      <c r="F4" s="605"/>
      <c r="G4" s="605"/>
    </row>
    <row r="5" spans="1:18" ht="27">
      <c r="A5" s="980" t="s">
        <v>4342</v>
      </c>
      <c r="B5" s="909" t="s">
        <v>4288</v>
      </c>
      <c r="C5" s="909" t="s">
        <v>4289</v>
      </c>
      <c r="D5" s="909" t="s">
        <v>4290</v>
      </c>
      <c r="E5" s="909" t="s">
        <v>4291</v>
      </c>
      <c r="F5" s="909" t="s">
        <v>4292</v>
      </c>
      <c r="G5" s="909" t="s">
        <v>4293</v>
      </c>
      <c r="H5" s="910" t="s">
        <v>4294</v>
      </c>
      <c r="I5" s="910" t="s">
        <v>4295</v>
      </c>
      <c r="J5" s="910" t="s">
        <v>4296</v>
      </c>
      <c r="K5" s="911" t="s">
        <v>4297</v>
      </c>
      <c r="L5" s="1029" t="s">
        <v>4298</v>
      </c>
      <c r="M5" s="1029" t="s">
        <v>4929</v>
      </c>
      <c r="N5" s="1029" t="s">
        <v>5273</v>
      </c>
      <c r="O5" s="1029" t="s">
        <v>5442</v>
      </c>
      <c r="P5" s="912" t="s">
        <v>5583</v>
      </c>
    </row>
    <row r="6" spans="1:18" ht="14.25" customHeight="1">
      <c r="A6" s="913" t="s">
        <v>4343</v>
      </c>
      <c r="B6" s="637">
        <v>54381970</v>
      </c>
      <c r="C6" s="638">
        <v>57560233</v>
      </c>
      <c r="D6" s="638">
        <v>61268430</v>
      </c>
      <c r="E6" s="638">
        <v>64138334</v>
      </c>
      <c r="F6" s="638">
        <v>63249622</v>
      </c>
      <c r="G6" s="638">
        <v>70040468</v>
      </c>
      <c r="H6" s="588">
        <v>70516284</v>
      </c>
      <c r="I6" s="588">
        <v>68644915</v>
      </c>
      <c r="J6" s="588">
        <v>63251237</v>
      </c>
      <c r="K6" s="588">
        <v>62608896</v>
      </c>
      <c r="L6" s="914">
        <v>64333427</v>
      </c>
      <c r="M6" s="914">
        <v>66957112</v>
      </c>
      <c r="N6" s="914">
        <v>67923586</v>
      </c>
      <c r="O6" s="588">
        <v>68312119</v>
      </c>
      <c r="P6" s="1915">
        <v>68327129</v>
      </c>
    </row>
    <row r="7" spans="1:18" ht="14.25" customHeight="1">
      <c r="A7" s="565" t="s">
        <v>4344</v>
      </c>
      <c r="B7" s="601">
        <v>31127952</v>
      </c>
      <c r="C7" s="1006">
        <v>33772253</v>
      </c>
      <c r="D7" s="1006">
        <v>35541596</v>
      </c>
      <c r="E7" s="1006">
        <v>34769342</v>
      </c>
      <c r="F7" s="1006">
        <v>34587456</v>
      </c>
      <c r="G7" s="1006">
        <v>39383518</v>
      </c>
      <c r="H7" s="587">
        <v>37717840</v>
      </c>
      <c r="I7" s="587">
        <v>36970270</v>
      </c>
      <c r="J7" s="587">
        <v>30407003</v>
      </c>
      <c r="K7" s="587">
        <v>28861143</v>
      </c>
      <c r="L7" s="587">
        <v>28329458</v>
      </c>
      <c r="M7" s="587">
        <v>29749446</v>
      </c>
      <c r="N7" s="587">
        <v>29816957</v>
      </c>
      <c r="O7" s="587">
        <v>29483894</v>
      </c>
      <c r="P7" s="588">
        <v>27989106</v>
      </c>
    </row>
    <row r="8" spans="1:18" ht="14.25" customHeight="1">
      <c r="A8" s="565" t="s">
        <v>4345</v>
      </c>
      <c r="B8" s="601">
        <v>2489867</v>
      </c>
      <c r="C8" s="1006">
        <v>2399762</v>
      </c>
      <c r="D8" s="1006">
        <v>2565292</v>
      </c>
      <c r="E8" s="1006">
        <v>2712328</v>
      </c>
      <c r="F8" s="1006">
        <v>2881879</v>
      </c>
      <c r="G8" s="1006">
        <v>2894791</v>
      </c>
      <c r="H8" s="587">
        <v>3011253</v>
      </c>
      <c r="I8" s="587">
        <v>3111714</v>
      </c>
      <c r="J8" s="587">
        <v>3221103</v>
      </c>
      <c r="K8" s="587">
        <v>3298756</v>
      </c>
      <c r="L8" s="587">
        <v>3496075</v>
      </c>
      <c r="M8" s="587">
        <v>3502270</v>
      </c>
      <c r="N8" s="587">
        <v>3766475</v>
      </c>
      <c r="O8" s="587">
        <v>3902154</v>
      </c>
      <c r="P8" s="588">
        <v>4285371</v>
      </c>
    </row>
    <row r="9" spans="1:18" ht="14.25" customHeight="1">
      <c r="A9" s="565" t="s">
        <v>4346</v>
      </c>
      <c r="B9" s="601">
        <v>16696808</v>
      </c>
      <c r="C9" s="1006">
        <v>17618950</v>
      </c>
      <c r="D9" s="1006">
        <v>19227289</v>
      </c>
      <c r="E9" s="1006">
        <v>20154453</v>
      </c>
      <c r="F9" s="1006">
        <v>21078824</v>
      </c>
      <c r="G9" s="1006">
        <v>21628539</v>
      </c>
      <c r="H9" s="587">
        <v>22094704</v>
      </c>
      <c r="I9" s="587">
        <v>23003158</v>
      </c>
      <c r="J9" s="587">
        <v>23832123</v>
      </c>
      <c r="K9" s="587">
        <v>24717230</v>
      </c>
      <c r="L9" s="587">
        <v>25408348</v>
      </c>
      <c r="M9" s="587">
        <v>26275913</v>
      </c>
      <c r="N9" s="587">
        <v>26886858</v>
      </c>
      <c r="O9" s="587">
        <v>27722869</v>
      </c>
      <c r="P9" s="588">
        <v>27963735</v>
      </c>
    </row>
    <row r="10" spans="1:18" ht="14.25" customHeight="1">
      <c r="A10" s="565" t="s">
        <v>4347</v>
      </c>
      <c r="B10" s="601">
        <v>4508</v>
      </c>
      <c r="C10" s="1006">
        <v>1562</v>
      </c>
      <c r="D10" s="1006">
        <v>3016</v>
      </c>
      <c r="E10" s="1006">
        <v>2160</v>
      </c>
      <c r="F10" s="1006">
        <v>3981</v>
      </c>
      <c r="G10" s="1006">
        <v>2437</v>
      </c>
      <c r="H10" s="587">
        <v>393</v>
      </c>
      <c r="I10" s="587">
        <v>148</v>
      </c>
      <c r="J10" s="587">
        <v>86</v>
      </c>
      <c r="K10" s="587">
        <v>573</v>
      </c>
      <c r="L10" s="587">
        <v>175</v>
      </c>
      <c r="M10" s="587">
        <v>330</v>
      </c>
      <c r="N10" s="587">
        <v>308</v>
      </c>
      <c r="O10" s="587">
        <v>1123</v>
      </c>
      <c r="P10" s="588">
        <v>1184</v>
      </c>
    </row>
    <row r="11" spans="1:18" ht="14.25" customHeight="1">
      <c r="A11" s="565" t="s">
        <v>4348</v>
      </c>
      <c r="B11" s="601">
        <v>11349</v>
      </c>
      <c r="C11" s="1006">
        <v>10729</v>
      </c>
      <c r="D11" s="1006">
        <v>20062</v>
      </c>
      <c r="E11" s="1006">
        <v>70352</v>
      </c>
      <c r="F11" s="1006">
        <v>99156</v>
      </c>
      <c r="G11" s="1006">
        <v>739</v>
      </c>
      <c r="H11" s="587">
        <v>1784</v>
      </c>
      <c r="I11" s="587">
        <v>164057</v>
      </c>
      <c r="J11" s="587">
        <v>292123</v>
      </c>
      <c r="K11" s="587">
        <v>143623</v>
      </c>
      <c r="L11" s="587">
        <v>8306</v>
      </c>
      <c r="M11" s="587">
        <v>4786</v>
      </c>
      <c r="N11" s="587">
        <v>1978</v>
      </c>
      <c r="O11" s="587">
        <v>1521</v>
      </c>
      <c r="P11" s="588">
        <v>80</v>
      </c>
    </row>
    <row r="12" spans="1:18" ht="14.25" customHeight="1">
      <c r="A12" s="565" t="s">
        <v>4349</v>
      </c>
      <c r="B12" s="601">
        <v>1256</v>
      </c>
      <c r="C12" s="1006">
        <v>2564</v>
      </c>
      <c r="D12" s="1006">
        <v>5170</v>
      </c>
      <c r="E12" s="1006">
        <v>34091</v>
      </c>
      <c r="F12" s="1006">
        <v>23767</v>
      </c>
      <c r="G12" s="1006">
        <v>136154</v>
      </c>
      <c r="H12" s="587">
        <v>320</v>
      </c>
      <c r="I12" s="587">
        <v>257</v>
      </c>
      <c r="J12" s="587">
        <v>499</v>
      </c>
      <c r="K12" s="587">
        <v>50</v>
      </c>
      <c r="L12" s="587">
        <v>24</v>
      </c>
      <c r="M12" s="587" t="s">
        <v>399</v>
      </c>
      <c r="N12" s="587" t="s">
        <v>399</v>
      </c>
      <c r="O12" s="587" t="s">
        <v>399</v>
      </c>
      <c r="P12" s="588" t="s">
        <v>553</v>
      </c>
    </row>
    <row r="13" spans="1:18" ht="14.25" customHeight="1">
      <c r="A13" s="565" t="s">
        <v>4350</v>
      </c>
      <c r="B13" s="601">
        <v>168843</v>
      </c>
      <c r="C13" s="1006">
        <v>183862</v>
      </c>
      <c r="D13" s="1006">
        <v>130629</v>
      </c>
      <c r="E13" s="1006">
        <v>117195</v>
      </c>
      <c r="F13" s="1006">
        <v>117314</v>
      </c>
      <c r="G13" s="1006">
        <v>111609</v>
      </c>
      <c r="H13" s="587">
        <v>83245</v>
      </c>
      <c r="I13" s="587">
        <v>196516</v>
      </c>
      <c r="J13" s="587">
        <v>130496</v>
      </c>
      <c r="K13" s="587">
        <v>114595</v>
      </c>
      <c r="L13" s="587">
        <v>111515</v>
      </c>
      <c r="M13" s="587">
        <v>94401</v>
      </c>
      <c r="N13" s="587">
        <v>145434</v>
      </c>
      <c r="O13" s="587">
        <v>33945</v>
      </c>
      <c r="P13" s="588">
        <v>224223</v>
      </c>
    </row>
    <row r="14" spans="1:18" ht="14.25" customHeight="1">
      <c r="A14" s="565" t="s">
        <v>4351</v>
      </c>
      <c r="B14" s="601">
        <v>615182</v>
      </c>
      <c r="C14" s="1006">
        <v>466395</v>
      </c>
      <c r="D14" s="1006">
        <v>1000023</v>
      </c>
      <c r="E14" s="1006">
        <v>421992</v>
      </c>
      <c r="F14" s="1006">
        <v>883031</v>
      </c>
      <c r="G14" s="1006">
        <v>457056</v>
      </c>
      <c r="H14" s="587">
        <v>384205</v>
      </c>
      <c r="I14" s="587">
        <v>506579</v>
      </c>
      <c r="J14" s="587">
        <v>539925</v>
      </c>
      <c r="K14" s="587">
        <v>863159</v>
      </c>
      <c r="L14" s="587">
        <v>752609</v>
      </c>
      <c r="M14" s="587">
        <v>725263</v>
      </c>
      <c r="N14" s="587">
        <v>1059696</v>
      </c>
      <c r="O14" s="587">
        <v>912476</v>
      </c>
      <c r="P14" s="588">
        <v>773629</v>
      </c>
    </row>
    <row r="15" spans="1:18" ht="14.25" customHeight="1">
      <c r="A15" s="565" t="s">
        <v>4352</v>
      </c>
      <c r="B15" s="601">
        <v>367548</v>
      </c>
      <c r="C15" s="1006">
        <v>307793</v>
      </c>
      <c r="D15" s="1006">
        <v>347894</v>
      </c>
      <c r="E15" s="1006">
        <v>377306</v>
      </c>
      <c r="F15" s="1006">
        <v>469358</v>
      </c>
      <c r="G15" s="1006">
        <v>581586</v>
      </c>
      <c r="H15" s="587">
        <v>500391</v>
      </c>
      <c r="I15" s="587">
        <v>677079</v>
      </c>
      <c r="J15" s="587">
        <v>1209964</v>
      </c>
      <c r="K15" s="587">
        <v>540156</v>
      </c>
      <c r="L15" s="587">
        <v>735713</v>
      </c>
      <c r="M15" s="587">
        <v>1156086</v>
      </c>
      <c r="N15" s="587">
        <v>1228239</v>
      </c>
      <c r="O15" s="587">
        <v>799935</v>
      </c>
      <c r="P15" s="588">
        <v>619404</v>
      </c>
    </row>
    <row r="16" spans="1:18" ht="14.25" customHeight="1">
      <c r="A16" s="565" t="s">
        <v>4353</v>
      </c>
      <c r="B16" s="601">
        <v>118666</v>
      </c>
      <c r="C16" s="1006">
        <v>42590</v>
      </c>
      <c r="D16" s="1006">
        <v>44006</v>
      </c>
      <c r="E16" s="1006">
        <v>38677</v>
      </c>
      <c r="F16" s="1006">
        <v>95163</v>
      </c>
      <c r="G16" s="1006">
        <v>268117</v>
      </c>
      <c r="H16" s="587">
        <v>284921</v>
      </c>
      <c r="I16" s="587">
        <v>196053</v>
      </c>
      <c r="J16" s="587">
        <v>252415</v>
      </c>
      <c r="K16" s="587">
        <v>812089</v>
      </c>
      <c r="L16" s="587">
        <v>944565</v>
      </c>
      <c r="M16" s="587">
        <v>973158</v>
      </c>
      <c r="N16" s="587">
        <v>820316</v>
      </c>
      <c r="O16" s="587">
        <v>475397</v>
      </c>
      <c r="P16" s="588">
        <v>698066</v>
      </c>
    </row>
    <row r="17" spans="1:16" ht="14.25" customHeight="1">
      <c r="A17" s="565" t="s">
        <v>4354</v>
      </c>
      <c r="B17" s="601">
        <v>266191</v>
      </c>
      <c r="C17" s="1006">
        <v>295759</v>
      </c>
      <c r="D17" s="1006">
        <v>298428</v>
      </c>
      <c r="E17" s="1006">
        <v>288664</v>
      </c>
      <c r="F17" s="1006">
        <v>304833</v>
      </c>
      <c r="G17" s="1006">
        <v>320321</v>
      </c>
      <c r="H17" s="587">
        <v>270467</v>
      </c>
      <c r="I17" s="587">
        <v>224499</v>
      </c>
      <c r="J17" s="587">
        <v>189648</v>
      </c>
      <c r="K17" s="587">
        <v>195367</v>
      </c>
      <c r="L17" s="587">
        <v>101163</v>
      </c>
      <c r="M17" s="587">
        <v>101308</v>
      </c>
      <c r="N17" s="587">
        <v>155702</v>
      </c>
      <c r="O17" s="587">
        <v>167880</v>
      </c>
      <c r="P17" s="588">
        <v>177610</v>
      </c>
    </row>
    <row r="18" spans="1:16" ht="14.25" customHeight="1">
      <c r="A18" s="565" t="s">
        <v>4355</v>
      </c>
      <c r="B18" s="601">
        <v>315819</v>
      </c>
      <c r="C18" s="1006">
        <v>302804</v>
      </c>
      <c r="D18" s="1006">
        <v>301759</v>
      </c>
      <c r="E18" s="1006">
        <v>300052</v>
      </c>
      <c r="F18" s="1006">
        <v>287592</v>
      </c>
      <c r="G18" s="1006">
        <v>238226</v>
      </c>
      <c r="H18" s="587">
        <v>206508</v>
      </c>
      <c r="I18" s="587">
        <v>151675</v>
      </c>
      <c r="J18" s="587">
        <v>143079</v>
      </c>
      <c r="K18" s="587">
        <v>141538</v>
      </c>
      <c r="L18" s="587">
        <v>41423</v>
      </c>
      <c r="M18" s="587">
        <v>22540</v>
      </c>
      <c r="N18" s="587">
        <v>22509</v>
      </c>
      <c r="O18" s="587">
        <v>23657</v>
      </c>
      <c r="P18" s="588">
        <v>22796</v>
      </c>
    </row>
    <row r="19" spans="1:16" ht="14.25" customHeight="1">
      <c r="A19" s="565" t="s">
        <v>4356</v>
      </c>
      <c r="B19" s="601">
        <v>1054429</v>
      </c>
      <c r="C19" s="1006">
        <v>1071149</v>
      </c>
      <c r="D19" s="1006">
        <v>1061591</v>
      </c>
      <c r="E19" s="1006">
        <v>1046313</v>
      </c>
      <c r="F19" s="1006">
        <v>1097499</v>
      </c>
      <c r="G19" s="1006">
        <v>1079771</v>
      </c>
      <c r="H19" s="587">
        <v>1065291</v>
      </c>
      <c r="I19" s="587">
        <v>1063714</v>
      </c>
      <c r="J19" s="587">
        <v>1051721</v>
      </c>
      <c r="K19" s="587">
        <v>1120950</v>
      </c>
      <c r="L19" s="587">
        <v>1455164</v>
      </c>
      <c r="M19" s="587">
        <v>1981727</v>
      </c>
      <c r="N19" s="587">
        <v>1158465</v>
      </c>
      <c r="O19" s="587">
        <v>1337504</v>
      </c>
      <c r="P19" s="588">
        <v>995238</v>
      </c>
    </row>
    <row r="20" spans="1:16" ht="14.25" customHeight="1">
      <c r="A20" s="565" t="s">
        <v>4357</v>
      </c>
      <c r="B20" s="601" t="s">
        <v>399</v>
      </c>
      <c r="C20" s="1006" t="s">
        <v>399</v>
      </c>
      <c r="D20" s="1006" t="s">
        <v>399</v>
      </c>
      <c r="E20" s="1006">
        <v>3193467</v>
      </c>
      <c r="F20" s="1006">
        <v>593064</v>
      </c>
      <c r="G20" s="1006">
        <v>2374384</v>
      </c>
      <c r="H20" s="587">
        <v>4023008</v>
      </c>
      <c r="I20" s="587">
        <v>1484829</v>
      </c>
      <c r="J20" s="587">
        <v>1016501</v>
      </c>
      <c r="K20" s="587">
        <v>805960</v>
      </c>
      <c r="L20" s="587">
        <v>1911086</v>
      </c>
      <c r="M20" s="587">
        <v>1322142</v>
      </c>
      <c r="N20" s="587">
        <v>2033634</v>
      </c>
      <c r="O20" s="587">
        <v>2655769</v>
      </c>
      <c r="P20" s="588">
        <v>3885009</v>
      </c>
    </row>
    <row r="21" spans="1:16" ht="14.25" customHeight="1">
      <c r="A21" s="565" t="s">
        <v>4358</v>
      </c>
      <c r="B21" s="601">
        <v>376377</v>
      </c>
      <c r="C21" s="1006">
        <v>341945</v>
      </c>
      <c r="D21" s="1006">
        <v>317384</v>
      </c>
      <c r="E21" s="1006">
        <v>263242</v>
      </c>
      <c r="F21" s="1006">
        <v>220724</v>
      </c>
      <c r="G21" s="1006">
        <v>206588</v>
      </c>
      <c r="H21" s="587">
        <v>491230</v>
      </c>
      <c r="I21" s="587">
        <v>502723</v>
      </c>
      <c r="J21" s="587">
        <v>580303</v>
      </c>
      <c r="K21" s="587">
        <v>632249</v>
      </c>
      <c r="L21" s="587">
        <v>640584</v>
      </c>
      <c r="M21" s="587">
        <v>669806</v>
      </c>
      <c r="N21" s="587">
        <v>677293</v>
      </c>
      <c r="O21" s="587">
        <v>657421</v>
      </c>
      <c r="P21" s="588">
        <v>566201</v>
      </c>
    </row>
    <row r="22" spans="1:16" ht="14.25" customHeight="1">
      <c r="A22" s="565" t="s">
        <v>4359</v>
      </c>
      <c r="B22" s="601">
        <v>66212</v>
      </c>
      <c r="C22" s="1006">
        <v>48016</v>
      </c>
      <c r="D22" s="1006">
        <v>41731</v>
      </c>
      <c r="E22" s="1006">
        <v>53619</v>
      </c>
      <c r="F22" s="1006">
        <v>66712</v>
      </c>
      <c r="G22" s="1006">
        <v>71427</v>
      </c>
      <c r="H22" s="587">
        <v>53420</v>
      </c>
      <c r="I22" s="587">
        <v>39867</v>
      </c>
      <c r="J22" s="587">
        <v>34210</v>
      </c>
      <c r="K22" s="587">
        <v>46365</v>
      </c>
      <c r="L22" s="587">
        <v>54872</v>
      </c>
      <c r="M22" s="587">
        <v>52334</v>
      </c>
      <c r="N22" s="587">
        <v>33589</v>
      </c>
      <c r="O22" s="587">
        <v>23166</v>
      </c>
      <c r="P22" s="588">
        <v>18193</v>
      </c>
    </row>
    <row r="23" spans="1:16" ht="14.25" customHeight="1">
      <c r="A23" s="565" t="s">
        <v>4360</v>
      </c>
      <c r="B23" s="601">
        <v>176930</v>
      </c>
      <c r="C23" s="1006">
        <v>178292</v>
      </c>
      <c r="D23" s="1006">
        <v>175346</v>
      </c>
      <c r="E23" s="1006">
        <v>175251</v>
      </c>
      <c r="F23" s="1006">
        <v>174060</v>
      </c>
      <c r="G23" s="1006">
        <v>183073</v>
      </c>
      <c r="H23" s="587">
        <v>190468</v>
      </c>
      <c r="I23" s="587">
        <v>185770</v>
      </c>
      <c r="J23" s="587">
        <v>215996</v>
      </c>
      <c r="K23" s="587">
        <v>197036</v>
      </c>
      <c r="L23" s="587">
        <v>226048</v>
      </c>
      <c r="M23" s="587">
        <v>177275</v>
      </c>
      <c r="N23" s="587" t="s">
        <v>399</v>
      </c>
      <c r="O23" s="587" t="s">
        <v>399</v>
      </c>
      <c r="P23" s="588" t="s">
        <v>553</v>
      </c>
    </row>
    <row r="24" spans="1:16" ht="14.25" customHeight="1">
      <c r="A24" s="565" t="s">
        <v>4361</v>
      </c>
      <c r="B24" s="601">
        <v>5157</v>
      </c>
      <c r="C24" s="1006">
        <v>4597</v>
      </c>
      <c r="D24" s="1006">
        <v>4005</v>
      </c>
      <c r="E24" s="1006">
        <v>4247</v>
      </c>
      <c r="F24" s="1006">
        <v>4438</v>
      </c>
      <c r="G24" s="1006">
        <v>4628</v>
      </c>
      <c r="H24" s="587">
        <v>6083</v>
      </c>
      <c r="I24" s="587">
        <v>4695</v>
      </c>
      <c r="J24" s="587">
        <v>8268</v>
      </c>
      <c r="K24" s="587">
        <v>4624</v>
      </c>
      <c r="L24" s="587">
        <v>5512</v>
      </c>
      <c r="M24" s="587">
        <v>28551</v>
      </c>
      <c r="N24" s="587" t="s">
        <v>399</v>
      </c>
      <c r="O24" s="587" t="s">
        <v>399</v>
      </c>
      <c r="P24" s="588" t="s">
        <v>553</v>
      </c>
    </row>
    <row r="25" spans="1:16" ht="14.25" customHeight="1">
      <c r="A25" s="565" t="s">
        <v>4362</v>
      </c>
      <c r="B25" s="601">
        <v>10970</v>
      </c>
      <c r="C25" s="1006">
        <v>11314</v>
      </c>
      <c r="D25" s="1006">
        <v>12305</v>
      </c>
      <c r="E25" s="1006">
        <v>12175</v>
      </c>
      <c r="F25" s="1006">
        <v>13866</v>
      </c>
      <c r="G25" s="1006">
        <v>12613</v>
      </c>
      <c r="H25" s="587">
        <v>11948</v>
      </c>
      <c r="I25" s="587">
        <v>17584</v>
      </c>
      <c r="J25" s="587">
        <v>12207</v>
      </c>
      <c r="K25" s="587">
        <v>11713</v>
      </c>
      <c r="L25" s="587">
        <v>12430</v>
      </c>
      <c r="M25" s="587">
        <v>18135</v>
      </c>
      <c r="N25" s="587" t="s">
        <v>399</v>
      </c>
      <c r="O25" s="587" t="s">
        <v>399</v>
      </c>
      <c r="P25" s="588" t="s">
        <v>553</v>
      </c>
    </row>
    <row r="26" spans="1:16" ht="14.25" customHeight="1">
      <c r="A26" s="565" t="s">
        <v>4363</v>
      </c>
      <c r="B26" s="601">
        <v>13823</v>
      </c>
      <c r="C26" s="1006">
        <v>13055</v>
      </c>
      <c r="D26" s="1006">
        <v>12987</v>
      </c>
      <c r="E26" s="1006">
        <v>10895</v>
      </c>
      <c r="F26" s="1006">
        <v>9038</v>
      </c>
      <c r="G26" s="1006">
        <v>7231</v>
      </c>
      <c r="H26" s="587">
        <v>5610</v>
      </c>
      <c r="I26" s="587">
        <v>56826</v>
      </c>
      <c r="J26" s="587">
        <v>10941</v>
      </c>
      <c r="K26" s="587">
        <v>13387</v>
      </c>
      <c r="L26" s="587">
        <v>11983</v>
      </c>
      <c r="M26" s="587">
        <v>10465</v>
      </c>
      <c r="N26" s="587">
        <v>17460</v>
      </c>
      <c r="O26" s="587">
        <v>16316</v>
      </c>
      <c r="P26" s="588">
        <v>8557</v>
      </c>
    </row>
    <row r="27" spans="1:16" ht="14.25" customHeight="1">
      <c r="A27" s="565" t="s">
        <v>4364</v>
      </c>
      <c r="B27" s="601">
        <v>11683</v>
      </c>
      <c r="C27" s="1006">
        <v>12004</v>
      </c>
      <c r="D27" s="1006">
        <v>13103</v>
      </c>
      <c r="E27" s="1006">
        <v>12956</v>
      </c>
      <c r="F27" s="1006">
        <v>9516</v>
      </c>
      <c r="G27" s="1006">
        <v>10187</v>
      </c>
      <c r="H27" s="587">
        <v>9293</v>
      </c>
      <c r="I27" s="587">
        <v>9500</v>
      </c>
      <c r="J27" s="587">
        <v>8509</v>
      </c>
      <c r="K27" s="587">
        <v>8599</v>
      </c>
      <c r="L27" s="587">
        <v>12751</v>
      </c>
      <c r="M27" s="587">
        <v>16677</v>
      </c>
      <c r="N27" s="587">
        <v>23483</v>
      </c>
      <c r="O27" s="587">
        <v>20972</v>
      </c>
      <c r="P27" s="588">
        <v>21294</v>
      </c>
    </row>
    <row r="28" spans="1:16" ht="14.25" customHeight="1">
      <c r="A28" s="565" t="s">
        <v>4365</v>
      </c>
      <c r="B28" s="601">
        <v>1484</v>
      </c>
      <c r="C28" s="1006">
        <v>826</v>
      </c>
      <c r="D28" s="1006">
        <v>485</v>
      </c>
      <c r="E28" s="1006">
        <v>15211</v>
      </c>
      <c r="F28" s="1006">
        <v>19939</v>
      </c>
      <c r="G28" s="1006">
        <v>1252</v>
      </c>
      <c r="H28" s="587">
        <v>32204</v>
      </c>
      <c r="I28" s="587">
        <v>1254</v>
      </c>
      <c r="J28" s="587">
        <v>16092</v>
      </c>
      <c r="K28" s="587">
        <v>1045</v>
      </c>
      <c r="L28" s="587">
        <v>1000</v>
      </c>
      <c r="M28" s="587">
        <v>951</v>
      </c>
      <c r="N28" s="587">
        <v>898</v>
      </c>
      <c r="O28" s="587">
        <v>1590</v>
      </c>
      <c r="P28" s="588" t="s">
        <v>553</v>
      </c>
    </row>
    <row r="29" spans="1:16" ht="14.25" customHeight="1">
      <c r="A29" s="565" t="s">
        <v>4366</v>
      </c>
      <c r="B29" s="601">
        <v>238</v>
      </c>
      <c r="C29" s="1006">
        <v>139</v>
      </c>
      <c r="D29" s="1006">
        <v>83</v>
      </c>
      <c r="E29" s="1006">
        <v>214</v>
      </c>
      <c r="F29" s="1006">
        <v>854</v>
      </c>
      <c r="G29" s="1006">
        <v>785</v>
      </c>
      <c r="H29" s="587">
        <v>715</v>
      </c>
      <c r="I29" s="587">
        <v>646</v>
      </c>
      <c r="J29" s="587">
        <v>582</v>
      </c>
      <c r="K29" s="587">
        <v>487</v>
      </c>
      <c r="L29" s="587">
        <v>415</v>
      </c>
      <c r="M29" s="587">
        <v>1341</v>
      </c>
      <c r="N29" s="587">
        <v>1249</v>
      </c>
      <c r="O29" s="587">
        <v>1175</v>
      </c>
      <c r="P29" s="588">
        <v>1102</v>
      </c>
    </row>
    <row r="30" spans="1:16" ht="14.25" customHeight="1">
      <c r="A30" s="565" t="s">
        <v>4367</v>
      </c>
      <c r="B30" s="601">
        <v>16643</v>
      </c>
      <c r="C30" s="1006">
        <v>17524</v>
      </c>
      <c r="D30" s="1006">
        <v>18308</v>
      </c>
      <c r="E30" s="1006">
        <v>19314</v>
      </c>
      <c r="F30" s="1006">
        <v>20047</v>
      </c>
      <c r="G30" s="1006">
        <v>20477</v>
      </c>
      <c r="H30" s="587">
        <v>21151</v>
      </c>
      <c r="I30" s="587">
        <v>21855</v>
      </c>
      <c r="J30" s="587">
        <v>22417</v>
      </c>
      <c r="K30" s="587">
        <v>23381</v>
      </c>
      <c r="L30" s="587">
        <v>24635</v>
      </c>
      <c r="M30" s="587">
        <v>25564</v>
      </c>
      <c r="N30" s="587">
        <v>26319</v>
      </c>
      <c r="O30" s="587">
        <v>26297</v>
      </c>
      <c r="P30" s="588">
        <v>26970</v>
      </c>
    </row>
    <row r="31" spans="1:16" ht="14.25" customHeight="1">
      <c r="A31" s="565" t="s">
        <v>4368</v>
      </c>
      <c r="B31" s="601">
        <v>20200</v>
      </c>
      <c r="C31" s="1006">
        <v>20928</v>
      </c>
      <c r="D31" s="1006">
        <v>21581</v>
      </c>
      <c r="E31" s="1006">
        <v>21964</v>
      </c>
      <c r="F31" s="1006">
        <v>22115</v>
      </c>
      <c r="G31" s="1006">
        <v>22577</v>
      </c>
      <c r="H31" s="587">
        <v>22670</v>
      </c>
      <c r="I31" s="587">
        <v>23964</v>
      </c>
      <c r="J31" s="587">
        <v>24864</v>
      </c>
      <c r="K31" s="587">
        <v>25521</v>
      </c>
      <c r="L31" s="587">
        <v>25783</v>
      </c>
      <c r="M31" s="587">
        <v>24537</v>
      </c>
      <c r="N31" s="587">
        <v>24812</v>
      </c>
      <c r="O31" s="587">
        <v>25313</v>
      </c>
      <c r="P31" s="588">
        <v>25872</v>
      </c>
    </row>
    <row r="32" spans="1:16" ht="14.25" customHeight="1">
      <c r="A32" s="565" t="s">
        <v>4369</v>
      </c>
      <c r="B32" s="601">
        <v>871</v>
      </c>
      <c r="C32" s="1006">
        <v>857</v>
      </c>
      <c r="D32" s="1006">
        <v>848</v>
      </c>
      <c r="E32" s="1006">
        <v>834</v>
      </c>
      <c r="F32" s="1006">
        <v>819</v>
      </c>
      <c r="G32" s="1006">
        <v>890</v>
      </c>
      <c r="H32" s="587">
        <v>955</v>
      </c>
      <c r="I32" s="587">
        <v>945</v>
      </c>
      <c r="J32" s="587">
        <v>936</v>
      </c>
      <c r="K32" s="587">
        <v>921</v>
      </c>
      <c r="L32" s="587">
        <v>905</v>
      </c>
      <c r="M32" s="587">
        <v>900</v>
      </c>
      <c r="N32" s="587">
        <v>857</v>
      </c>
      <c r="O32" s="587">
        <v>851</v>
      </c>
      <c r="P32" s="588">
        <v>882</v>
      </c>
    </row>
    <row r="33" spans="1:16" ht="14.25" customHeight="1">
      <c r="A33" s="565" t="s">
        <v>4370</v>
      </c>
      <c r="B33" s="601">
        <v>10499</v>
      </c>
      <c r="C33" s="1006">
        <v>11200</v>
      </c>
      <c r="D33" s="1006">
        <v>11877</v>
      </c>
      <c r="E33" s="1006">
        <v>12526</v>
      </c>
      <c r="F33" s="1006">
        <v>13019</v>
      </c>
      <c r="G33" s="1006">
        <v>12953</v>
      </c>
      <c r="H33" s="587">
        <v>13494</v>
      </c>
      <c r="I33" s="587">
        <v>14173</v>
      </c>
      <c r="J33" s="587">
        <v>14744</v>
      </c>
      <c r="K33" s="587">
        <v>14520</v>
      </c>
      <c r="L33" s="587">
        <v>14075</v>
      </c>
      <c r="M33" s="587">
        <v>14510</v>
      </c>
      <c r="N33" s="587">
        <v>14700</v>
      </c>
      <c r="O33" s="587">
        <v>14837</v>
      </c>
      <c r="P33" s="588">
        <v>15147</v>
      </c>
    </row>
    <row r="34" spans="1:16" ht="14.25" customHeight="1">
      <c r="A34" s="565" t="s">
        <v>4371</v>
      </c>
      <c r="B34" s="601">
        <v>5586</v>
      </c>
      <c r="C34" s="1006">
        <v>5206</v>
      </c>
      <c r="D34" s="1006">
        <v>6440</v>
      </c>
      <c r="E34" s="1006">
        <v>6098</v>
      </c>
      <c r="F34" s="1006">
        <v>5457</v>
      </c>
      <c r="G34" s="1006">
        <v>5479</v>
      </c>
      <c r="H34" s="587">
        <v>9713</v>
      </c>
      <c r="I34" s="587">
        <v>11623</v>
      </c>
      <c r="J34" s="587">
        <v>11578</v>
      </c>
      <c r="K34" s="587">
        <v>11006</v>
      </c>
      <c r="L34" s="587">
        <v>4017</v>
      </c>
      <c r="M34" s="587">
        <v>3961</v>
      </c>
      <c r="N34" s="587">
        <v>3674</v>
      </c>
      <c r="O34" s="587">
        <v>3438</v>
      </c>
      <c r="P34" s="588">
        <v>4914</v>
      </c>
    </row>
    <row r="35" spans="1:16" ht="14.25" customHeight="1">
      <c r="A35" s="565" t="s">
        <v>4372</v>
      </c>
      <c r="B35" s="601">
        <v>3319</v>
      </c>
      <c r="C35" s="1006">
        <v>3275</v>
      </c>
      <c r="D35" s="1006">
        <v>3222</v>
      </c>
      <c r="E35" s="1006">
        <v>3166</v>
      </c>
      <c r="F35" s="1006">
        <v>3110</v>
      </c>
      <c r="G35" s="1006">
        <v>3058</v>
      </c>
      <c r="H35" s="587">
        <v>3001</v>
      </c>
      <c r="I35" s="587">
        <v>2942</v>
      </c>
      <c r="J35" s="587">
        <v>2902</v>
      </c>
      <c r="K35" s="587">
        <v>2849</v>
      </c>
      <c r="L35" s="587">
        <v>2791</v>
      </c>
      <c r="M35" s="587">
        <v>2736</v>
      </c>
      <c r="N35" s="587">
        <v>2681</v>
      </c>
      <c r="O35" s="587">
        <v>2618</v>
      </c>
      <c r="P35" s="588">
        <v>2547</v>
      </c>
    </row>
    <row r="36" spans="1:16" ht="14.25" customHeight="1">
      <c r="A36" s="913" t="s">
        <v>4373</v>
      </c>
      <c r="B36" s="601"/>
      <c r="C36" s="1006"/>
      <c r="D36" s="1006"/>
      <c r="E36" s="1006"/>
      <c r="F36" s="1006"/>
      <c r="G36" s="1006"/>
      <c r="H36" s="588"/>
      <c r="I36" s="588"/>
      <c r="J36" s="588"/>
      <c r="K36" s="587"/>
      <c r="L36" s="587"/>
      <c r="M36" s="587"/>
      <c r="N36" s="587"/>
      <c r="O36" s="587"/>
      <c r="P36" s="588"/>
    </row>
    <row r="37" spans="1:16" ht="13.5">
      <c r="A37" s="565" t="s">
        <v>4374</v>
      </c>
      <c r="B37" s="601">
        <v>8323092</v>
      </c>
      <c r="C37" s="1006">
        <v>8153980</v>
      </c>
      <c r="D37" s="1006">
        <v>8254555</v>
      </c>
      <c r="E37" s="1006">
        <v>8229411</v>
      </c>
      <c r="F37" s="1006">
        <v>8849406</v>
      </c>
      <c r="G37" s="1006">
        <v>9050153</v>
      </c>
      <c r="H37" s="587">
        <v>9434548</v>
      </c>
      <c r="I37" s="587">
        <v>8659361</v>
      </c>
      <c r="J37" s="587">
        <v>8598713</v>
      </c>
      <c r="K37" s="587">
        <v>8498811</v>
      </c>
      <c r="L37" s="587">
        <v>8669936</v>
      </c>
      <c r="M37" s="587">
        <v>8639885</v>
      </c>
      <c r="N37" s="587">
        <v>8796882</v>
      </c>
      <c r="O37" s="587">
        <v>9769987</v>
      </c>
      <c r="P37" s="588">
        <v>8602702</v>
      </c>
    </row>
    <row r="38" spans="1:16" ht="13.5">
      <c r="A38" s="565" t="s">
        <v>4375</v>
      </c>
      <c r="B38" s="601">
        <v>890514</v>
      </c>
      <c r="C38" s="1006">
        <v>935688</v>
      </c>
      <c r="D38" s="1006">
        <v>708588</v>
      </c>
      <c r="E38" s="1006">
        <v>1367955</v>
      </c>
      <c r="F38" s="1006">
        <v>221840</v>
      </c>
      <c r="G38" s="1006">
        <v>278170</v>
      </c>
      <c r="H38" s="587">
        <v>518696</v>
      </c>
      <c r="I38" s="587">
        <v>489692</v>
      </c>
      <c r="J38" s="587">
        <v>569670</v>
      </c>
      <c r="K38" s="587">
        <v>574177</v>
      </c>
      <c r="L38" s="587">
        <v>559247</v>
      </c>
      <c r="M38" s="587">
        <v>336371</v>
      </c>
      <c r="N38" s="587">
        <v>354630</v>
      </c>
      <c r="O38" s="587">
        <v>404102</v>
      </c>
      <c r="P38" s="588">
        <v>291446</v>
      </c>
    </row>
    <row r="39" spans="1:16" ht="14.25" customHeight="1">
      <c r="A39" s="913" t="s">
        <v>4376</v>
      </c>
      <c r="B39" s="601"/>
      <c r="C39" s="1006"/>
      <c r="D39" s="1006"/>
      <c r="E39" s="1006"/>
      <c r="F39" s="1006"/>
      <c r="G39" s="1006"/>
      <c r="H39" s="588"/>
      <c r="I39" s="588"/>
      <c r="J39" s="588"/>
      <c r="K39" s="587"/>
      <c r="L39" s="587"/>
      <c r="M39" s="587"/>
      <c r="N39" s="587"/>
      <c r="O39" s="587"/>
      <c r="P39" s="588"/>
    </row>
    <row r="40" spans="1:16" ht="13.5">
      <c r="A40" s="565" t="s">
        <v>4377</v>
      </c>
      <c r="B40" s="601">
        <v>57405</v>
      </c>
      <c r="C40" s="1006">
        <v>56382</v>
      </c>
      <c r="D40" s="1006">
        <v>56979</v>
      </c>
      <c r="E40" s="1006">
        <v>56455</v>
      </c>
      <c r="F40" s="1006">
        <v>76740</v>
      </c>
      <c r="G40" s="1006">
        <v>69618</v>
      </c>
      <c r="H40" s="587">
        <v>67436</v>
      </c>
      <c r="I40" s="587">
        <v>75832</v>
      </c>
      <c r="J40" s="587">
        <v>66021</v>
      </c>
      <c r="K40" s="587">
        <v>63928</v>
      </c>
      <c r="L40" s="587">
        <v>66125</v>
      </c>
      <c r="M40" s="587">
        <v>307181</v>
      </c>
      <c r="N40" s="587" t="s">
        <v>399</v>
      </c>
      <c r="O40" s="587" t="s">
        <v>399</v>
      </c>
      <c r="P40" s="588" t="s">
        <v>553</v>
      </c>
    </row>
    <row r="41" spans="1:16" ht="13.5">
      <c r="A41" s="565" t="s">
        <v>4378</v>
      </c>
      <c r="B41" s="601" t="s">
        <v>400</v>
      </c>
      <c r="C41" s="1006" t="s">
        <v>400</v>
      </c>
      <c r="D41" s="1006" t="s">
        <v>400</v>
      </c>
      <c r="E41" s="1006" t="s">
        <v>399</v>
      </c>
      <c r="F41" s="1006" t="s">
        <v>399</v>
      </c>
      <c r="G41" s="1006" t="s">
        <v>399</v>
      </c>
      <c r="H41" s="587" t="s">
        <v>399</v>
      </c>
      <c r="I41" s="587" t="s">
        <v>399</v>
      </c>
      <c r="J41" s="587" t="s">
        <v>400</v>
      </c>
      <c r="K41" s="587" t="s">
        <v>399</v>
      </c>
      <c r="L41" s="587" t="s">
        <v>399</v>
      </c>
      <c r="M41" s="587">
        <v>398684</v>
      </c>
      <c r="N41" s="587" t="s">
        <v>399</v>
      </c>
      <c r="O41" s="587" t="s">
        <v>399</v>
      </c>
      <c r="P41" s="588" t="s">
        <v>553</v>
      </c>
    </row>
    <row r="42" spans="1:16" ht="14.25" customHeight="1">
      <c r="A42" s="913" t="s">
        <v>5300</v>
      </c>
      <c r="B42" s="1066"/>
      <c r="C42" s="1064"/>
      <c r="D42" s="1064"/>
      <c r="E42" s="1064"/>
      <c r="F42" s="1064"/>
      <c r="G42" s="1064"/>
      <c r="H42" s="588"/>
      <c r="I42" s="588"/>
      <c r="J42" s="588"/>
      <c r="K42" s="587"/>
      <c r="L42" s="587"/>
      <c r="M42" s="587"/>
      <c r="N42" s="587"/>
      <c r="O42" s="587"/>
      <c r="P42" s="588"/>
    </row>
    <row r="43" spans="1:16" ht="13.5">
      <c r="A43" s="1472" t="s">
        <v>4377</v>
      </c>
      <c r="B43" s="1066" t="s">
        <v>553</v>
      </c>
      <c r="C43" s="1064" t="s">
        <v>553</v>
      </c>
      <c r="D43" s="1064" t="s">
        <v>553</v>
      </c>
      <c r="E43" s="1064" t="s">
        <v>553</v>
      </c>
      <c r="F43" s="1064" t="s">
        <v>553</v>
      </c>
      <c r="G43" s="1064" t="s">
        <v>553</v>
      </c>
      <c r="H43" s="1064" t="s">
        <v>553</v>
      </c>
      <c r="I43" s="1064" t="s">
        <v>553</v>
      </c>
      <c r="J43" s="1064" t="s">
        <v>553</v>
      </c>
      <c r="K43" s="1064" t="s">
        <v>553</v>
      </c>
      <c r="L43" s="1064" t="s">
        <v>553</v>
      </c>
      <c r="M43" s="587" t="s">
        <v>553</v>
      </c>
      <c r="N43" s="587">
        <v>212216</v>
      </c>
      <c r="O43" s="587">
        <v>214261</v>
      </c>
      <c r="P43" s="588">
        <v>194467</v>
      </c>
    </row>
    <row r="44" spans="1:16" ht="13.5">
      <c r="A44" s="1472" t="s">
        <v>4378</v>
      </c>
      <c r="B44" s="1066" t="s">
        <v>400</v>
      </c>
      <c r="C44" s="1064" t="s">
        <v>400</v>
      </c>
      <c r="D44" s="1064" t="s">
        <v>400</v>
      </c>
      <c r="E44" s="1064" t="s">
        <v>399</v>
      </c>
      <c r="F44" s="1064" t="s">
        <v>399</v>
      </c>
      <c r="G44" s="1064" t="s">
        <v>399</v>
      </c>
      <c r="H44" s="587" t="s">
        <v>399</v>
      </c>
      <c r="I44" s="587" t="s">
        <v>399</v>
      </c>
      <c r="J44" s="587" t="s">
        <v>400</v>
      </c>
      <c r="K44" s="587" t="s">
        <v>399</v>
      </c>
      <c r="L44" s="587" t="s">
        <v>399</v>
      </c>
      <c r="M44" s="587" t="s">
        <v>553</v>
      </c>
      <c r="N44" s="587">
        <v>13213</v>
      </c>
      <c r="O44" s="587">
        <v>1128</v>
      </c>
      <c r="P44" s="588">
        <v>3932</v>
      </c>
    </row>
    <row r="45" spans="1:16" ht="14.25" customHeight="1">
      <c r="A45" s="913" t="s">
        <v>4379</v>
      </c>
      <c r="B45" s="1066"/>
      <c r="C45" s="1064"/>
      <c r="D45" s="1064"/>
      <c r="E45" s="1064"/>
      <c r="F45" s="1064"/>
      <c r="G45" s="1064"/>
      <c r="H45" s="588"/>
      <c r="I45" s="588"/>
      <c r="J45" s="588"/>
      <c r="K45" s="587"/>
      <c r="L45" s="587"/>
      <c r="M45" s="587"/>
      <c r="N45" s="587"/>
      <c r="O45" s="587"/>
      <c r="P45" s="588"/>
    </row>
    <row r="46" spans="1:16" ht="13.5">
      <c r="A46" s="565" t="s">
        <v>4380</v>
      </c>
      <c r="B46" s="601">
        <v>7692119</v>
      </c>
      <c r="C46" s="1006">
        <v>7871081</v>
      </c>
      <c r="D46" s="1006">
        <v>7548060</v>
      </c>
      <c r="E46" s="1006">
        <v>7395395</v>
      </c>
      <c r="F46" s="1006">
        <v>8660285</v>
      </c>
      <c r="G46" s="1006">
        <v>8665580</v>
      </c>
      <c r="H46" s="587">
        <v>8709932</v>
      </c>
      <c r="I46" s="587">
        <v>8942961</v>
      </c>
      <c r="J46" s="587">
        <v>8637075</v>
      </c>
      <c r="K46" s="587">
        <v>8839192</v>
      </c>
      <c r="L46" s="587">
        <v>9204200</v>
      </c>
      <c r="M46" s="587">
        <v>9171656</v>
      </c>
      <c r="N46" s="587">
        <v>8873110</v>
      </c>
      <c r="O46" s="587">
        <v>8843078</v>
      </c>
      <c r="P46" s="588">
        <v>8901993</v>
      </c>
    </row>
    <row r="47" spans="1:16" ht="13.5">
      <c r="A47" s="565" t="s">
        <v>4381</v>
      </c>
      <c r="B47" s="601">
        <v>4390922</v>
      </c>
      <c r="C47" s="1006">
        <v>5291381</v>
      </c>
      <c r="D47" s="1006">
        <v>3843147</v>
      </c>
      <c r="E47" s="1006">
        <v>6955321</v>
      </c>
      <c r="F47" s="1006">
        <v>5212109</v>
      </c>
      <c r="G47" s="1006">
        <v>4848994</v>
      </c>
      <c r="H47" s="587">
        <v>6065485</v>
      </c>
      <c r="I47" s="587">
        <v>5275740</v>
      </c>
      <c r="J47" s="587">
        <v>7004510</v>
      </c>
      <c r="K47" s="587">
        <v>8691343</v>
      </c>
      <c r="L47" s="587">
        <v>8435777</v>
      </c>
      <c r="M47" s="587">
        <v>9483954</v>
      </c>
      <c r="N47" s="587">
        <v>8551981</v>
      </c>
      <c r="O47" s="587">
        <v>7670257</v>
      </c>
      <c r="P47" s="588">
        <v>5903624</v>
      </c>
    </row>
    <row r="48" spans="1:16" ht="14.25" customHeight="1">
      <c r="A48" s="913" t="s">
        <v>4382</v>
      </c>
      <c r="B48" s="601"/>
      <c r="C48" s="1006"/>
      <c r="D48" s="1006"/>
      <c r="E48" s="1006"/>
      <c r="F48" s="1006"/>
      <c r="G48" s="1006"/>
      <c r="H48" s="588"/>
      <c r="I48" s="588"/>
      <c r="J48" s="588"/>
      <c r="K48" s="587"/>
      <c r="L48" s="587"/>
      <c r="M48" s="587"/>
      <c r="N48" s="587"/>
      <c r="O48" s="587"/>
      <c r="P48" s="588"/>
    </row>
    <row r="49" spans="1:16" ht="13.5">
      <c r="A49" s="565" t="s">
        <v>4383</v>
      </c>
      <c r="B49" s="601">
        <v>573481</v>
      </c>
      <c r="C49" s="1006">
        <v>638538</v>
      </c>
      <c r="D49" s="1006">
        <v>581739</v>
      </c>
      <c r="E49" s="1006">
        <v>543854</v>
      </c>
      <c r="F49" s="1006">
        <v>743181</v>
      </c>
      <c r="G49" s="1006">
        <v>724124</v>
      </c>
      <c r="H49" s="587">
        <v>707482</v>
      </c>
      <c r="I49" s="587">
        <v>702895</v>
      </c>
      <c r="J49" s="587">
        <v>694701</v>
      </c>
      <c r="K49" s="587">
        <v>689906</v>
      </c>
      <c r="L49" s="587">
        <v>713811</v>
      </c>
      <c r="M49" s="587">
        <v>650605</v>
      </c>
      <c r="N49" s="587">
        <v>677723</v>
      </c>
      <c r="O49" s="587">
        <v>660721</v>
      </c>
      <c r="P49" s="588">
        <v>673541</v>
      </c>
    </row>
    <row r="50" spans="1:16" ht="13.5">
      <c r="A50" s="567" t="s">
        <v>4384</v>
      </c>
      <c r="B50" s="639">
        <v>59912</v>
      </c>
      <c r="C50" s="611">
        <v>173582</v>
      </c>
      <c r="D50" s="611">
        <v>88433</v>
      </c>
      <c r="E50" s="611">
        <v>152317</v>
      </c>
      <c r="F50" s="611">
        <v>101700</v>
      </c>
      <c r="G50" s="611">
        <v>117606</v>
      </c>
      <c r="H50" s="597">
        <v>132741</v>
      </c>
      <c r="I50" s="597">
        <v>144067</v>
      </c>
      <c r="J50" s="597">
        <v>156373</v>
      </c>
      <c r="K50" s="597">
        <v>210296</v>
      </c>
      <c r="L50" s="597">
        <v>282107</v>
      </c>
      <c r="M50" s="597">
        <v>606484</v>
      </c>
      <c r="N50" s="597">
        <v>408900</v>
      </c>
      <c r="O50" s="597">
        <v>197573</v>
      </c>
      <c r="P50" s="1773">
        <v>201722</v>
      </c>
    </row>
    <row r="51" spans="1:16" ht="20.100000000000001" customHeight="1">
      <c r="A51" s="540" t="s">
        <v>4340</v>
      </c>
    </row>
    <row r="52" spans="1:16" ht="20.100000000000001" customHeight="1">
      <c r="A52" s="540" t="s">
        <v>5388</v>
      </c>
    </row>
    <row r="53" spans="1:16" s="564" customFormat="1" ht="20.100000000000001" customHeight="1">
      <c r="A53" s="564" t="s">
        <v>4385</v>
      </c>
      <c r="B53" s="37"/>
      <c r="C53" s="37"/>
      <c r="D53" s="37"/>
      <c r="E53" s="37"/>
      <c r="F53" s="37"/>
      <c r="G53" s="37"/>
    </row>
  </sheetData>
  <customSheetViews>
    <customSheetView guid="{35BD8D3A-C3F6-4E0E-B6B2-2143E8CF03D4}" scale="70" topLeftCell="K1">
      <pane ySplit="5" topLeftCell="A6" activePane="bottomLeft" state="frozen"/>
      <selection pane="bottomLeft" activeCell="V23" sqref="V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topLeftCell="F1">
      <pane ySplit="5" topLeftCell="A6"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5" topLeftCell="A21" activePane="bottomLeft" state="frozen"/>
      <selection pane="bottomLeft" activeCell="F52" sqref="F5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5" topLeftCell="A21" activePane="bottomLeft" state="frozen"/>
      <selection pane="bottomLeft" activeCell="F52" sqref="F5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5" topLeftCell="A6" activePane="bottomLeft" state="frozen"/>
      <selection pane="bottomLeft" activeCell="P19" sqref="P19"/>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5" topLeftCell="A21" activePane="bottomLeft" state="frozen"/>
      <selection pane="bottomLeft" activeCell="F52" sqref="F5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5" topLeftCell="A21" activePane="bottomLeft" state="frozen"/>
      <selection pane="bottomLeft" activeCell="F52" sqref="F5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5" topLeftCell="A21" activePane="bottomLeft" state="frozen"/>
      <selection pane="bottomLeft" activeCell="F52" sqref="F5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4" topLeftCell="A5" activePane="bottomLeft" state="frozen"/>
      <selection pane="bottomLeft" activeCell="A9" sqref="A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topLeftCell="F1">
      <pane ySplit="5" topLeftCell="A6"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topLeftCell="F1">
      <pane ySplit="5" topLeftCell="A6"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topLeftCell="F1">
      <pane ySplit="5" topLeftCell="A6"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K1">
      <pane ySplit="5" topLeftCell="A6"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4">
    <pageSetUpPr autoPageBreaks="0"/>
  </sheetPr>
  <dimension ref="A1:R53"/>
  <sheetViews>
    <sheetView zoomScale="85" zoomScaleNormal="85" zoomScaleSheetLayoutView="85" workbookViewId="0">
      <pane ySplit="5" topLeftCell="A6" activePane="bottomLeft" state="frozen"/>
      <selection activeCell="N26" sqref="N26"/>
      <selection pane="bottomLeft" activeCell="L16" sqref="L16"/>
    </sheetView>
  </sheetViews>
  <sheetFormatPr defaultColWidth="2.5" defaultRowHeight="15" customHeight="1"/>
  <cols>
    <col min="1" max="1" width="27.625" style="540" customWidth="1"/>
    <col min="2" max="7" width="14.625" style="37" customWidth="1"/>
    <col min="8" max="16" width="14.625" style="540" customWidth="1"/>
    <col min="17" max="17" width="2.5" style="540"/>
    <col min="18" max="18" width="10.625" style="540" bestFit="1" customWidth="1"/>
    <col min="19" max="16384" width="2.5" style="540"/>
  </cols>
  <sheetData>
    <row r="1" spans="1:18" ht="22.5" customHeight="1">
      <c r="K1" s="580"/>
      <c r="L1" s="580"/>
      <c r="M1" s="580"/>
      <c r="N1" s="580"/>
      <c r="O1" s="580"/>
      <c r="P1" s="580" t="s">
        <v>4882</v>
      </c>
      <c r="Q1"/>
      <c r="R1" s="558" t="s">
        <v>747</v>
      </c>
    </row>
    <row r="2" spans="1:18" ht="22.5" customHeight="1">
      <c r="A2" s="686" t="s">
        <v>4886</v>
      </c>
    </row>
    <row r="3" spans="1:18" ht="22.5" customHeight="1">
      <c r="A3" s="540" t="s">
        <v>4386</v>
      </c>
    </row>
    <row r="4" spans="1:18" s="562" customFormat="1" ht="22.5" customHeight="1">
      <c r="A4" s="570" t="s">
        <v>4286</v>
      </c>
      <c r="B4" s="605"/>
      <c r="C4" s="605"/>
      <c r="D4" s="605"/>
      <c r="E4" s="605"/>
      <c r="F4" s="605"/>
      <c r="G4" s="605"/>
    </row>
    <row r="5" spans="1:18" s="915" customFormat="1" ht="27">
      <c r="A5" s="980" t="s">
        <v>4342</v>
      </c>
      <c r="B5" s="904" t="s">
        <v>4288</v>
      </c>
      <c r="C5" s="905" t="s">
        <v>4289</v>
      </c>
      <c r="D5" s="905" t="s">
        <v>4290</v>
      </c>
      <c r="E5" s="905" t="s">
        <v>4291</v>
      </c>
      <c r="F5" s="905" t="s">
        <v>4292</v>
      </c>
      <c r="G5" s="905" t="s">
        <v>4293</v>
      </c>
      <c r="H5" s="906" t="s">
        <v>4294</v>
      </c>
      <c r="I5" s="906" t="s">
        <v>4295</v>
      </c>
      <c r="J5" s="906" t="s">
        <v>4296</v>
      </c>
      <c r="K5" s="907" t="s">
        <v>4297</v>
      </c>
      <c r="L5" s="1030" t="s">
        <v>4298</v>
      </c>
      <c r="M5" s="1416" t="s">
        <v>4929</v>
      </c>
      <c r="N5" s="1416" t="s">
        <v>5273</v>
      </c>
      <c r="O5" s="1416" t="s">
        <v>5442</v>
      </c>
      <c r="P5" s="1152" t="s">
        <v>5583</v>
      </c>
    </row>
    <row r="6" spans="1:18" ht="13.5">
      <c r="A6" s="913" t="s">
        <v>4343</v>
      </c>
      <c r="B6" s="637">
        <v>53538304</v>
      </c>
      <c r="C6" s="638">
        <v>55312547</v>
      </c>
      <c r="D6" s="638">
        <v>59173808</v>
      </c>
      <c r="E6" s="638">
        <v>62031234</v>
      </c>
      <c r="F6" s="638">
        <v>60704081</v>
      </c>
      <c r="G6" s="638">
        <v>67716220</v>
      </c>
      <c r="H6" s="588">
        <v>67846660</v>
      </c>
      <c r="I6" s="588">
        <v>66404957</v>
      </c>
      <c r="J6" s="588">
        <v>61374304</v>
      </c>
      <c r="K6" s="588">
        <v>60588043</v>
      </c>
      <c r="L6" s="914">
        <v>61948228</v>
      </c>
      <c r="M6" s="588">
        <v>64330893</v>
      </c>
      <c r="N6" s="588">
        <v>65042254</v>
      </c>
      <c r="O6" s="588">
        <v>65741310</v>
      </c>
      <c r="P6" s="1915">
        <v>65771575</v>
      </c>
    </row>
    <row r="7" spans="1:18" ht="13.5">
      <c r="A7" s="565" t="s">
        <v>4344</v>
      </c>
      <c r="B7" s="601">
        <v>30821839</v>
      </c>
      <c r="C7" s="1006">
        <v>32408254</v>
      </c>
      <c r="D7" s="1006">
        <v>34056532</v>
      </c>
      <c r="E7" s="1006">
        <v>33582999</v>
      </c>
      <c r="F7" s="1006">
        <v>33053830</v>
      </c>
      <c r="G7" s="1006">
        <v>38244427</v>
      </c>
      <c r="H7" s="587">
        <v>36552679</v>
      </c>
      <c r="I7" s="587">
        <v>35835439</v>
      </c>
      <c r="J7" s="587">
        <v>30176213</v>
      </c>
      <c r="K7" s="587">
        <v>28444811</v>
      </c>
      <c r="L7" s="587">
        <v>27518231</v>
      </c>
      <c r="M7" s="587">
        <v>28947720</v>
      </c>
      <c r="N7" s="587">
        <v>28712011</v>
      </c>
      <c r="O7" s="587">
        <v>28981332</v>
      </c>
      <c r="P7" s="588">
        <v>27502775</v>
      </c>
    </row>
    <row r="8" spans="1:18" ht="13.5">
      <c r="A8" s="565" t="s">
        <v>4345</v>
      </c>
      <c r="B8" s="601">
        <v>2485916</v>
      </c>
      <c r="C8" s="1006">
        <v>2399761</v>
      </c>
      <c r="D8" s="1006">
        <v>2551655</v>
      </c>
      <c r="E8" s="1006">
        <v>2699617</v>
      </c>
      <c r="F8" s="1006">
        <v>2868490</v>
      </c>
      <c r="G8" s="1006">
        <v>2876280</v>
      </c>
      <c r="H8" s="587">
        <v>3001120</v>
      </c>
      <c r="I8" s="587">
        <v>3096960</v>
      </c>
      <c r="J8" s="587">
        <v>3193185</v>
      </c>
      <c r="K8" s="587">
        <v>3271012</v>
      </c>
      <c r="L8" s="587">
        <v>3481395</v>
      </c>
      <c r="M8" s="587">
        <v>3481256</v>
      </c>
      <c r="N8" s="587">
        <v>3755702</v>
      </c>
      <c r="O8" s="587">
        <v>3893309</v>
      </c>
      <c r="P8" s="588">
        <v>4276164</v>
      </c>
    </row>
    <row r="9" spans="1:18" ht="13.5">
      <c r="A9" s="565" t="s">
        <v>4346</v>
      </c>
      <c r="B9" s="601">
        <v>16588530</v>
      </c>
      <c r="C9" s="1006">
        <v>17382386</v>
      </c>
      <c r="D9" s="1006">
        <v>19019180</v>
      </c>
      <c r="E9" s="1006">
        <v>19570816</v>
      </c>
      <c r="F9" s="1006">
        <v>20567214</v>
      </c>
      <c r="G9" s="1006">
        <v>21175298</v>
      </c>
      <c r="H9" s="587">
        <v>21530918</v>
      </c>
      <c r="I9" s="587">
        <v>22714538</v>
      </c>
      <c r="J9" s="587">
        <v>23056261</v>
      </c>
      <c r="K9" s="587">
        <v>24197677</v>
      </c>
      <c r="L9" s="587">
        <v>24782075</v>
      </c>
      <c r="M9" s="587">
        <v>25463310</v>
      </c>
      <c r="N9" s="587">
        <v>26104960</v>
      </c>
      <c r="O9" s="587">
        <v>26927829</v>
      </c>
      <c r="P9" s="588">
        <v>27297354</v>
      </c>
    </row>
    <row r="10" spans="1:18" ht="13.5">
      <c r="A10" s="565" t="s">
        <v>4347</v>
      </c>
      <c r="B10" s="601">
        <v>4508</v>
      </c>
      <c r="C10" s="1006">
        <v>1562</v>
      </c>
      <c r="D10" s="1006">
        <v>3016</v>
      </c>
      <c r="E10" s="1006">
        <v>2160</v>
      </c>
      <c r="F10" s="1006">
        <v>3981</v>
      </c>
      <c r="G10" s="1006">
        <v>2437</v>
      </c>
      <c r="H10" s="587">
        <v>393</v>
      </c>
      <c r="I10" s="587">
        <v>148</v>
      </c>
      <c r="J10" s="587">
        <v>86</v>
      </c>
      <c r="K10" s="587">
        <v>45</v>
      </c>
      <c r="L10" s="587">
        <v>175</v>
      </c>
      <c r="M10" s="587">
        <v>330</v>
      </c>
      <c r="N10" s="587">
        <v>308</v>
      </c>
      <c r="O10" s="587">
        <v>1123</v>
      </c>
      <c r="P10" s="588">
        <v>1184</v>
      </c>
    </row>
    <row r="11" spans="1:18" ht="13.5">
      <c r="A11" s="565" t="s">
        <v>4348</v>
      </c>
      <c r="B11" s="601">
        <v>11349</v>
      </c>
      <c r="C11" s="1006">
        <v>10729</v>
      </c>
      <c r="D11" s="1006">
        <v>20062</v>
      </c>
      <c r="E11" s="1006">
        <v>70352</v>
      </c>
      <c r="F11" s="1006">
        <v>99156</v>
      </c>
      <c r="G11" s="1006">
        <v>739</v>
      </c>
      <c r="H11" s="587">
        <v>1784</v>
      </c>
      <c r="I11" s="587">
        <v>82192</v>
      </c>
      <c r="J11" s="587">
        <v>292123</v>
      </c>
      <c r="K11" s="587">
        <v>143623</v>
      </c>
      <c r="L11" s="587">
        <v>8306</v>
      </c>
      <c r="M11" s="587">
        <v>4786</v>
      </c>
      <c r="N11" s="587">
        <v>1978</v>
      </c>
      <c r="O11" s="587">
        <v>1521</v>
      </c>
      <c r="P11" s="588">
        <v>80</v>
      </c>
    </row>
    <row r="12" spans="1:18" ht="13.5">
      <c r="A12" s="565" t="s">
        <v>4349</v>
      </c>
      <c r="B12" s="601">
        <v>1256</v>
      </c>
      <c r="C12" s="1006">
        <v>2564</v>
      </c>
      <c r="D12" s="1006">
        <v>5170</v>
      </c>
      <c r="E12" s="1006">
        <v>34091</v>
      </c>
      <c r="F12" s="1006">
        <v>23767</v>
      </c>
      <c r="G12" s="1006">
        <v>136154</v>
      </c>
      <c r="H12" s="587">
        <v>320</v>
      </c>
      <c r="I12" s="587">
        <v>257</v>
      </c>
      <c r="J12" s="587">
        <v>499</v>
      </c>
      <c r="K12" s="587">
        <v>50</v>
      </c>
      <c r="L12" s="587">
        <v>24</v>
      </c>
      <c r="M12" s="587" t="s">
        <v>399</v>
      </c>
      <c r="N12" s="587" t="s">
        <v>399</v>
      </c>
      <c r="O12" s="587" t="s">
        <v>399</v>
      </c>
      <c r="P12" s="588" t="s">
        <v>553</v>
      </c>
    </row>
    <row r="13" spans="1:18" ht="13.5">
      <c r="A13" s="565" t="s">
        <v>4350</v>
      </c>
      <c r="B13" s="601">
        <v>163920</v>
      </c>
      <c r="C13" s="1006">
        <v>183862</v>
      </c>
      <c r="D13" s="1006">
        <v>130629</v>
      </c>
      <c r="E13" s="1006">
        <v>117195</v>
      </c>
      <c r="F13" s="1006">
        <v>117314</v>
      </c>
      <c r="G13" s="1006">
        <v>111609</v>
      </c>
      <c r="H13" s="587">
        <v>83245</v>
      </c>
      <c r="I13" s="587">
        <v>151516</v>
      </c>
      <c r="J13" s="587">
        <v>130496</v>
      </c>
      <c r="K13" s="587">
        <v>114595</v>
      </c>
      <c r="L13" s="587">
        <v>100541</v>
      </c>
      <c r="M13" s="587">
        <v>45990</v>
      </c>
      <c r="N13" s="587">
        <v>145434</v>
      </c>
      <c r="O13" s="587">
        <v>33945</v>
      </c>
      <c r="P13" s="588">
        <v>224223</v>
      </c>
    </row>
    <row r="14" spans="1:18" ht="13.5">
      <c r="A14" s="565" t="s">
        <v>4351</v>
      </c>
      <c r="B14" s="601">
        <v>612240</v>
      </c>
      <c r="C14" s="1006">
        <v>220532</v>
      </c>
      <c r="D14" s="1006">
        <v>947866</v>
      </c>
      <c r="E14" s="1006">
        <v>405214</v>
      </c>
      <c r="F14" s="1006">
        <v>822474</v>
      </c>
      <c r="G14" s="1006">
        <v>441683</v>
      </c>
      <c r="H14" s="587">
        <v>353041</v>
      </c>
      <c r="I14" s="587">
        <v>477704</v>
      </c>
      <c r="J14" s="587">
        <v>459095</v>
      </c>
      <c r="K14" s="587">
        <v>722433</v>
      </c>
      <c r="L14" s="587">
        <v>659876</v>
      </c>
      <c r="M14" s="587">
        <v>676467</v>
      </c>
      <c r="N14" s="587">
        <v>997501</v>
      </c>
      <c r="O14" s="587">
        <v>821008</v>
      </c>
      <c r="P14" s="588">
        <v>709634</v>
      </c>
    </row>
    <row r="15" spans="1:18" ht="13.5">
      <c r="A15" s="565" t="s">
        <v>4352</v>
      </c>
      <c r="B15" s="601">
        <v>340579</v>
      </c>
      <c r="C15" s="1006">
        <v>265599</v>
      </c>
      <c r="D15" s="1006">
        <v>323586</v>
      </c>
      <c r="E15" s="1006">
        <v>334741</v>
      </c>
      <c r="F15" s="1006">
        <v>394011</v>
      </c>
      <c r="G15" s="1006">
        <v>531637</v>
      </c>
      <c r="H15" s="587">
        <v>466079</v>
      </c>
      <c r="I15" s="587">
        <v>611487</v>
      </c>
      <c r="J15" s="587">
        <v>1092459</v>
      </c>
      <c r="K15" s="587">
        <v>456032</v>
      </c>
      <c r="L15" s="587">
        <v>655361</v>
      </c>
      <c r="M15" s="587">
        <v>1025456</v>
      </c>
      <c r="N15" s="587">
        <v>1125508</v>
      </c>
      <c r="O15" s="587">
        <v>652647</v>
      </c>
      <c r="P15" s="588">
        <v>522903</v>
      </c>
    </row>
    <row r="16" spans="1:18" ht="13.5">
      <c r="A16" s="565" t="s">
        <v>4353</v>
      </c>
      <c r="B16" s="601">
        <v>118666</v>
      </c>
      <c r="C16" s="1006">
        <v>42590</v>
      </c>
      <c r="D16" s="1006">
        <v>44006</v>
      </c>
      <c r="E16" s="1006">
        <v>38677</v>
      </c>
      <c r="F16" s="1006">
        <v>49488</v>
      </c>
      <c r="G16" s="1006">
        <v>138005</v>
      </c>
      <c r="H16" s="587">
        <v>217701</v>
      </c>
      <c r="I16" s="587">
        <v>145623</v>
      </c>
      <c r="J16" s="587">
        <v>237155</v>
      </c>
      <c r="K16" s="587">
        <v>642658</v>
      </c>
      <c r="L16" s="587">
        <v>882936</v>
      </c>
      <c r="M16" s="587">
        <v>926138</v>
      </c>
      <c r="N16" s="587">
        <v>803679</v>
      </c>
      <c r="O16" s="587">
        <v>438708</v>
      </c>
      <c r="P16" s="588">
        <v>646666</v>
      </c>
    </row>
    <row r="17" spans="1:16" ht="13.5">
      <c r="A17" s="565" t="s">
        <v>4354</v>
      </c>
      <c r="B17" s="601">
        <v>266191</v>
      </c>
      <c r="C17" s="1006">
        <v>292273</v>
      </c>
      <c r="D17" s="1006">
        <v>298428</v>
      </c>
      <c r="E17" s="1006">
        <v>288664</v>
      </c>
      <c r="F17" s="1006">
        <v>304833</v>
      </c>
      <c r="G17" s="1006">
        <v>320321</v>
      </c>
      <c r="H17" s="587">
        <v>270467</v>
      </c>
      <c r="I17" s="587">
        <v>224499</v>
      </c>
      <c r="J17" s="587">
        <v>189648</v>
      </c>
      <c r="K17" s="587">
        <v>195367</v>
      </c>
      <c r="L17" s="587">
        <v>101163</v>
      </c>
      <c r="M17" s="587">
        <v>87670</v>
      </c>
      <c r="N17" s="587">
        <v>155702</v>
      </c>
      <c r="O17" s="587">
        <v>167880</v>
      </c>
      <c r="P17" s="588">
        <v>177610</v>
      </c>
    </row>
    <row r="18" spans="1:16" ht="13.5">
      <c r="A18" s="565" t="s">
        <v>4355</v>
      </c>
      <c r="B18" s="601">
        <v>315819</v>
      </c>
      <c r="C18" s="1006">
        <v>302804</v>
      </c>
      <c r="D18" s="1006">
        <v>301759</v>
      </c>
      <c r="E18" s="1006">
        <v>300052</v>
      </c>
      <c r="F18" s="1006">
        <v>287592</v>
      </c>
      <c r="G18" s="1006">
        <v>238226</v>
      </c>
      <c r="H18" s="587">
        <v>206508</v>
      </c>
      <c r="I18" s="587">
        <v>151675</v>
      </c>
      <c r="J18" s="587">
        <v>143079</v>
      </c>
      <c r="K18" s="587">
        <v>141538</v>
      </c>
      <c r="L18" s="587">
        <v>41423</v>
      </c>
      <c r="M18" s="587">
        <v>22533</v>
      </c>
      <c r="N18" s="587">
        <v>22509</v>
      </c>
      <c r="O18" s="587">
        <v>23657</v>
      </c>
      <c r="P18" s="588">
        <v>22796</v>
      </c>
    </row>
    <row r="19" spans="1:16" ht="13.5">
      <c r="A19" s="565" t="s">
        <v>4356</v>
      </c>
      <c r="B19" s="601">
        <v>1054429</v>
      </c>
      <c r="C19" s="1006">
        <v>1071149</v>
      </c>
      <c r="D19" s="1006">
        <v>1061591</v>
      </c>
      <c r="E19" s="1006">
        <v>1061600</v>
      </c>
      <c r="F19" s="1006">
        <v>1097499</v>
      </c>
      <c r="G19" s="1006">
        <v>1079771</v>
      </c>
      <c r="H19" s="587">
        <v>1065291</v>
      </c>
      <c r="I19" s="587">
        <v>1063714</v>
      </c>
      <c r="J19" s="587">
        <v>1051721</v>
      </c>
      <c r="K19" s="587">
        <v>1120950</v>
      </c>
      <c r="L19" s="587">
        <v>1455116</v>
      </c>
      <c r="M19" s="587">
        <v>1981727</v>
      </c>
      <c r="N19" s="587">
        <v>1158464</v>
      </c>
      <c r="O19" s="587">
        <v>1337504</v>
      </c>
      <c r="P19" s="588">
        <v>995238</v>
      </c>
    </row>
    <row r="20" spans="1:16" ht="13.5">
      <c r="A20" s="565" t="s">
        <v>4357</v>
      </c>
      <c r="B20" s="601" t="s">
        <v>399</v>
      </c>
      <c r="C20" s="1006" t="s">
        <v>399</v>
      </c>
      <c r="D20" s="1006" t="s">
        <v>399</v>
      </c>
      <c r="E20" s="1006">
        <v>3193467</v>
      </c>
      <c r="F20" s="1006">
        <v>551564</v>
      </c>
      <c r="G20" s="1006">
        <v>2097685</v>
      </c>
      <c r="H20" s="587">
        <v>3754957</v>
      </c>
      <c r="I20" s="587">
        <v>1484829</v>
      </c>
      <c r="J20" s="587">
        <v>1016501</v>
      </c>
      <c r="K20" s="587">
        <v>805960</v>
      </c>
      <c r="L20" s="587">
        <v>1910998</v>
      </c>
      <c r="M20" s="587">
        <v>1322043</v>
      </c>
      <c r="N20" s="587">
        <v>1907489</v>
      </c>
      <c r="O20" s="587">
        <v>2213660</v>
      </c>
      <c r="P20" s="588">
        <v>3245093</v>
      </c>
    </row>
    <row r="21" spans="1:16" ht="13.5">
      <c r="A21" s="565" t="s">
        <v>4358</v>
      </c>
      <c r="B21" s="601">
        <v>85652</v>
      </c>
      <c r="C21" s="1006">
        <v>82746</v>
      </c>
      <c r="D21" s="1006">
        <v>110923</v>
      </c>
      <c r="E21" s="1006">
        <v>101657</v>
      </c>
      <c r="F21" s="1006">
        <v>82942</v>
      </c>
      <c r="G21" s="1006">
        <v>75923</v>
      </c>
      <c r="H21" s="587">
        <v>63307</v>
      </c>
      <c r="I21" s="587">
        <v>71733</v>
      </c>
      <c r="J21" s="587">
        <v>66848</v>
      </c>
      <c r="K21" s="587">
        <v>90171</v>
      </c>
      <c r="L21" s="587">
        <v>78342</v>
      </c>
      <c r="M21" s="587">
        <v>107690</v>
      </c>
      <c r="N21" s="587">
        <v>117449</v>
      </c>
      <c r="O21" s="587">
        <v>215440</v>
      </c>
      <c r="P21" s="588">
        <v>129857</v>
      </c>
    </row>
    <row r="22" spans="1:16" ht="14.25" customHeight="1">
      <c r="A22" s="565" t="s">
        <v>4359</v>
      </c>
      <c r="B22" s="601">
        <v>42465</v>
      </c>
      <c r="C22" s="1006">
        <v>29398</v>
      </c>
      <c r="D22" s="1006">
        <v>14321</v>
      </c>
      <c r="E22" s="1006">
        <v>8887</v>
      </c>
      <c r="F22" s="1006">
        <v>14091</v>
      </c>
      <c r="G22" s="1006">
        <v>34885</v>
      </c>
      <c r="H22" s="587">
        <v>31069</v>
      </c>
      <c r="I22" s="587">
        <v>22172</v>
      </c>
      <c r="J22" s="587">
        <v>7904</v>
      </c>
      <c r="K22" s="587">
        <v>9346</v>
      </c>
      <c r="L22" s="587">
        <v>18615</v>
      </c>
      <c r="M22" s="587">
        <v>30827</v>
      </c>
      <c r="N22" s="587">
        <v>20710</v>
      </c>
      <c r="O22" s="587">
        <v>10753</v>
      </c>
      <c r="P22" s="588">
        <v>8414</v>
      </c>
    </row>
    <row r="23" spans="1:16" ht="13.5">
      <c r="A23" s="565" t="s">
        <v>4360</v>
      </c>
      <c r="B23" s="601">
        <v>175828</v>
      </c>
      <c r="C23" s="1006">
        <v>178292</v>
      </c>
      <c r="D23" s="1006">
        <v>175346</v>
      </c>
      <c r="E23" s="1006">
        <v>175251</v>
      </c>
      <c r="F23" s="1006">
        <v>174060</v>
      </c>
      <c r="G23" s="1006">
        <v>183073</v>
      </c>
      <c r="H23" s="587">
        <v>190468</v>
      </c>
      <c r="I23" s="587">
        <v>185770</v>
      </c>
      <c r="J23" s="587">
        <v>215996</v>
      </c>
      <c r="K23" s="587">
        <v>197035</v>
      </c>
      <c r="L23" s="587">
        <v>226048</v>
      </c>
      <c r="M23" s="587">
        <v>164189</v>
      </c>
      <c r="N23" s="587" t="s">
        <v>399</v>
      </c>
      <c r="O23" s="587" t="s">
        <v>399</v>
      </c>
      <c r="P23" s="588" t="s">
        <v>553</v>
      </c>
    </row>
    <row r="24" spans="1:16" ht="13.5">
      <c r="A24" s="565" t="s">
        <v>4361</v>
      </c>
      <c r="B24" s="601">
        <v>5157</v>
      </c>
      <c r="C24" s="1006">
        <v>4597</v>
      </c>
      <c r="D24" s="1006">
        <v>4005</v>
      </c>
      <c r="E24" s="1006">
        <v>4247</v>
      </c>
      <c r="F24" s="1006">
        <v>4438</v>
      </c>
      <c r="G24" s="1006">
        <v>4628</v>
      </c>
      <c r="H24" s="587">
        <v>6083</v>
      </c>
      <c r="I24" s="587">
        <v>4695</v>
      </c>
      <c r="J24" s="587">
        <v>8268</v>
      </c>
      <c r="K24" s="587">
        <v>4624</v>
      </c>
      <c r="L24" s="587">
        <v>5512</v>
      </c>
      <c r="M24" s="587">
        <v>22021</v>
      </c>
      <c r="N24" s="587" t="s">
        <v>399</v>
      </c>
      <c r="O24" s="587" t="s">
        <v>399</v>
      </c>
      <c r="P24" s="588" t="s">
        <v>553</v>
      </c>
    </row>
    <row r="25" spans="1:16" ht="13.5">
      <c r="A25" s="565" t="s">
        <v>4362</v>
      </c>
      <c r="B25" s="601">
        <v>10970</v>
      </c>
      <c r="C25" s="1006">
        <v>11314</v>
      </c>
      <c r="D25" s="1006">
        <v>12305</v>
      </c>
      <c r="E25" s="1006">
        <v>12175</v>
      </c>
      <c r="F25" s="1006">
        <v>13866</v>
      </c>
      <c r="G25" s="1006">
        <v>12613</v>
      </c>
      <c r="H25" s="587">
        <v>11948</v>
      </c>
      <c r="I25" s="587">
        <v>17584</v>
      </c>
      <c r="J25" s="587">
        <v>12207</v>
      </c>
      <c r="K25" s="587">
        <v>11713</v>
      </c>
      <c r="L25" s="587">
        <v>12430</v>
      </c>
      <c r="M25" s="587">
        <v>10353</v>
      </c>
      <c r="N25" s="587" t="s">
        <v>399</v>
      </c>
      <c r="O25" s="587" t="s">
        <v>399</v>
      </c>
      <c r="P25" s="588" t="s">
        <v>553</v>
      </c>
    </row>
    <row r="26" spans="1:16" ht="13.5">
      <c r="A26" s="565" t="s">
        <v>4363</v>
      </c>
      <c r="B26" s="601">
        <v>2893</v>
      </c>
      <c r="C26" s="1006">
        <v>1779</v>
      </c>
      <c r="D26" s="1006">
        <v>3764</v>
      </c>
      <c r="E26" s="1006">
        <v>3550</v>
      </c>
      <c r="F26" s="1006">
        <v>3719</v>
      </c>
      <c r="G26" s="1006">
        <v>3250</v>
      </c>
      <c r="H26" s="587">
        <v>2772</v>
      </c>
      <c r="I26" s="587">
        <v>54419</v>
      </c>
      <c r="J26" s="587">
        <v>3130</v>
      </c>
      <c r="K26" s="587">
        <v>3080</v>
      </c>
      <c r="L26" s="587">
        <v>2743</v>
      </c>
      <c r="M26" s="587">
        <v>2335</v>
      </c>
      <c r="N26" s="587">
        <v>2616</v>
      </c>
      <c r="O26" s="587">
        <v>10753</v>
      </c>
      <c r="P26" s="588">
        <v>2898</v>
      </c>
    </row>
    <row r="27" spans="1:16" ht="13.5">
      <c r="A27" s="565" t="s">
        <v>4364</v>
      </c>
      <c r="B27" s="601">
        <v>2840</v>
      </c>
      <c r="C27" s="1006">
        <v>1992</v>
      </c>
      <c r="D27" s="1006">
        <v>3228</v>
      </c>
      <c r="E27" s="1006">
        <v>6467</v>
      </c>
      <c r="F27" s="1006">
        <v>3718</v>
      </c>
      <c r="G27" s="1006">
        <v>3451</v>
      </c>
      <c r="H27" s="587">
        <v>2366</v>
      </c>
      <c r="I27" s="587">
        <v>4102</v>
      </c>
      <c r="J27" s="587">
        <v>2473</v>
      </c>
      <c r="K27" s="587">
        <v>4065</v>
      </c>
      <c r="L27" s="587">
        <v>1985</v>
      </c>
      <c r="M27" s="587">
        <v>4224</v>
      </c>
      <c r="N27" s="587">
        <v>5619</v>
      </c>
      <c r="O27" s="587">
        <v>2589</v>
      </c>
      <c r="P27" s="588">
        <v>2109</v>
      </c>
    </row>
    <row r="28" spans="1:16" ht="13.5">
      <c r="A28" s="565" t="s">
        <v>4365</v>
      </c>
      <c r="B28" s="601">
        <v>810</v>
      </c>
      <c r="C28" s="1006">
        <v>373</v>
      </c>
      <c r="D28" s="1006">
        <v>373</v>
      </c>
      <c r="E28" s="1006">
        <v>15010</v>
      </c>
      <c r="F28" s="1006">
        <v>18730</v>
      </c>
      <c r="G28" s="1006">
        <v>8</v>
      </c>
      <c r="H28" s="587">
        <v>30965</v>
      </c>
      <c r="I28" s="587">
        <v>173</v>
      </c>
      <c r="J28" s="587">
        <v>15048</v>
      </c>
      <c r="K28" s="587">
        <v>46</v>
      </c>
      <c r="L28" s="587">
        <v>49</v>
      </c>
      <c r="M28" s="587">
        <v>54</v>
      </c>
      <c r="N28" s="587">
        <v>336</v>
      </c>
      <c r="O28" s="587">
        <v>1590</v>
      </c>
      <c r="P28" s="588" t="s">
        <v>553</v>
      </c>
    </row>
    <row r="29" spans="1:16" ht="13.5">
      <c r="A29" s="565" t="s">
        <v>4366</v>
      </c>
      <c r="B29" s="601">
        <v>113</v>
      </c>
      <c r="C29" s="1006">
        <v>75</v>
      </c>
      <c r="D29" s="1006">
        <v>75</v>
      </c>
      <c r="E29" s="1006">
        <v>75</v>
      </c>
      <c r="F29" s="1006">
        <v>75</v>
      </c>
      <c r="G29" s="1006">
        <v>75</v>
      </c>
      <c r="H29" s="587">
        <v>75</v>
      </c>
      <c r="I29" s="587">
        <v>68</v>
      </c>
      <c r="J29" s="587">
        <v>98</v>
      </c>
      <c r="K29" s="587">
        <v>75</v>
      </c>
      <c r="L29" s="587">
        <v>75</v>
      </c>
      <c r="M29" s="587">
        <v>93</v>
      </c>
      <c r="N29" s="587">
        <v>75</v>
      </c>
      <c r="O29" s="587">
        <v>75</v>
      </c>
      <c r="P29" s="588">
        <v>75</v>
      </c>
    </row>
    <row r="30" spans="1:16" ht="13.5">
      <c r="A30" s="565" t="s">
        <v>4367</v>
      </c>
      <c r="B30" s="601">
        <v>646</v>
      </c>
      <c r="C30" s="1006">
        <v>851</v>
      </c>
      <c r="D30" s="1006">
        <v>1018</v>
      </c>
      <c r="E30" s="1006">
        <v>850</v>
      </c>
      <c r="F30" s="1006">
        <v>1117</v>
      </c>
      <c r="G30" s="1006">
        <v>869</v>
      </c>
      <c r="H30" s="587">
        <v>831</v>
      </c>
      <c r="I30" s="587">
        <v>981</v>
      </c>
      <c r="J30" s="587">
        <v>577</v>
      </c>
      <c r="K30" s="587">
        <v>875</v>
      </c>
      <c r="L30" s="587">
        <v>618</v>
      </c>
      <c r="M30" s="587">
        <v>748</v>
      </c>
      <c r="N30" s="587">
        <v>1522</v>
      </c>
      <c r="O30" s="587">
        <v>863</v>
      </c>
      <c r="P30" s="588">
        <v>1170</v>
      </c>
    </row>
    <row r="31" spans="1:16" ht="13.5">
      <c r="A31" s="565" t="s">
        <v>4368</v>
      </c>
      <c r="B31" s="601">
        <v>1096</v>
      </c>
      <c r="C31" s="1006">
        <v>1169</v>
      </c>
      <c r="D31" s="1006">
        <v>1953</v>
      </c>
      <c r="E31" s="1006">
        <v>1685</v>
      </c>
      <c r="F31" s="1006">
        <v>1361</v>
      </c>
      <c r="G31" s="1006">
        <v>1716</v>
      </c>
      <c r="H31" s="587">
        <v>505</v>
      </c>
      <c r="I31" s="587">
        <v>915</v>
      </c>
      <c r="J31" s="587">
        <v>1164</v>
      </c>
      <c r="K31" s="587">
        <v>1552</v>
      </c>
      <c r="L31" s="587">
        <v>3058</v>
      </c>
      <c r="M31" s="587">
        <v>1538</v>
      </c>
      <c r="N31" s="587">
        <v>1313</v>
      </c>
      <c r="O31" s="587">
        <v>1265</v>
      </c>
      <c r="P31" s="588">
        <v>1820</v>
      </c>
    </row>
    <row r="32" spans="1:16" ht="13.5">
      <c r="A32" s="565" t="s">
        <v>4369</v>
      </c>
      <c r="B32" s="601">
        <v>15</v>
      </c>
      <c r="C32" s="1006">
        <v>10</v>
      </c>
      <c r="D32" s="1006">
        <v>15</v>
      </c>
      <c r="E32" s="1006">
        <v>16</v>
      </c>
      <c r="F32" s="1006">
        <v>13</v>
      </c>
      <c r="G32" s="1006">
        <v>17</v>
      </c>
      <c r="H32" s="587">
        <v>17</v>
      </c>
      <c r="I32" s="587">
        <v>16</v>
      </c>
      <c r="J32" s="587">
        <v>16</v>
      </c>
      <c r="K32" s="587">
        <v>16</v>
      </c>
      <c r="L32" s="587">
        <v>6</v>
      </c>
      <c r="M32" s="587">
        <v>43</v>
      </c>
      <c r="N32" s="587">
        <v>6</v>
      </c>
      <c r="O32" s="587">
        <v>9</v>
      </c>
      <c r="P32" s="588">
        <v>10</v>
      </c>
    </row>
    <row r="33" spans="1:16" ht="13.5">
      <c r="A33" s="565" t="s">
        <v>4370</v>
      </c>
      <c r="B33" s="601">
        <v>491</v>
      </c>
      <c r="C33" s="1006">
        <v>515</v>
      </c>
      <c r="D33" s="1006">
        <v>538</v>
      </c>
      <c r="E33" s="1006">
        <v>695</v>
      </c>
      <c r="F33" s="1006">
        <v>1253</v>
      </c>
      <c r="G33" s="1006">
        <v>644</v>
      </c>
      <c r="H33" s="587">
        <v>502</v>
      </c>
      <c r="I33" s="587">
        <v>611</v>
      </c>
      <c r="J33" s="587">
        <v>1405</v>
      </c>
      <c r="K33" s="587">
        <v>1622</v>
      </c>
      <c r="L33" s="587">
        <v>743</v>
      </c>
      <c r="M33" s="587">
        <v>988</v>
      </c>
      <c r="N33" s="587">
        <v>1042</v>
      </c>
      <c r="O33" s="587">
        <v>885</v>
      </c>
      <c r="P33" s="588">
        <v>3294</v>
      </c>
    </row>
    <row r="34" spans="1:16" ht="13.5">
      <c r="A34" s="565" t="s">
        <v>4371</v>
      </c>
      <c r="B34" s="601">
        <v>458</v>
      </c>
      <c r="C34" s="1006">
        <v>419</v>
      </c>
      <c r="D34" s="1006">
        <v>419</v>
      </c>
      <c r="E34" s="1006">
        <v>717</v>
      </c>
      <c r="F34" s="1006">
        <v>428</v>
      </c>
      <c r="G34" s="1006">
        <v>718</v>
      </c>
      <c r="H34" s="587">
        <v>1171</v>
      </c>
      <c r="I34" s="587">
        <v>1078</v>
      </c>
      <c r="J34" s="587">
        <v>580</v>
      </c>
      <c r="K34" s="587">
        <v>6995</v>
      </c>
      <c r="L34" s="587">
        <v>312</v>
      </c>
      <c r="M34" s="587">
        <v>293</v>
      </c>
      <c r="N34" s="587">
        <v>242</v>
      </c>
      <c r="O34" s="587">
        <v>152</v>
      </c>
      <c r="P34" s="588">
        <v>117</v>
      </c>
    </row>
    <row r="35" spans="1:16" ht="13.5">
      <c r="A35" s="565" t="s">
        <v>4372</v>
      </c>
      <c r="B35" s="601">
        <v>66</v>
      </c>
      <c r="C35" s="1006">
        <v>73</v>
      </c>
      <c r="D35" s="1006">
        <v>76</v>
      </c>
      <c r="E35" s="1006">
        <v>76</v>
      </c>
      <c r="F35" s="1006">
        <v>70</v>
      </c>
      <c r="G35" s="1006">
        <v>76</v>
      </c>
      <c r="H35" s="587">
        <v>76</v>
      </c>
      <c r="I35" s="587">
        <v>58</v>
      </c>
      <c r="J35" s="587">
        <v>70</v>
      </c>
      <c r="K35" s="587">
        <v>75</v>
      </c>
      <c r="L35" s="587">
        <v>71</v>
      </c>
      <c r="M35" s="587">
        <v>71</v>
      </c>
      <c r="N35" s="587">
        <v>79</v>
      </c>
      <c r="O35" s="587">
        <v>91</v>
      </c>
      <c r="P35" s="588">
        <v>92</v>
      </c>
    </row>
    <row r="36" spans="1:16" ht="14.25" customHeight="1">
      <c r="A36" s="913" t="s">
        <v>4373</v>
      </c>
      <c r="B36" s="601"/>
      <c r="C36" s="1006"/>
      <c r="D36" s="1006"/>
      <c r="E36" s="1006"/>
      <c r="F36" s="1006"/>
      <c r="G36" s="1006"/>
      <c r="H36" s="588"/>
      <c r="I36" s="588"/>
      <c r="J36" s="588"/>
      <c r="K36" s="587"/>
      <c r="L36" s="587"/>
      <c r="M36" s="587"/>
      <c r="N36" s="587"/>
      <c r="O36" s="587"/>
      <c r="P36" s="588"/>
    </row>
    <row r="37" spans="1:16" ht="14.25" customHeight="1">
      <c r="A37" s="565" t="s">
        <v>4387</v>
      </c>
      <c r="B37" s="601">
        <v>7344030</v>
      </c>
      <c r="C37" s="1006">
        <v>7598050</v>
      </c>
      <c r="D37" s="1006">
        <v>7237538</v>
      </c>
      <c r="E37" s="1006">
        <v>7053583</v>
      </c>
      <c r="F37" s="1006">
        <v>8303606</v>
      </c>
      <c r="G37" s="1006">
        <v>7035854</v>
      </c>
      <c r="H37" s="587">
        <v>7096142</v>
      </c>
      <c r="I37" s="587">
        <v>7159948</v>
      </c>
      <c r="J37" s="587">
        <v>7008346</v>
      </c>
      <c r="K37" s="587">
        <v>6900730</v>
      </c>
      <c r="L37" s="587">
        <v>6546771</v>
      </c>
      <c r="M37" s="587">
        <v>6706122</v>
      </c>
      <c r="N37" s="587">
        <v>6906668</v>
      </c>
      <c r="O37" s="587">
        <v>6908064</v>
      </c>
      <c r="P37" s="588">
        <v>7181898</v>
      </c>
    </row>
    <row r="38" spans="1:16" ht="14.25" customHeight="1">
      <c r="A38" s="565" t="s">
        <v>4388</v>
      </c>
      <c r="B38" s="601">
        <v>3896640</v>
      </c>
      <c r="C38" s="1006">
        <v>3714682</v>
      </c>
      <c r="D38" s="1006">
        <v>7217615</v>
      </c>
      <c r="E38" s="1006">
        <v>5610146</v>
      </c>
      <c r="F38" s="1006">
        <v>3891131</v>
      </c>
      <c r="G38" s="1006">
        <v>3365952</v>
      </c>
      <c r="H38" s="587">
        <v>4011898</v>
      </c>
      <c r="I38" s="587">
        <v>3696053</v>
      </c>
      <c r="J38" s="587">
        <v>4635266</v>
      </c>
      <c r="K38" s="587">
        <v>3953435</v>
      </c>
      <c r="L38" s="587">
        <v>4693189</v>
      </c>
      <c r="M38" s="587">
        <v>4742865</v>
      </c>
      <c r="N38" s="587">
        <v>5329807</v>
      </c>
      <c r="O38" s="587">
        <v>5343501</v>
      </c>
      <c r="P38" s="588">
        <v>4954183</v>
      </c>
    </row>
    <row r="39" spans="1:16" ht="14.25" customHeight="1">
      <c r="A39" s="913" t="s">
        <v>4376</v>
      </c>
      <c r="B39" s="601"/>
      <c r="C39" s="1006"/>
      <c r="D39" s="1006"/>
      <c r="E39" s="1006"/>
      <c r="F39" s="1006"/>
      <c r="G39" s="1006"/>
      <c r="H39" s="588"/>
      <c r="I39" s="588"/>
      <c r="J39" s="588"/>
      <c r="K39" s="587"/>
      <c r="L39" s="587"/>
      <c r="M39" s="587"/>
      <c r="N39" s="587"/>
      <c r="O39" s="587"/>
      <c r="P39" s="588"/>
    </row>
    <row r="40" spans="1:16" ht="14.25" customHeight="1">
      <c r="A40" s="565" t="s">
        <v>4389</v>
      </c>
      <c r="B40" s="601">
        <v>50660</v>
      </c>
      <c r="C40" s="1006">
        <v>49676</v>
      </c>
      <c r="D40" s="1006">
        <v>56979</v>
      </c>
      <c r="E40" s="1006">
        <v>56438</v>
      </c>
      <c r="F40" s="1006">
        <v>76730</v>
      </c>
      <c r="G40" s="1006">
        <v>67954</v>
      </c>
      <c r="H40" s="587">
        <v>67427</v>
      </c>
      <c r="I40" s="587">
        <v>75821</v>
      </c>
      <c r="J40" s="587">
        <v>54226</v>
      </c>
      <c r="K40" s="587">
        <v>62625</v>
      </c>
      <c r="L40" s="587">
        <v>57965</v>
      </c>
      <c r="M40" s="587">
        <v>324928</v>
      </c>
      <c r="N40" s="587" t="s">
        <v>399</v>
      </c>
      <c r="O40" s="587" t="s">
        <v>399</v>
      </c>
      <c r="P40" s="588" t="s">
        <v>553</v>
      </c>
    </row>
    <row r="41" spans="1:16" ht="14.25" customHeight="1">
      <c r="A41" s="565" t="s">
        <v>4390</v>
      </c>
      <c r="B41" s="601">
        <v>2453</v>
      </c>
      <c r="C41" s="1006">
        <v>3992</v>
      </c>
      <c r="D41" s="1006">
        <v>2679</v>
      </c>
      <c r="E41" s="1006">
        <v>10378</v>
      </c>
      <c r="F41" s="1006">
        <v>1375</v>
      </c>
      <c r="G41" s="1006">
        <v>1413</v>
      </c>
      <c r="H41" s="587">
        <v>1466</v>
      </c>
      <c r="I41" s="587">
        <v>1559</v>
      </c>
      <c r="J41" s="587">
        <v>1549</v>
      </c>
      <c r="K41" s="587">
        <v>1555</v>
      </c>
      <c r="L41" s="587">
        <v>1743</v>
      </c>
      <c r="M41" s="587" t="s">
        <v>399</v>
      </c>
      <c r="N41" s="587" t="s">
        <v>399</v>
      </c>
      <c r="O41" s="587" t="s">
        <v>399</v>
      </c>
      <c r="P41" s="588" t="s">
        <v>553</v>
      </c>
    </row>
    <row r="42" spans="1:16" ht="14.25" customHeight="1">
      <c r="A42" s="913" t="s">
        <v>5300</v>
      </c>
      <c r="B42" s="1066"/>
      <c r="C42" s="1064"/>
      <c r="D42" s="1064"/>
      <c r="E42" s="1064"/>
      <c r="F42" s="1064"/>
      <c r="G42" s="1064"/>
      <c r="H42" s="588"/>
      <c r="I42" s="588"/>
      <c r="J42" s="588"/>
      <c r="K42" s="587"/>
      <c r="L42" s="587"/>
      <c r="M42" s="587"/>
      <c r="N42" s="587"/>
      <c r="O42" s="587"/>
      <c r="P42" s="588"/>
    </row>
    <row r="43" spans="1:16" ht="14.25" customHeight="1">
      <c r="A43" s="1472" t="s">
        <v>4389</v>
      </c>
      <c r="B43" s="1066" t="s">
        <v>553</v>
      </c>
      <c r="C43" s="1064" t="s">
        <v>553</v>
      </c>
      <c r="D43" s="1064" t="s">
        <v>553</v>
      </c>
      <c r="E43" s="1064" t="s">
        <v>553</v>
      </c>
      <c r="F43" s="1064" t="s">
        <v>553</v>
      </c>
      <c r="G43" s="1064" t="s">
        <v>553</v>
      </c>
      <c r="H43" s="1064" t="s">
        <v>553</v>
      </c>
      <c r="I43" s="1064" t="s">
        <v>553</v>
      </c>
      <c r="J43" s="1064" t="s">
        <v>553</v>
      </c>
      <c r="K43" s="1064" t="s">
        <v>553</v>
      </c>
      <c r="L43" s="1064" t="s">
        <v>553</v>
      </c>
      <c r="M43" s="587" t="s">
        <v>553</v>
      </c>
      <c r="N43" s="587">
        <v>211138</v>
      </c>
      <c r="O43" s="587">
        <v>212880</v>
      </c>
      <c r="P43" s="588">
        <v>192312</v>
      </c>
    </row>
    <row r="44" spans="1:16" ht="14.25" customHeight="1">
      <c r="A44" s="1472" t="s">
        <v>4390</v>
      </c>
      <c r="B44" s="1066" t="s">
        <v>400</v>
      </c>
      <c r="C44" s="1064" t="s">
        <v>400</v>
      </c>
      <c r="D44" s="1064" t="s">
        <v>400</v>
      </c>
      <c r="E44" s="1064" t="s">
        <v>399</v>
      </c>
      <c r="F44" s="1064" t="s">
        <v>399</v>
      </c>
      <c r="G44" s="1064" t="s">
        <v>399</v>
      </c>
      <c r="H44" s="587" t="s">
        <v>399</v>
      </c>
      <c r="I44" s="587" t="s">
        <v>399</v>
      </c>
      <c r="J44" s="587" t="s">
        <v>400</v>
      </c>
      <c r="K44" s="587" t="s">
        <v>399</v>
      </c>
      <c r="L44" s="587" t="s">
        <v>399</v>
      </c>
      <c r="M44" s="587" t="s">
        <v>553</v>
      </c>
      <c r="N44" s="587">
        <v>110715</v>
      </c>
      <c r="O44" s="587">
        <v>102535</v>
      </c>
      <c r="P44" s="588">
        <v>98326</v>
      </c>
    </row>
    <row r="45" spans="1:16" ht="14.25" customHeight="1">
      <c r="A45" s="913" t="s">
        <v>4379</v>
      </c>
      <c r="B45" s="601"/>
      <c r="C45" s="1006"/>
      <c r="D45" s="1006"/>
      <c r="E45" s="1006"/>
      <c r="F45" s="1006"/>
      <c r="G45" s="1006"/>
      <c r="H45" s="588"/>
      <c r="I45" s="588"/>
      <c r="J45" s="588"/>
      <c r="K45" s="587"/>
      <c r="L45" s="587"/>
      <c r="M45" s="587"/>
      <c r="N45" s="587"/>
      <c r="O45" s="587"/>
      <c r="P45" s="588"/>
    </row>
    <row r="46" spans="1:16" ht="14.25" customHeight="1">
      <c r="A46" s="565" t="s">
        <v>4391</v>
      </c>
      <c r="B46" s="601">
        <v>7733103</v>
      </c>
      <c r="C46" s="1006">
        <v>7772756</v>
      </c>
      <c r="D46" s="1006">
        <v>7515593</v>
      </c>
      <c r="E46" s="1006">
        <v>7317624</v>
      </c>
      <c r="F46" s="1006">
        <v>8549963</v>
      </c>
      <c r="G46" s="1006">
        <v>8582175</v>
      </c>
      <c r="H46" s="587">
        <v>8571025</v>
      </c>
      <c r="I46" s="587">
        <v>8805419</v>
      </c>
      <c r="J46" s="587">
        <v>8350747</v>
      </c>
      <c r="K46" s="587">
        <v>8553509</v>
      </c>
      <c r="L46" s="587">
        <v>8544928</v>
      </c>
      <c r="M46" s="587">
        <v>8845480</v>
      </c>
      <c r="N46" s="587">
        <v>8441577</v>
      </c>
      <c r="O46" s="587">
        <v>8512538</v>
      </c>
      <c r="P46" s="588">
        <v>8652513</v>
      </c>
    </row>
    <row r="47" spans="1:16" ht="14.25" customHeight="1">
      <c r="A47" s="565" t="s">
        <v>4392</v>
      </c>
      <c r="B47" s="601">
        <v>6746829</v>
      </c>
      <c r="C47" s="1006">
        <v>8953820</v>
      </c>
      <c r="D47" s="1006">
        <v>6697790</v>
      </c>
      <c r="E47" s="1006">
        <v>10220557</v>
      </c>
      <c r="F47" s="1006">
        <v>8391194</v>
      </c>
      <c r="G47" s="1006">
        <v>7818886</v>
      </c>
      <c r="H47" s="587">
        <v>9243477</v>
      </c>
      <c r="I47" s="587">
        <v>8012153</v>
      </c>
      <c r="J47" s="587">
        <v>8959145</v>
      </c>
      <c r="K47" s="587">
        <v>11271429</v>
      </c>
      <c r="L47" s="587">
        <v>14039275</v>
      </c>
      <c r="M47" s="587">
        <v>12075901</v>
      </c>
      <c r="N47" s="587">
        <v>12058027</v>
      </c>
      <c r="O47" s="587">
        <v>11431286</v>
      </c>
      <c r="P47" s="588">
        <v>9066436</v>
      </c>
    </row>
    <row r="48" spans="1:16" ht="14.25" customHeight="1">
      <c r="A48" s="913" t="s">
        <v>4382</v>
      </c>
      <c r="B48" s="601"/>
      <c r="C48" s="1006"/>
      <c r="D48" s="1006"/>
      <c r="E48" s="1006"/>
      <c r="F48" s="1006"/>
      <c r="G48" s="1006"/>
      <c r="H48" s="588"/>
      <c r="I48" s="588"/>
      <c r="J48" s="588"/>
      <c r="K48" s="587"/>
      <c r="L48" s="587"/>
      <c r="M48" s="587"/>
      <c r="N48" s="587"/>
      <c r="O48" s="587"/>
      <c r="P48" s="588"/>
    </row>
    <row r="49" spans="1:16" ht="14.25" customHeight="1">
      <c r="A49" s="565" t="s">
        <v>4393</v>
      </c>
      <c r="B49" s="601">
        <v>573433</v>
      </c>
      <c r="C49" s="1006">
        <v>636581</v>
      </c>
      <c r="D49" s="1006">
        <v>580632</v>
      </c>
      <c r="E49" s="1006">
        <v>543928</v>
      </c>
      <c r="F49" s="1006">
        <v>743287</v>
      </c>
      <c r="G49" s="1006">
        <v>723976</v>
      </c>
      <c r="H49" s="587">
        <v>706866</v>
      </c>
      <c r="I49" s="587">
        <v>691355</v>
      </c>
      <c r="J49" s="587">
        <v>686975</v>
      </c>
      <c r="K49" s="587">
        <v>672729</v>
      </c>
      <c r="L49" s="587">
        <v>710540</v>
      </c>
      <c r="M49" s="587">
        <v>645350</v>
      </c>
      <c r="N49" s="587">
        <v>648174</v>
      </c>
      <c r="O49" s="587">
        <v>659095</v>
      </c>
      <c r="P49" s="588">
        <v>668906</v>
      </c>
    </row>
    <row r="50" spans="1:16" ht="14.25" customHeight="1">
      <c r="A50" s="567" t="s">
        <v>4394</v>
      </c>
      <c r="B50" s="639">
        <v>325712</v>
      </c>
      <c r="C50" s="611">
        <v>483169</v>
      </c>
      <c r="D50" s="611">
        <v>382584</v>
      </c>
      <c r="E50" s="611">
        <v>404301</v>
      </c>
      <c r="F50" s="611">
        <v>348021</v>
      </c>
      <c r="G50" s="611">
        <v>357648</v>
      </c>
      <c r="H50" s="597">
        <v>371007</v>
      </c>
      <c r="I50" s="597">
        <v>373921</v>
      </c>
      <c r="J50" s="597">
        <v>391225</v>
      </c>
      <c r="K50" s="597">
        <v>423305</v>
      </c>
      <c r="L50" s="597">
        <v>665586</v>
      </c>
      <c r="M50" s="597">
        <v>584163</v>
      </c>
      <c r="N50" s="597">
        <v>775414</v>
      </c>
      <c r="O50" s="597">
        <v>421132</v>
      </c>
      <c r="P50" s="1773">
        <v>437667</v>
      </c>
    </row>
    <row r="51" spans="1:16" ht="20.100000000000001" customHeight="1">
      <c r="A51" s="540" t="s">
        <v>4340</v>
      </c>
    </row>
    <row r="52" spans="1:16" ht="20.100000000000001" customHeight="1">
      <c r="A52" s="540" t="s">
        <v>5388</v>
      </c>
    </row>
    <row r="53" spans="1:16" s="564" customFormat="1" ht="20.100000000000001" customHeight="1">
      <c r="A53" s="564" t="s">
        <v>4385</v>
      </c>
      <c r="B53" s="37"/>
      <c r="C53" s="37"/>
      <c r="D53" s="37"/>
      <c r="E53" s="37"/>
      <c r="F53" s="37"/>
      <c r="G53" s="37"/>
    </row>
  </sheetData>
  <customSheetViews>
    <customSheetView guid="{35BD8D3A-C3F6-4E0E-B6B2-2143E8CF03D4}" scale="85" topLeftCell="L1">
      <pane ySplit="5" topLeftCell="A6" activePane="bottomLeft" state="frozen"/>
      <selection pane="bottomLeft" activeCell="T27" sqref="T2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G1">
      <pane ySplit="5" topLeftCell="A24"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B1">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5" topLeftCell="A6" activePane="bottomLeft" state="frozen"/>
      <selection pane="bottomLeft" activeCell="Q32" sqref="Q3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5" topLeftCell="A6" activePane="bottomLeft" state="frozen"/>
      <selection pane="bottomLeft" activeCell="Q32" sqref="Q3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B1">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5" topLeftCell="A18" activePane="bottomLeft" state="frozen"/>
      <selection pane="bottomLeft" activeCell="Q32" sqref="Q3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B1">
      <pane ySplit="5"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5" topLeftCell="A6" activePane="bottomLeft" state="frozen"/>
      <selection pane="bottomLeft" activeCell="Q32" sqref="Q3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5" topLeftCell="A6" activePane="bottomLeft" state="frozen"/>
      <selection pane="bottomLeft" activeCell="Q32" sqref="Q3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4" topLeftCell="A5" activePane="bottomLeft" state="frozen"/>
      <selection pane="bottomLeft" activeCell="A9" sqref="A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B1">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B1">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B1">
      <pane ySplit="4" topLeftCell="A19" activePane="bottomLeft" state="frozen"/>
      <selection pane="bottomLeft" activeCell="M37" sqref="M3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B1">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G1">
      <pane ySplit="5" topLeftCell="A24"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G1">
      <pane ySplit="5" topLeftCell="A24"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B1">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B1">
      <pane ySplit="4" topLeftCell="A19" activePane="bottomLeft"/>
      <selection pane="bottomLeft" activeCell="M37" sqref="M3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G1">
      <pane ySplit="5" topLeftCell="A24" activePane="bottomLeft" state="frozen"/>
      <selection pane="bottomLeft" activeCell="N5" sqref="N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L1">
      <pane ySplit="5" topLeftCell="A6"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pageSetUpPr autoPageBreaks="0"/>
  </sheetPr>
  <dimension ref="A1:L23"/>
  <sheetViews>
    <sheetView zoomScaleNormal="100" zoomScaleSheetLayoutView="70" workbookViewId="0">
      <selection activeCell="J24" sqref="J24"/>
    </sheetView>
  </sheetViews>
  <sheetFormatPr defaultColWidth="2.5" defaultRowHeight="15" customHeight="1"/>
  <cols>
    <col min="1" max="10" width="13.375" style="20" customWidth="1"/>
    <col min="11" max="11" width="2.5" style="20" customWidth="1"/>
    <col min="12" max="12" width="10.625" style="20" bestFit="1" customWidth="1"/>
    <col min="13" max="16384" width="2.5" style="20"/>
  </cols>
  <sheetData>
    <row r="1" spans="1:12" ht="22.5" customHeight="1">
      <c r="J1" s="19" t="s">
        <v>4882</v>
      </c>
      <c r="L1" s="558" t="s">
        <v>747</v>
      </c>
    </row>
    <row r="2" spans="1:12" ht="22.5" customHeight="1">
      <c r="A2" s="22" t="s">
        <v>4885</v>
      </c>
      <c r="B2" s="22"/>
      <c r="C2" s="22"/>
    </row>
    <row r="3" spans="1:12" s="165" customFormat="1" ht="22.5" customHeight="1">
      <c r="J3" s="48" t="s">
        <v>2139</v>
      </c>
    </row>
    <row r="4" spans="1:12" s="894" customFormat="1" ht="27">
      <c r="A4" s="1173" t="s">
        <v>2111</v>
      </c>
      <c r="B4" s="1178" t="s">
        <v>2112</v>
      </c>
      <c r="C4" s="1167" t="s">
        <v>4395</v>
      </c>
      <c r="D4" s="1167" t="s">
        <v>4396</v>
      </c>
      <c r="E4" s="1167" t="s">
        <v>4397</v>
      </c>
      <c r="F4" s="1167" t="s">
        <v>4398</v>
      </c>
      <c r="G4" s="1170" t="s">
        <v>4399</v>
      </c>
      <c r="H4" s="1167" t="s">
        <v>4400</v>
      </c>
      <c r="I4" s="1167" t="s">
        <v>4401</v>
      </c>
      <c r="J4" s="1169" t="s">
        <v>4402</v>
      </c>
    </row>
    <row r="5" spans="1:12" s="37" customFormat="1" ht="31.5" customHeight="1">
      <c r="A5" s="1176">
        <v>2009</v>
      </c>
      <c r="B5" s="1176" t="s">
        <v>1947</v>
      </c>
      <c r="C5" s="1062">
        <v>11379441</v>
      </c>
      <c r="D5" s="1177">
        <v>1200540</v>
      </c>
      <c r="E5" s="1177">
        <v>274912</v>
      </c>
      <c r="F5" s="1177">
        <v>824003</v>
      </c>
      <c r="G5" s="1177">
        <v>1810932</v>
      </c>
      <c r="H5" s="1177">
        <v>1021164</v>
      </c>
      <c r="I5" s="1177">
        <v>474</v>
      </c>
      <c r="J5" s="1177" t="s">
        <v>399</v>
      </c>
    </row>
    <row r="6" spans="1:12" s="37" customFormat="1" ht="31.5" customHeight="1">
      <c r="A6" s="1176">
        <v>2010</v>
      </c>
      <c r="B6" s="1176" t="s">
        <v>2033</v>
      </c>
      <c r="C6" s="1062">
        <v>11352244</v>
      </c>
      <c r="D6" s="1177">
        <v>1214541</v>
      </c>
      <c r="E6" s="1177">
        <v>276974</v>
      </c>
      <c r="F6" s="1177">
        <v>824003</v>
      </c>
      <c r="G6" s="1177">
        <v>1792932</v>
      </c>
      <c r="H6" s="1177">
        <v>1012037</v>
      </c>
      <c r="I6" s="1177">
        <v>465</v>
      </c>
      <c r="J6" s="1177" t="s">
        <v>399</v>
      </c>
    </row>
    <row r="7" spans="1:12" s="37" customFormat="1" ht="31.5" customHeight="1">
      <c r="A7" s="1176">
        <v>2011</v>
      </c>
      <c r="B7" s="1176" t="s">
        <v>2034</v>
      </c>
      <c r="C7" s="1062">
        <v>11378568</v>
      </c>
      <c r="D7" s="1177">
        <v>1214952</v>
      </c>
      <c r="E7" s="1177">
        <v>279051</v>
      </c>
      <c r="F7" s="1177">
        <v>824003</v>
      </c>
      <c r="G7" s="1177">
        <v>1792932</v>
      </c>
      <c r="H7" s="1177">
        <v>1012037</v>
      </c>
      <c r="I7" s="1177">
        <v>456</v>
      </c>
      <c r="J7" s="1177" t="s">
        <v>399</v>
      </c>
    </row>
    <row r="8" spans="1:12" s="37" customFormat="1" ht="31.5" customHeight="1">
      <c r="A8" s="1176">
        <v>2012</v>
      </c>
      <c r="B8" s="1176" t="s">
        <v>2035</v>
      </c>
      <c r="C8" s="1062">
        <v>11411851</v>
      </c>
      <c r="D8" s="1177">
        <v>1209452</v>
      </c>
      <c r="E8" s="1177">
        <v>281144</v>
      </c>
      <c r="F8" s="1177">
        <v>824003</v>
      </c>
      <c r="G8" s="1177">
        <v>1792932</v>
      </c>
      <c r="H8" s="1177">
        <v>1009987</v>
      </c>
      <c r="I8" s="1177">
        <v>453</v>
      </c>
      <c r="J8" s="1177" t="s">
        <v>399</v>
      </c>
    </row>
    <row r="9" spans="1:12" s="37" customFormat="1" ht="31.5" customHeight="1">
      <c r="A9" s="1176">
        <v>2013</v>
      </c>
      <c r="B9" s="1176" t="s">
        <v>2036</v>
      </c>
      <c r="C9" s="1062">
        <v>11416349</v>
      </c>
      <c r="D9" s="1177">
        <v>1208766</v>
      </c>
      <c r="E9" s="1177">
        <v>283252</v>
      </c>
      <c r="F9" s="1177">
        <v>824003</v>
      </c>
      <c r="G9" s="1177">
        <v>182932</v>
      </c>
      <c r="H9" s="1177">
        <v>974987</v>
      </c>
      <c r="I9" s="1177">
        <v>454</v>
      </c>
      <c r="J9" s="1177" t="s">
        <v>399</v>
      </c>
    </row>
    <row r="10" spans="1:12" s="37" customFormat="1" ht="31.5" customHeight="1">
      <c r="A10" s="1176">
        <v>2014</v>
      </c>
      <c r="B10" s="1176" t="s">
        <v>2037</v>
      </c>
      <c r="C10" s="1062">
        <v>13208505</v>
      </c>
      <c r="D10" s="1177">
        <v>1216836</v>
      </c>
      <c r="E10" s="1177">
        <v>31935</v>
      </c>
      <c r="F10" s="1177">
        <v>824003</v>
      </c>
      <c r="G10" s="1177">
        <v>182932</v>
      </c>
      <c r="H10" s="1177">
        <v>963987</v>
      </c>
      <c r="I10" s="1177">
        <v>453</v>
      </c>
      <c r="J10" s="1177" t="s">
        <v>400</v>
      </c>
    </row>
    <row r="11" spans="1:12" ht="31.5" customHeight="1">
      <c r="A11" s="1176">
        <v>2015</v>
      </c>
      <c r="B11" s="1176" t="s">
        <v>2038</v>
      </c>
      <c r="C11" s="584">
        <v>13312600.050000001</v>
      </c>
      <c r="D11" s="1164">
        <v>1216589</v>
      </c>
      <c r="E11" s="1164">
        <v>32073.07</v>
      </c>
      <c r="F11" s="1164">
        <v>824003</v>
      </c>
      <c r="G11" s="1164">
        <v>182932</v>
      </c>
      <c r="H11" s="1164">
        <v>963987</v>
      </c>
      <c r="I11" s="1164">
        <v>468</v>
      </c>
      <c r="J11" s="1164" t="s">
        <v>399</v>
      </c>
    </row>
    <row r="12" spans="1:12" ht="31.5" customHeight="1">
      <c r="A12" s="1176">
        <v>2016</v>
      </c>
      <c r="B12" s="1176" t="s">
        <v>2039</v>
      </c>
      <c r="C12" s="584">
        <v>13357798.130000001</v>
      </c>
      <c r="D12" s="1164">
        <v>1219948.42</v>
      </c>
      <c r="E12" s="1164">
        <v>32313.54</v>
      </c>
      <c r="F12" s="1164">
        <v>824028</v>
      </c>
      <c r="G12" s="1164">
        <v>182932</v>
      </c>
      <c r="H12" s="1164">
        <v>964197</v>
      </c>
      <c r="I12" s="1164">
        <v>445</v>
      </c>
      <c r="J12" s="1164" t="s">
        <v>399</v>
      </c>
    </row>
    <row r="13" spans="1:12" ht="31.5" customHeight="1">
      <c r="A13" s="1176">
        <v>2017</v>
      </c>
      <c r="B13" s="1176" t="s">
        <v>2040</v>
      </c>
      <c r="C13" s="584">
        <v>13277382.93</v>
      </c>
      <c r="D13" s="1164">
        <v>1208918.6799999995</v>
      </c>
      <c r="E13" s="1164">
        <v>32556</v>
      </c>
      <c r="F13" s="1164">
        <v>822367</v>
      </c>
      <c r="G13" s="1164">
        <v>179932</v>
      </c>
      <c r="H13" s="1164">
        <v>955813</v>
      </c>
      <c r="I13" s="1164">
        <v>425</v>
      </c>
      <c r="J13" s="1164" t="s">
        <v>399</v>
      </c>
    </row>
    <row r="14" spans="1:12" ht="31.5" customHeight="1">
      <c r="A14" s="1176">
        <v>2018</v>
      </c>
      <c r="B14" s="1176" t="s">
        <v>2041</v>
      </c>
      <c r="C14" s="584">
        <v>13149526.67</v>
      </c>
      <c r="D14" s="1164">
        <v>1209626.1599999999</v>
      </c>
      <c r="E14" s="1164">
        <v>32737.46</v>
      </c>
      <c r="F14" s="1164">
        <v>822367</v>
      </c>
      <c r="G14" s="1164">
        <v>179932</v>
      </c>
      <c r="H14" s="1164">
        <v>955813</v>
      </c>
      <c r="I14" s="1164">
        <v>421</v>
      </c>
      <c r="J14" s="1164" t="s">
        <v>399</v>
      </c>
    </row>
    <row r="15" spans="1:12" s="23" customFormat="1" ht="31.5" customHeight="1">
      <c r="A15" s="1154">
        <v>2019</v>
      </c>
      <c r="B15" s="1154" t="s">
        <v>3243</v>
      </c>
      <c r="C15" s="584">
        <v>13143903</v>
      </c>
      <c r="D15" s="1164">
        <v>1207959</v>
      </c>
      <c r="E15" s="1164">
        <v>32983</v>
      </c>
      <c r="F15" s="1164">
        <v>219</v>
      </c>
      <c r="G15" s="1164">
        <v>179932</v>
      </c>
      <c r="H15" s="1164">
        <v>955813</v>
      </c>
      <c r="I15" s="1164">
        <v>414</v>
      </c>
      <c r="J15" s="1164" t="s">
        <v>399</v>
      </c>
    </row>
    <row r="16" spans="1:12" s="23" customFormat="1" ht="31.5" customHeight="1">
      <c r="A16" s="1154">
        <v>2020</v>
      </c>
      <c r="B16" s="1154" t="s">
        <v>3244</v>
      </c>
      <c r="C16" s="584">
        <v>13075260.6</v>
      </c>
      <c r="D16" s="1164">
        <v>1205109.4199999995</v>
      </c>
      <c r="E16" s="1164">
        <v>33230.21</v>
      </c>
      <c r="F16" s="1164">
        <v>219</v>
      </c>
      <c r="G16" s="1164">
        <v>179932</v>
      </c>
      <c r="H16" s="1164">
        <v>955813</v>
      </c>
      <c r="I16" s="1164">
        <v>414</v>
      </c>
      <c r="J16" s="1164" t="s">
        <v>399</v>
      </c>
    </row>
    <row r="17" spans="1:10" ht="31.5" customHeight="1">
      <c r="A17" s="1536">
        <v>2021</v>
      </c>
      <c r="B17" s="1536" t="s">
        <v>4925</v>
      </c>
      <c r="C17" s="1540">
        <v>13205438</v>
      </c>
      <c r="D17" s="1417">
        <v>1198019</v>
      </c>
      <c r="E17" s="1417">
        <v>33446</v>
      </c>
      <c r="F17" s="1417">
        <v>5495</v>
      </c>
      <c r="G17" s="1417">
        <v>179932</v>
      </c>
      <c r="H17" s="1417">
        <v>955813</v>
      </c>
      <c r="I17" s="1417">
        <v>409</v>
      </c>
      <c r="J17" s="1417" t="s">
        <v>553</v>
      </c>
    </row>
    <row r="18" spans="1:10" ht="31.5" customHeight="1">
      <c r="A18" s="1396">
        <v>2022</v>
      </c>
      <c r="B18" s="1396" t="s">
        <v>5266</v>
      </c>
      <c r="C18" s="584">
        <v>13146711.199999999</v>
      </c>
      <c r="D18" s="1398">
        <v>1208157.2099999995</v>
      </c>
      <c r="E18" s="1398">
        <v>32129.63</v>
      </c>
      <c r="F18" s="1398">
        <v>5495</v>
      </c>
      <c r="G18" s="1398">
        <v>179932</v>
      </c>
      <c r="H18" s="1398">
        <v>955813</v>
      </c>
      <c r="I18" s="1398">
        <v>402</v>
      </c>
      <c r="J18" s="1398" t="s">
        <v>399</v>
      </c>
    </row>
    <row r="19" spans="1:10" ht="31.5" customHeight="1">
      <c r="A19" s="1646">
        <v>2023</v>
      </c>
      <c r="B19" s="1646" t="s">
        <v>5438</v>
      </c>
      <c r="C19" s="602">
        <v>13226431.719999999</v>
      </c>
      <c r="D19" s="587">
        <v>1208306.3799999999</v>
      </c>
      <c r="E19" s="587">
        <v>32370.55</v>
      </c>
      <c r="F19" s="587">
        <v>5495</v>
      </c>
      <c r="G19" s="587">
        <v>179932</v>
      </c>
      <c r="H19" s="587">
        <v>955813</v>
      </c>
      <c r="I19" s="587">
        <v>369</v>
      </c>
      <c r="J19" s="587" t="s">
        <v>399</v>
      </c>
    </row>
    <row r="20" spans="1:10" ht="31.5" customHeight="1">
      <c r="A20" s="1645">
        <v>2024</v>
      </c>
      <c r="B20" s="1645" t="s">
        <v>5578</v>
      </c>
      <c r="C20" s="1814">
        <v>13271636.849999998</v>
      </c>
      <c r="D20" s="1789">
        <v>1207767.04</v>
      </c>
      <c r="E20" s="1789">
        <v>32175.07</v>
      </c>
      <c r="F20" s="1789">
        <v>5495</v>
      </c>
      <c r="G20" s="1789">
        <v>179932</v>
      </c>
      <c r="H20" s="1789">
        <v>955813</v>
      </c>
      <c r="I20" s="1789">
        <v>356</v>
      </c>
      <c r="J20" s="1789" t="s">
        <v>5865</v>
      </c>
    </row>
    <row r="21" spans="1:10" ht="20.100000000000001" customHeight="1">
      <c r="A21" s="20" t="s">
        <v>4403</v>
      </c>
    </row>
    <row r="22" spans="1:10" ht="20.100000000000001" customHeight="1">
      <c r="A22" s="20" t="s">
        <v>4404</v>
      </c>
    </row>
    <row r="23" spans="1:10" ht="20.100000000000001" customHeight="1">
      <c r="A23" s="20" t="s">
        <v>4405</v>
      </c>
    </row>
  </sheetData>
  <customSheetViews>
    <customSheetView guid="{35BD8D3A-C3F6-4E0E-B6B2-2143E8CF03D4}" scale="70">
      <selection activeCell="I25" sqref="I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7">
      <selection activeCell="F20" sqref="F2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F20" sqref="F2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F20" sqref="F2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F20" sqref="F2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F20" sqref="F20"/>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F20" sqref="F20"/>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7">
      <selection activeCell="F20" sqref="F20"/>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F20" sqref="F20"/>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F20" sqref="F20"/>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F20" sqref="F20"/>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7">
      <selection activeCell="F20" sqref="F2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7">
      <selection activeCell="F20" sqref="F2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7">
      <selection activeCell="F20" sqref="F20"/>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7">
      <selection activeCell="F20" sqref="F20"/>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7">
      <selection activeCell="F20" sqref="F20"/>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F20" sqref="F20"/>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70">
      <selection activeCell="F20" sqref="F20"/>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70">
      <selection activeCell="F20" sqref="F20"/>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F20" sqref="F20"/>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topLeftCell="A7">
      <selection activeCell="F20" sqref="F20"/>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topLeftCell="A7">
      <selection activeCell="F20" sqref="F20"/>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F20" sqref="F20"/>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F20" sqref="F20"/>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topLeftCell="A7">
      <selection activeCell="F20" sqref="F20"/>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topLeftCell="A7">
      <selection activeCell="F20" sqref="F20"/>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topLeftCell="A7">
      <selection activeCell="F20" sqref="F20"/>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topLeftCell="A7">
      <selection activeCell="F20" sqref="F20"/>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F20" sqref="F20"/>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F20" sqref="F20"/>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F20" sqref="F20"/>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selection activeCell="F20" sqref="F20"/>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selection activeCell="F20" sqref="F20"/>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70">
      <selection activeCell="F20" sqref="F20"/>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70">
      <selection activeCell="F20" sqref="F20"/>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F20" sqref="F20"/>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selection activeCell="F20" sqref="F20"/>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70">
      <selection activeCell="F20" sqref="F20"/>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45"/>
    </customSheetView>
  </customSheetView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4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autoPageBreaks="0"/>
  </sheetPr>
  <dimension ref="A1:L112"/>
  <sheetViews>
    <sheetView zoomScaleNormal="100" zoomScaleSheetLayoutView="100" workbookViewId="0">
      <pane ySplit="5" topLeftCell="A6" activePane="bottomLeft" state="frozen"/>
      <selection activeCell="M25" sqref="M25"/>
      <selection pane="bottomLeft" activeCell="E117" sqref="E117"/>
    </sheetView>
  </sheetViews>
  <sheetFormatPr defaultColWidth="2.5" defaultRowHeight="15" customHeight="1"/>
  <cols>
    <col min="1" max="2" width="11.25" style="6" customWidth="1"/>
    <col min="3" max="6" width="11.125" style="6" customWidth="1"/>
    <col min="7" max="8" width="6.625" style="6" customWidth="1"/>
    <col min="9" max="9" width="15.375" style="6" customWidth="1"/>
    <col min="10" max="10" width="78.75" style="6" customWidth="1"/>
    <col min="11" max="11" width="2.5" style="6"/>
    <col min="12" max="12" width="10.625" style="6" bestFit="1" customWidth="1"/>
    <col min="13" max="16384" width="2.5" style="6"/>
  </cols>
  <sheetData>
    <row r="1" spans="1:12" ht="22.5" customHeight="1">
      <c r="J1" s="5" t="s">
        <v>4765</v>
      </c>
      <c r="L1" s="95" t="s">
        <v>208</v>
      </c>
    </row>
    <row r="2" spans="1:12" ht="22.5" customHeight="1">
      <c r="A2" s="21" t="s">
        <v>4766</v>
      </c>
      <c r="B2" s="21"/>
    </row>
    <row r="3" spans="1:12" ht="22.5" customHeight="1">
      <c r="J3" s="123" t="s">
        <v>237</v>
      </c>
    </row>
    <row r="4" spans="1:12" s="20" customFormat="1" ht="30" customHeight="1">
      <c r="A4" s="2017" t="s">
        <v>129</v>
      </c>
      <c r="B4" s="2022" t="s">
        <v>130</v>
      </c>
      <c r="C4" s="2024" t="s">
        <v>238</v>
      </c>
      <c r="D4" s="2024" t="s">
        <v>239</v>
      </c>
      <c r="E4" s="2024"/>
      <c r="F4" s="2024"/>
      <c r="G4" s="2023" t="s">
        <v>240</v>
      </c>
      <c r="H4" s="2023" t="s">
        <v>241</v>
      </c>
      <c r="I4" s="2024" t="s">
        <v>242</v>
      </c>
      <c r="J4" s="2016" t="s">
        <v>243</v>
      </c>
    </row>
    <row r="5" spans="1:12" s="20" customFormat="1" ht="30" customHeight="1">
      <c r="A5" s="2017"/>
      <c r="B5" s="2017"/>
      <c r="C5" s="2024"/>
      <c r="D5" s="118" t="s">
        <v>244</v>
      </c>
      <c r="E5" s="118" t="s">
        <v>245</v>
      </c>
      <c r="F5" s="118" t="s">
        <v>246</v>
      </c>
      <c r="G5" s="2024"/>
      <c r="H5" s="2024"/>
      <c r="I5" s="2024"/>
      <c r="J5" s="2016"/>
    </row>
    <row r="6" spans="1:12" ht="18.75" customHeight="1">
      <c r="A6" s="38">
        <v>1910</v>
      </c>
      <c r="B6" s="38" t="s">
        <v>247</v>
      </c>
      <c r="C6" s="124">
        <v>3334</v>
      </c>
      <c r="D6" s="125">
        <f t="shared" ref="D6:D13" si="0">SUM(E6:F6)</f>
        <v>20985</v>
      </c>
      <c r="E6" s="125">
        <v>9843</v>
      </c>
      <c r="F6" s="125">
        <v>11142</v>
      </c>
      <c r="G6" s="125" t="s">
        <v>30</v>
      </c>
      <c r="H6" s="126">
        <f t="shared" ref="H6:H69" si="1">D6/C6</f>
        <v>6.2942411517696462</v>
      </c>
      <c r="I6" s="127" t="s">
        <v>248</v>
      </c>
      <c r="J6" s="128"/>
    </row>
    <row r="7" spans="1:12" ht="18.75" customHeight="1">
      <c r="A7" s="129">
        <v>1920</v>
      </c>
      <c r="B7" s="129" t="s">
        <v>249</v>
      </c>
      <c r="C7" s="130">
        <v>4822</v>
      </c>
      <c r="D7" s="131">
        <f t="shared" si="0"/>
        <v>26218</v>
      </c>
      <c r="E7" s="131">
        <v>12346</v>
      </c>
      <c r="F7" s="131">
        <v>13872</v>
      </c>
      <c r="G7" s="131" t="s">
        <v>30</v>
      </c>
      <c r="H7" s="132">
        <f t="shared" si="1"/>
        <v>5.4371630029033593</v>
      </c>
      <c r="I7" s="133" t="s">
        <v>250</v>
      </c>
      <c r="J7" s="128"/>
    </row>
    <row r="8" spans="1:12" ht="18.75" customHeight="1">
      <c r="A8" s="38">
        <v>1921</v>
      </c>
      <c r="B8" s="38" t="s">
        <v>251</v>
      </c>
      <c r="C8" s="124">
        <v>5047</v>
      </c>
      <c r="D8" s="125">
        <f t="shared" si="0"/>
        <v>28141</v>
      </c>
      <c r="E8" s="125">
        <v>13264</v>
      </c>
      <c r="F8" s="125">
        <v>14877</v>
      </c>
      <c r="G8" s="125" t="s">
        <v>30</v>
      </c>
      <c r="H8" s="126">
        <f t="shared" si="1"/>
        <v>5.5757875965920345</v>
      </c>
      <c r="I8" s="127" t="s">
        <v>248</v>
      </c>
      <c r="J8" s="128"/>
    </row>
    <row r="9" spans="1:12" ht="18.75" customHeight="1">
      <c r="A9" s="38">
        <v>1922</v>
      </c>
      <c r="B9" s="38" t="s">
        <v>252</v>
      </c>
      <c r="C9" s="124">
        <v>5847</v>
      </c>
      <c r="D9" s="125">
        <f t="shared" si="0"/>
        <v>30944</v>
      </c>
      <c r="E9" s="125">
        <v>14453</v>
      </c>
      <c r="F9" s="125">
        <v>16491</v>
      </c>
      <c r="G9" s="125" t="s">
        <v>30</v>
      </c>
      <c r="H9" s="126">
        <f t="shared" si="1"/>
        <v>5.2922866427227637</v>
      </c>
      <c r="I9" s="127" t="s">
        <v>248</v>
      </c>
      <c r="J9" s="128"/>
    </row>
    <row r="10" spans="1:12" ht="18.75" customHeight="1">
      <c r="A10" s="38">
        <v>1923</v>
      </c>
      <c r="B10" s="38" t="s">
        <v>253</v>
      </c>
      <c r="C10" s="124">
        <v>6342</v>
      </c>
      <c r="D10" s="125">
        <f t="shared" si="0"/>
        <v>31994</v>
      </c>
      <c r="E10" s="125">
        <v>15118</v>
      </c>
      <c r="F10" s="125">
        <v>16876</v>
      </c>
      <c r="G10" s="125" t="s">
        <v>30</v>
      </c>
      <c r="H10" s="126">
        <f t="shared" si="1"/>
        <v>5.0447808262377798</v>
      </c>
      <c r="I10" s="127" t="s">
        <v>248</v>
      </c>
      <c r="J10" s="128"/>
    </row>
    <row r="11" spans="1:12" ht="18.75" customHeight="1">
      <c r="A11" s="38">
        <v>1924</v>
      </c>
      <c r="B11" s="38" t="s">
        <v>254</v>
      </c>
      <c r="C11" s="124">
        <v>7163</v>
      </c>
      <c r="D11" s="125">
        <f t="shared" si="0"/>
        <v>39003</v>
      </c>
      <c r="E11" s="125">
        <v>18502</v>
      </c>
      <c r="F11" s="125">
        <v>20501</v>
      </c>
      <c r="G11" s="125">
        <f>D11/$D$11*100</f>
        <v>100</v>
      </c>
      <c r="H11" s="126">
        <f t="shared" si="1"/>
        <v>5.4450649169342453</v>
      </c>
      <c r="I11" s="127" t="s">
        <v>248</v>
      </c>
      <c r="J11" s="134" t="s">
        <v>255</v>
      </c>
    </row>
    <row r="12" spans="1:12" ht="18.75" customHeight="1">
      <c r="A12" s="129">
        <v>1925</v>
      </c>
      <c r="B12" s="129" t="s">
        <v>256</v>
      </c>
      <c r="C12" s="130">
        <v>8091</v>
      </c>
      <c r="D12" s="131">
        <f t="shared" si="0"/>
        <v>42984</v>
      </c>
      <c r="E12" s="131">
        <v>20256</v>
      </c>
      <c r="F12" s="131">
        <v>22728</v>
      </c>
      <c r="G12" s="131">
        <f>D12/$D$11*100</f>
        <v>110.20690716098763</v>
      </c>
      <c r="H12" s="132">
        <f t="shared" si="1"/>
        <v>5.3125695216907678</v>
      </c>
      <c r="I12" s="133" t="s">
        <v>257</v>
      </c>
      <c r="J12" s="134" t="s">
        <v>258</v>
      </c>
    </row>
    <row r="13" spans="1:12" ht="18.75" customHeight="1">
      <c r="A13" s="38">
        <v>1926</v>
      </c>
      <c r="B13" s="38" t="s">
        <v>259</v>
      </c>
      <c r="C13" s="124">
        <v>8434</v>
      </c>
      <c r="D13" s="125">
        <f t="shared" si="0"/>
        <v>45047</v>
      </c>
      <c r="E13" s="125">
        <v>21668</v>
      </c>
      <c r="F13" s="125">
        <v>23379</v>
      </c>
      <c r="G13" s="125">
        <f>D13/$D$11*100</f>
        <v>115.49624387867601</v>
      </c>
      <c r="H13" s="126">
        <f t="shared" si="1"/>
        <v>5.341119279108371</v>
      </c>
      <c r="I13" s="127" t="s">
        <v>248</v>
      </c>
      <c r="J13" s="128"/>
    </row>
    <row r="14" spans="1:12" ht="18.75" customHeight="1">
      <c r="A14" s="38">
        <v>1927</v>
      </c>
      <c r="B14" s="38" t="s">
        <v>260</v>
      </c>
      <c r="C14" s="124">
        <v>8645</v>
      </c>
      <c r="D14" s="125">
        <f t="shared" ref="D14:D77" si="2">SUM(E14:F14)</f>
        <v>45947</v>
      </c>
      <c r="E14" s="125">
        <v>22002</v>
      </c>
      <c r="F14" s="125">
        <v>23945</v>
      </c>
      <c r="G14" s="125">
        <f t="shared" ref="G14:G106" si="3">D14/$D$11*100</f>
        <v>117.80375868522934</v>
      </c>
      <c r="H14" s="126">
        <f t="shared" si="1"/>
        <v>5.3148640832851362</v>
      </c>
      <c r="I14" s="127" t="s">
        <v>248</v>
      </c>
      <c r="J14" s="128"/>
    </row>
    <row r="15" spans="1:12" ht="18.75" customHeight="1">
      <c r="A15" s="38">
        <v>1928</v>
      </c>
      <c r="B15" s="38" t="s">
        <v>261</v>
      </c>
      <c r="C15" s="124">
        <v>9054</v>
      </c>
      <c r="D15" s="125">
        <f t="shared" si="2"/>
        <v>47457</v>
      </c>
      <c r="E15" s="125">
        <v>22793</v>
      </c>
      <c r="F15" s="125">
        <v>24664</v>
      </c>
      <c r="G15" s="125">
        <f t="shared" si="3"/>
        <v>121.67525574955773</v>
      </c>
      <c r="H15" s="126">
        <f t="shared" si="1"/>
        <v>5.2415506958250493</v>
      </c>
      <c r="I15" s="127" t="s">
        <v>248</v>
      </c>
      <c r="J15" s="128"/>
    </row>
    <row r="16" spans="1:12" ht="18.75" customHeight="1">
      <c r="A16" s="38">
        <v>1929</v>
      </c>
      <c r="B16" s="38" t="s">
        <v>262</v>
      </c>
      <c r="C16" s="124">
        <v>9453</v>
      </c>
      <c r="D16" s="125">
        <f t="shared" si="2"/>
        <v>49752</v>
      </c>
      <c r="E16" s="125">
        <v>23913</v>
      </c>
      <c r="F16" s="125">
        <v>25839</v>
      </c>
      <c r="G16" s="125">
        <f t="shared" si="3"/>
        <v>127.55941850626876</v>
      </c>
      <c r="H16" s="126">
        <f t="shared" si="1"/>
        <v>5.2630910821961283</v>
      </c>
      <c r="I16" s="127" t="s">
        <v>248</v>
      </c>
      <c r="J16" s="128"/>
    </row>
    <row r="17" spans="1:10" ht="18.75" customHeight="1">
      <c r="A17" s="129">
        <v>1930</v>
      </c>
      <c r="B17" s="129" t="s">
        <v>263</v>
      </c>
      <c r="C17" s="130">
        <v>9393</v>
      </c>
      <c r="D17" s="131">
        <f t="shared" si="2"/>
        <v>51367</v>
      </c>
      <c r="E17" s="131">
        <v>24357</v>
      </c>
      <c r="F17" s="131">
        <v>27010</v>
      </c>
      <c r="G17" s="131">
        <f t="shared" si="3"/>
        <v>131.70012563136169</v>
      </c>
      <c r="H17" s="132">
        <f t="shared" si="1"/>
        <v>5.4686468646864688</v>
      </c>
      <c r="I17" s="133" t="s">
        <v>264</v>
      </c>
      <c r="J17" s="128"/>
    </row>
    <row r="18" spans="1:10" ht="18.75" customHeight="1">
      <c r="A18" s="38">
        <v>1931</v>
      </c>
      <c r="B18" s="38" t="s">
        <v>265</v>
      </c>
      <c r="C18" s="124">
        <v>9583</v>
      </c>
      <c r="D18" s="125">
        <f t="shared" si="2"/>
        <v>52164</v>
      </c>
      <c r="E18" s="125">
        <v>24688</v>
      </c>
      <c r="F18" s="125">
        <v>27476</v>
      </c>
      <c r="G18" s="125">
        <f t="shared" si="3"/>
        <v>133.7435581878317</v>
      </c>
      <c r="H18" s="126">
        <f t="shared" si="1"/>
        <v>5.4433893352812275</v>
      </c>
      <c r="I18" s="127" t="s">
        <v>248</v>
      </c>
      <c r="J18" s="128"/>
    </row>
    <row r="19" spans="1:10" ht="18.75" customHeight="1">
      <c r="A19" s="38">
        <v>1932</v>
      </c>
      <c r="B19" s="38" t="s">
        <v>266</v>
      </c>
      <c r="C19" s="124">
        <v>9718</v>
      </c>
      <c r="D19" s="125">
        <f t="shared" si="2"/>
        <v>53108</v>
      </c>
      <c r="E19" s="125">
        <v>25154</v>
      </c>
      <c r="F19" s="125">
        <v>27954</v>
      </c>
      <c r="G19" s="125">
        <f t="shared" si="3"/>
        <v>136.16388482937211</v>
      </c>
      <c r="H19" s="126">
        <f t="shared" si="1"/>
        <v>5.4649104754064624</v>
      </c>
      <c r="I19" s="127" t="s">
        <v>248</v>
      </c>
      <c r="J19" s="128"/>
    </row>
    <row r="20" spans="1:10" ht="18.75" customHeight="1">
      <c r="A20" s="38">
        <v>1933</v>
      </c>
      <c r="B20" s="38" t="s">
        <v>267</v>
      </c>
      <c r="C20" s="124">
        <v>9876</v>
      </c>
      <c r="D20" s="125">
        <f t="shared" si="2"/>
        <v>53789</v>
      </c>
      <c r="E20" s="125">
        <v>25518</v>
      </c>
      <c r="F20" s="125">
        <v>28271</v>
      </c>
      <c r="G20" s="125">
        <f t="shared" si="3"/>
        <v>137.90990436633081</v>
      </c>
      <c r="H20" s="126">
        <f t="shared" si="1"/>
        <v>5.4464358039692184</v>
      </c>
      <c r="I20" s="127" t="s">
        <v>248</v>
      </c>
      <c r="J20" s="128"/>
    </row>
    <row r="21" spans="1:10" ht="18.75" customHeight="1">
      <c r="A21" s="38">
        <v>1934</v>
      </c>
      <c r="B21" s="38" t="s">
        <v>268</v>
      </c>
      <c r="C21" s="124">
        <v>10061</v>
      </c>
      <c r="D21" s="125">
        <f t="shared" si="2"/>
        <v>54500</v>
      </c>
      <c r="E21" s="125">
        <v>25825</v>
      </c>
      <c r="F21" s="125">
        <v>28675</v>
      </c>
      <c r="G21" s="125">
        <f t="shared" si="3"/>
        <v>139.73284106350795</v>
      </c>
      <c r="H21" s="126">
        <f t="shared" si="1"/>
        <v>5.4169565649537823</v>
      </c>
      <c r="I21" s="127" t="s">
        <v>248</v>
      </c>
      <c r="J21" s="128"/>
    </row>
    <row r="22" spans="1:10" ht="18.75" customHeight="1">
      <c r="A22" s="129">
        <v>1935</v>
      </c>
      <c r="B22" s="129" t="s">
        <v>269</v>
      </c>
      <c r="C22" s="130">
        <v>10178</v>
      </c>
      <c r="D22" s="131">
        <f t="shared" si="2"/>
        <v>54709</v>
      </c>
      <c r="E22" s="131">
        <v>25825</v>
      </c>
      <c r="F22" s="131">
        <v>28884</v>
      </c>
      <c r="G22" s="131">
        <f t="shared" si="3"/>
        <v>140.26869727969645</v>
      </c>
      <c r="H22" s="132">
        <f t="shared" si="1"/>
        <v>5.3752210650422478</v>
      </c>
      <c r="I22" s="133" t="s">
        <v>270</v>
      </c>
      <c r="J22" s="128"/>
    </row>
    <row r="23" spans="1:10" ht="18.75" customHeight="1">
      <c r="A23" s="38">
        <v>1936</v>
      </c>
      <c r="B23" s="38" t="s">
        <v>271</v>
      </c>
      <c r="C23" s="124">
        <v>10208</v>
      </c>
      <c r="D23" s="125">
        <f t="shared" si="2"/>
        <v>54756</v>
      </c>
      <c r="E23" s="125">
        <v>25889</v>
      </c>
      <c r="F23" s="125">
        <v>28867</v>
      </c>
      <c r="G23" s="125">
        <f t="shared" si="3"/>
        <v>140.38920083070533</v>
      </c>
      <c r="H23" s="126">
        <f t="shared" si="1"/>
        <v>5.3640282131661445</v>
      </c>
      <c r="I23" s="127" t="s">
        <v>248</v>
      </c>
      <c r="J23" s="128"/>
    </row>
    <row r="24" spans="1:10" ht="18.75" customHeight="1">
      <c r="A24" s="38">
        <v>1937</v>
      </c>
      <c r="B24" s="38" t="s">
        <v>272</v>
      </c>
      <c r="C24" s="124">
        <v>10280</v>
      </c>
      <c r="D24" s="125">
        <f t="shared" si="2"/>
        <v>56236</v>
      </c>
      <c r="E24" s="125">
        <v>26200</v>
      </c>
      <c r="F24" s="125">
        <v>30036</v>
      </c>
      <c r="G24" s="125">
        <f t="shared" si="3"/>
        <v>144.18378073481529</v>
      </c>
      <c r="H24" s="126">
        <f t="shared" si="1"/>
        <v>5.4704280155642024</v>
      </c>
      <c r="I24" s="127" t="s">
        <v>248</v>
      </c>
      <c r="J24" s="128"/>
    </row>
    <row r="25" spans="1:10" ht="18.75" customHeight="1">
      <c r="A25" s="38">
        <v>1938</v>
      </c>
      <c r="B25" s="38" t="s">
        <v>273</v>
      </c>
      <c r="C25" s="124">
        <v>10307</v>
      </c>
      <c r="D25" s="125">
        <f t="shared" si="2"/>
        <v>56832</v>
      </c>
      <c r="E25" s="125">
        <v>26549</v>
      </c>
      <c r="F25" s="125">
        <v>30283</v>
      </c>
      <c r="G25" s="125">
        <f t="shared" si="3"/>
        <v>145.71186831782171</v>
      </c>
      <c r="H25" s="126">
        <f t="shared" si="1"/>
        <v>5.5139225768894926</v>
      </c>
      <c r="I25" s="127" t="s">
        <v>248</v>
      </c>
      <c r="J25" s="128"/>
    </row>
    <row r="26" spans="1:10" ht="18.75" customHeight="1">
      <c r="A26" s="38">
        <v>1939</v>
      </c>
      <c r="B26" s="38" t="s">
        <v>274</v>
      </c>
      <c r="C26" s="124">
        <v>10320</v>
      </c>
      <c r="D26" s="125">
        <f t="shared" si="2"/>
        <v>56862</v>
      </c>
      <c r="E26" s="125">
        <v>26583</v>
      </c>
      <c r="F26" s="125">
        <v>30279</v>
      </c>
      <c r="G26" s="125">
        <f t="shared" si="3"/>
        <v>145.78878547804015</v>
      </c>
      <c r="H26" s="126">
        <f t="shared" si="1"/>
        <v>5.5098837209302323</v>
      </c>
      <c r="I26" s="127" t="s">
        <v>248</v>
      </c>
      <c r="J26" s="128"/>
    </row>
    <row r="27" spans="1:10" ht="18.75" customHeight="1">
      <c r="A27" s="129">
        <v>1940</v>
      </c>
      <c r="B27" s="129" t="s">
        <v>275</v>
      </c>
      <c r="C27" s="130">
        <v>10478</v>
      </c>
      <c r="D27" s="131">
        <f t="shared" si="2"/>
        <v>57402</v>
      </c>
      <c r="E27" s="131">
        <v>26997</v>
      </c>
      <c r="F27" s="131">
        <v>30405</v>
      </c>
      <c r="G27" s="131">
        <f t="shared" si="3"/>
        <v>147.17329436197215</v>
      </c>
      <c r="H27" s="132">
        <f t="shared" si="1"/>
        <v>5.4783355602214163</v>
      </c>
      <c r="I27" s="133" t="s">
        <v>276</v>
      </c>
      <c r="J27" s="128"/>
    </row>
    <row r="28" spans="1:10" ht="18.75" customHeight="1">
      <c r="A28" s="38">
        <v>1941</v>
      </c>
      <c r="B28" s="38" t="s">
        <v>277</v>
      </c>
      <c r="C28" s="124">
        <v>10658</v>
      </c>
      <c r="D28" s="125">
        <f t="shared" si="2"/>
        <v>57986</v>
      </c>
      <c r="E28" s="125">
        <v>26962</v>
      </c>
      <c r="F28" s="125">
        <v>31024</v>
      </c>
      <c r="G28" s="125">
        <f t="shared" si="3"/>
        <v>148.67061508089122</v>
      </c>
      <c r="H28" s="126">
        <f t="shared" si="1"/>
        <v>5.4406079939951209</v>
      </c>
      <c r="I28" s="127" t="s">
        <v>248</v>
      </c>
      <c r="J28" s="128"/>
    </row>
    <row r="29" spans="1:10" ht="18.75" customHeight="1">
      <c r="A29" s="38">
        <v>1942</v>
      </c>
      <c r="B29" s="38" t="s">
        <v>278</v>
      </c>
      <c r="C29" s="124">
        <v>10697</v>
      </c>
      <c r="D29" s="125">
        <f t="shared" si="2"/>
        <v>58394</v>
      </c>
      <c r="E29" s="125">
        <v>27070</v>
      </c>
      <c r="F29" s="125">
        <v>31324</v>
      </c>
      <c r="G29" s="125">
        <f t="shared" si="3"/>
        <v>149.71668845986207</v>
      </c>
      <c r="H29" s="126">
        <f t="shared" si="1"/>
        <v>5.4589137141254556</v>
      </c>
      <c r="I29" s="127" t="s">
        <v>248</v>
      </c>
      <c r="J29" s="128"/>
    </row>
    <row r="30" spans="1:10" ht="18.75" customHeight="1">
      <c r="A30" s="38">
        <v>1943</v>
      </c>
      <c r="B30" s="38" t="s">
        <v>279</v>
      </c>
      <c r="C30" s="124">
        <v>10822</v>
      </c>
      <c r="D30" s="125">
        <f t="shared" si="2"/>
        <v>58612</v>
      </c>
      <c r="E30" s="125">
        <v>27123</v>
      </c>
      <c r="F30" s="125">
        <v>31489</v>
      </c>
      <c r="G30" s="125">
        <f t="shared" si="3"/>
        <v>150.27561982411609</v>
      </c>
      <c r="H30" s="126">
        <f t="shared" si="1"/>
        <v>5.4160044354093513</v>
      </c>
      <c r="I30" s="127" t="s">
        <v>248</v>
      </c>
      <c r="J30" s="128"/>
    </row>
    <row r="31" spans="1:10" ht="18.75" customHeight="1">
      <c r="A31" s="38">
        <v>1944</v>
      </c>
      <c r="B31" s="38" t="s">
        <v>280</v>
      </c>
      <c r="C31" s="124">
        <v>11663</v>
      </c>
      <c r="D31" s="125">
        <f t="shared" si="2"/>
        <v>58662</v>
      </c>
      <c r="E31" s="125">
        <v>26713</v>
      </c>
      <c r="F31" s="125">
        <v>31949</v>
      </c>
      <c r="G31" s="125">
        <f t="shared" si="3"/>
        <v>150.40381509114684</v>
      </c>
      <c r="H31" s="126">
        <f t="shared" si="1"/>
        <v>5.0297522078367489</v>
      </c>
      <c r="I31" s="127" t="s">
        <v>248</v>
      </c>
      <c r="J31" s="128"/>
    </row>
    <row r="32" spans="1:10" ht="18.75" customHeight="1">
      <c r="A32" s="38">
        <v>1945</v>
      </c>
      <c r="B32" s="38" t="s">
        <v>281</v>
      </c>
      <c r="C32" s="124">
        <v>10995</v>
      </c>
      <c r="D32" s="125">
        <f t="shared" si="2"/>
        <v>54688</v>
      </c>
      <c r="E32" s="125">
        <v>25510</v>
      </c>
      <c r="F32" s="125">
        <v>29178</v>
      </c>
      <c r="G32" s="125">
        <f t="shared" si="3"/>
        <v>140.21485526754353</v>
      </c>
      <c r="H32" s="126">
        <f t="shared" si="1"/>
        <v>4.9738972260118235</v>
      </c>
      <c r="I32" s="127" t="s">
        <v>248</v>
      </c>
      <c r="J32" s="128"/>
    </row>
    <row r="33" spans="1:10" ht="18.75" customHeight="1">
      <c r="A33" s="38">
        <v>1946</v>
      </c>
      <c r="B33" s="38" t="s">
        <v>282</v>
      </c>
      <c r="C33" s="124">
        <v>12691</v>
      </c>
      <c r="D33" s="125">
        <f t="shared" si="2"/>
        <v>62680</v>
      </c>
      <c r="E33" s="125">
        <v>30058</v>
      </c>
      <c r="F33" s="125">
        <v>32622</v>
      </c>
      <c r="G33" s="125">
        <f t="shared" si="3"/>
        <v>160.70558674973719</v>
      </c>
      <c r="H33" s="126">
        <f t="shared" si="1"/>
        <v>4.9389331021984084</v>
      </c>
      <c r="I33" s="127" t="s">
        <v>248</v>
      </c>
      <c r="J33" s="128"/>
    </row>
    <row r="34" spans="1:10" ht="18.75" customHeight="1">
      <c r="A34" s="129">
        <v>1947</v>
      </c>
      <c r="B34" s="129" t="s">
        <v>283</v>
      </c>
      <c r="C34" s="130">
        <v>13110</v>
      </c>
      <c r="D34" s="131">
        <f t="shared" si="2"/>
        <v>64741</v>
      </c>
      <c r="E34" s="131">
        <v>30565</v>
      </c>
      <c r="F34" s="131">
        <v>34176</v>
      </c>
      <c r="G34" s="131">
        <f t="shared" si="3"/>
        <v>165.98979565674435</v>
      </c>
      <c r="H34" s="132">
        <f t="shared" si="1"/>
        <v>4.9382913806254765</v>
      </c>
      <c r="I34" s="133" t="s">
        <v>284</v>
      </c>
      <c r="J34" s="128"/>
    </row>
    <row r="35" spans="1:10" ht="18.75" customHeight="1">
      <c r="A35" s="38">
        <v>1948</v>
      </c>
      <c r="B35" s="38" t="s">
        <v>285</v>
      </c>
      <c r="C35" s="124">
        <v>13246</v>
      </c>
      <c r="D35" s="125">
        <f t="shared" si="2"/>
        <v>66263</v>
      </c>
      <c r="E35" s="125">
        <v>31578</v>
      </c>
      <c r="F35" s="125">
        <v>34685</v>
      </c>
      <c r="G35" s="125">
        <f t="shared" si="3"/>
        <v>169.89205958516013</v>
      </c>
      <c r="H35" s="126">
        <f t="shared" si="1"/>
        <v>5.0024913181337762</v>
      </c>
      <c r="I35" s="127" t="s">
        <v>248</v>
      </c>
      <c r="J35" s="128"/>
    </row>
    <row r="36" spans="1:10" ht="18.75" customHeight="1">
      <c r="A36" s="38">
        <v>1949</v>
      </c>
      <c r="B36" s="38" t="s">
        <v>286</v>
      </c>
      <c r="C36" s="124">
        <v>13673</v>
      </c>
      <c r="D36" s="125">
        <f t="shared" si="2"/>
        <v>67958</v>
      </c>
      <c r="E36" s="125">
        <v>32398</v>
      </c>
      <c r="F36" s="125">
        <v>35560</v>
      </c>
      <c r="G36" s="125">
        <f t="shared" si="3"/>
        <v>174.23787913750223</v>
      </c>
      <c r="H36" s="126">
        <f t="shared" si="1"/>
        <v>4.9702333065164925</v>
      </c>
      <c r="I36" s="127" t="s">
        <v>248</v>
      </c>
      <c r="J36" s="128"/>
    </row>
    <row r="37" spans="1:10" ht="18.75" customHeight="1">
      <c r="A37" s="129">
        <v>1950</v>
      </c>
      <c r="B37" s="129" t="s">
        <v>287</v>
      </c>
      <c r="C37" s="130">
        <v>14079</v>
      </c>
      <c r="D37" s="131">
        <f t="shared" si="2"/>
        <v>70866</v>
      </c>
      <c r="E37" s="131">
        <v>33894</v>
      </c>
      <c r="F37" s="131">
        <v>36972</v>
      </c>
      <c r="G37" s="131">
        <f t="shared" si="3"/>
        <v>181.69371586801014</v>
      </c>
      <c r="H37" s="132">
        <f t="shared" si="1"/>
        <v>5.0334540805454937</v>
      </c>
      <c r="I37" s="133" t="s">
        <v>288</v>
      </c>
      <c r="J37" s="128"/>
    </row>
    <row r="38" spans="1:10" ht="18.75" customHeight="1">
      <c r="A38" s="38">
        <v>1951</v>
      </c>
      <c r="B38" s="38" t="s">
        <v>289</v>
      </c>
      <c r="C38" s="124">
        <v>14406</v>
      </c>
      <c r="D38" s="125">
        <f t="shared" si="2"/>
        <v>72514</v>
      </c>
      <c r="E38" s="125">
        <v>34683</v>
      </c>
      <c r="F38" s="125">
        <v>37831</v>
      </c>
      <c r="G38" s="125">
        <f t="shared" si="3"/>
        <v>185.91903186934337</v>
      </c>
      <c r="H38" s="126">
        <f t="shared" si="1"/>
        <v>5.0335971123143137</v>
      </c>
      <c r="I38" s="127" t="s">
        <v>248</v>
      </c>
      <c r="J38" s="128"/>
    </row>
    <row r="39" spans="1:10" ht="18.75" customHeight="1">
      <c r="A39" s="38">
        <v>1952</v>
      </c>
      <c r="B39" s="38" t="s">
        <v>290</v>
      </c>
      <c r="C39" s="124">
        <v>14508</v>
      </c>
      <c r="D39" s="125">
        <f t="shared" si="2"/>
        <v>73006</v>
      </c>
      <c r="E39" s="125">
        <v>34899</v>
      </c>
      <c r="F39" s="125">
        <v>38107</v>
      </c>
      <c r="G39" s="125">
        <f t="shared" si="3"/>
        <v>187.1804732969259</v>
      </c>
      <c r="H39" s="126">
        <f t="shared" si="1"/>
        <v>5.0321202095395643</v>
      </c>
      <c r="I39" s="127" t="s">
        <v>248</v>
      </c>
      <c r="J39" s="128"/>
    </row>
    <row r="40" spans="1:10" ht="18.75" customHeight="1">
      <c r="A40" s="38">
        <v>1953</v>
      </c>
      <c r="B40" s="38" t="s">
        <v>291</v>
      </c>
      <c r="C40" s="124">
        <v>14766</v>
      </c>
      <c r="D40" s="125">
        <f t="shared" si="2"/>
        <v>74305</v>
      </c>
      <c r="E40" s="125">
        <v>35571</v>
      </c>
      <c r="F40" s="125">
        <v>38734</v>
      </c>
      <c r="G40" s="125">
        <f t="shared" si="3"/>
        <v>190.51098633438451</v>
      </c>
      <c r="H40" s="126">
        <f t="shared" si="1"/>
        <v>5.0321684951916561</v>
      </c>
      <c r="I40" s="127" t="s">
        <v>248</v>
      </c>
      <c r="J40" s="128"/>
    </row>
    <row r="41" spans="1:10" ht="18.75" customHeight="1">
      <c r="A41" s="38">
        <v>1954</v>
      </c>
      <c r="B41" s="38" t="s">
        <v>292</v>
      </c>
      <c r="C41" s="124">
        <v>15080</v>
      </c>
      <c r="D41" s="125">
        <f t="shared" si="2"/>
        <v>76034</v>
      </c>
      <c r="E41" s="125">
        <v>36672</v>
      </c>
      <c r="F41" s="125">
        <v>39362</v>
      </c>
      <c r="G41" s="125">
        <f t="shared" si="3"/>
        <v>194.94397866830758</v>
      </c>
      <c r="H41" s="126">
        <f t="shared" si="1"/>
        <v>5.0420424403183022</v>
      </c>
      <c r="I41" s="127" t="s">
        <v>248</v>
      </c>
      <c r="J41" s="135" t="s">
        <v>293</v>
      </c>
    </row>
    <row r="42" spans="1:10" ht="18.75" customHeight="1">
      <c r="A42" s="129">
        <v>1955</v>
      </c>
      <c r="B42" s="129" t="s">
        <v>294</v>
      </c>
      <c r="C42" s="130">
        <v>17792</v>
      </c>
      <c r="D42" s="131">
        <f t="shared" si="2"/>
        <v>91119</v>
      </c>
      <c r="E42" s="131">
        <v>44913</v>
      </c>
      <c r="F42" s="131">
        <v>46206</v>
      </c>
      <c r="G42" s="131">
        <f t="shared" si="3"/>
        <v>233.62049073148219</v>
      </c>
      <c r="H42" s="132">
        <f t="shared" si="1"/>
        <v>5.1213466726618702</v>
      </c>
      <c r="I42" s="133" t="s">
        <v>295</v>
      </c>
      <c r="J42" s="136"/>
    </row>
    <row r="43" spans="1:10" ht="18.75" customHeight="1">
      <c r="A43" s="38">
        <v>1956</v>
      </c>
      <c r="B43" s="38" t="s">
        <v>296</v>
      </c>
      <c r="C43" s="124">
        <v>18579</v>
      </c>
      <c r="D43" s="125">
        <f t="shared" si="2"/>
        <v>95901</v>
      </c>
      <c r="E43" s="125">
        <v>47282</v>
      </c>
      <c r="F43" s="125">
        <v>48619</v>
      </c>
      <c r="G43" s="125">
        <f t="shared" si="3"/>
        <v>245.88108607030227</v>
      </c>
      <c r="H43" s="126">
        <f t="shared" si="1"/>
        <v>5.1617955756499274</v>
      </c>
      <c r="I43" s="127" t="s">
        <v>248</v>
      </c>
      <c r="J43" s="136"/>
    </row>
    <row r="44" spans="1:10" ht="18.75" customHeight="1">
      <c r="A44" s="38">
        <v>1957</v>
      </c>
      <c r="B44" s="38" t="s">
        <v>297</v>
      </c>
      <c r="C44" s="124">
        <v>18767</v>
      </c>
      <c r="D44" s="125">
        <f t="shared" si="2"/>
        <v>96754</v>
      </c>
      <c r="E44" s="125">
        <v>47592</v>
      </c>
      <c r="F44" s="125">
        <v>49162</v>
      </c>
      <c r="G44" s="125">
        <f t="shared" si="3"/>
        <v>248.06809732584671</v>
      </c>
      <c r="H44" s="126">
        <f t="shared" si="1"/>
        <v>5.1555389779932863</v>
      </c>
      <c r="I44" s="127" t="s">
        <v>248</v>
      </c>
      <c r="J44" s="136"/>
    </row>
    <row r="45" spans="1:10" ht="18.75" customHeight="1">
      <c r="A45" s="38">
        <v>1958</v>
      </c>
      <c r="B45" s="38" t="s">
        <v>298</v>
      </c>
      <c r="C45" s="124">
        <v>19093</v>
      </c>
      <c r="D45" s="125">
        <f t="shared" si="2"/>
        <v>98201</v>
      </c>
      <c r="E45" s="125">
        <v>48217</v>
      </c>
      <c r="F45" s="125">
        <v>49984</v>
      </c>
      <c r="G45" s="125">
        <f t="shared" si="3"/>
        <v>251.77806835371638</v>
      </c>
      <c r="H45" s="126">
        <f t="shared" si="1"/>
        <v>5.1432985911066886</v>
      </c>
      <c r="I45" s="127" t="s">
        <v>248</v>
      </c>
      <c r="J45" s="128"/>
    </row>
    <row r="46" spans="1:10" ht="18.75" customHeight="1">
      <c r="A46" s="38">
        <v>1959</v>
      </c>
      <c r="B46" s="38" t="s">
        <v>299</v>
      </c>
      <c r="C46" s="124">
        <v>19694</v>
      </c>
      <c r="D46" s="125">
        <f t="shared" si="2"/>
        <v>100517</v>
      </c>
      <c r="E46" s="125">
        <v>49583</v>
      </c>
      <c r="F46" s="125">
        <v>50934</v>
      </c>
      <c r="G46" s="125">
        <f t="shared" si="3"/>
        <v>257.71607312258033</v>
      </c>
      <c r="H46" s="126">
        <f t="shared" si="1"/>
        <v>5.103940286381639</v>
      </c>
      <c r="I46" s="127" t="s">
        <v>248</v>
      </c>
      <c r="J46" s="128"/>
    </row>
    <row r="47" spans="1:10" ht="18.75" customHeight="1">
      <c r="A47" s="129">
        <v>1960</v>
      </c>
      <c r="B47" s="129" t="s">
        <v>300</v>
      </c>
      <c r="C47" s="130">
        <v>23325</v>
      </c>
      <c r="D47" s="131">
        <f t="shared" si="2"/>
        <v>102636</v>
      </c>
      <c r="E47" s="131">
        <v>50571</v>
      </c>
      <c r="F47" s="131">
        <v>52065</v>
      </c>
      <c r="G47" s="131">
        <f t="shared" si="3"/>
        <v>263.14898853934312</v>
      </c>
      <c r="H47" s="132">
        <f t="shared" si="1"/>
        <v>4.4002572347266877</v>
      </c>
      <c r="I47" s="133" t="s">
        <v>301</v>
      </c>
      <c r="J47" s="128"/>
    </row>
    <row r="48" spans="1:10" ht="18.75" customHeight="1">
      <c r="A48" s="38">
        <v>1961</v>
      </c>
      <c r="B48" s="38" t="s">
        <v>302</v>
      </c>
      <c r="C48" s="124">
        <v>24588</v>
      </c>
      <c r="D48" s="125">
        <f t="shared" si="2"/>
        <v>104551</v>
      </c>
      <c r="E48" s="125">
        <v>51557</v>
      </c>
      <c r="F48" s="125">
        <v>52994</v>
      </c>
      <c r="G48" s="125">
        <f t="shared" si="3"/>
        <v>268.0588672666205</v>
      </c>
      <c r="H48" s="126">
        <f t="shared" si="1"/>
        <v>4.2521148527737109</v>
      </c>
      <c r="I48" s="127" t="s">
        <v>248</v>
      </c>
      <c r="J48" s="128"/>
    </row>
    <row r="49" spans="1:10" ht="18.75" customHeight="1">
      <c r="A49" s="38">
        <v>1962</v>
      </c>
      <c r="B49" s="38" t="s">
        <v>303</v>
      </c>
      <c r="C49" s="124">
        <v>25825</v>
      </c>
      <c r="D49" s="125">
        <f t="shared" si="2"/>
        <v>105739</v>
      </c>
      <c r="E49" s="125">
        <v>51995</v>
      </c>
      <c r="F49" s="125">
        <v>53744</v>
      </c>
      <c r="G49" s="125">
        <f t="shared" si="3"/>
        <v>271.10478681127097</v>
      </c>
      <c r="H49" s="126">
        <f t="shared" si="1"/>
        <v>4.0944433688286548</v>
      </c>
      <c r="I49" s="127" t="s">
        <v>248</v>
      </c>
      <c r="J49" s="128"/>
    </row>
    <row r="50" spans="1:10" ht="18.75" customHeight="1">
      <c r="A50" s="38">
        <v>1963</v>
      </c>
      <c r="B50" s="38" t="s">
        <v>304</v>
      </c>
      <c r="C50" s="124">
        <v>27172</v>
      </c>
      <c r="D50" s="125">
        <f t="shared" si="2"/>
        <v>109529</v>
      </c>
      <c r="E50" s="125">
        <v>54028</v>
      </c>
      <c r="F50" s="125">
        <v>55501</v>
      </c>
      <c r="G50" s="125">
        <f t="shared" si="3"/>
        <v>280.82198805220111</v>
      </c>
      <c r="H50" s="126">
        <f t="shared" si="1"/>
        <v>4.0309509789489182</v>
      </c>
      <c r="I50" s="127" t="s">
        <v>248</v>
      </c>
      <c r="J50" s="128"/>
    </row>
    <row r="51" spans="1:10" ht="18.75" customHeight="1">
      <c r="A51" s="38">
        <v>1964</v>
      </c>
      <c r="B51" s="38" t="s">
        <v>305</v>
      </c>
      <c r="C51" s="124">
        <v>28913</v>
      </c>
      <c r="D51" s="125">
        <f t="shared" si="2"/>
        <v>112315</v>
      </c>
      <c r="E51" s="125">
        <v>55403</v>
      </c>
      <c r="F51" s="125">
        <v>56912</v>
      </c>
      <c r="G51" s="125">
        <f t="shared" si="3"/>
        <v>287.96502833115403</v>
      </c>
      <c r="H51" s="126">
        <f t="shared" si="1"/>
        <v>3.8845847888493066</v>
      </c>
      <c r="I51" s="127" t="s">
        <v>248</v>
      </c>
      <c r="J51" s="128"/>
    </row>
    <row r="52" spans="1:10" ht="18.75" customHeight="1">
      <c r="A52" s="129">
        <v>1965</v>
      </c>
      <c r="B52" s="129" t="s">
        <v>306</v>
      </c>
      <c r="C52" s="130">
        <v>50391</v>
      </c>
      <c r="D52" s="131">
        <f t="shared" si="2"/>
        <v>223183</v>
      </c>
      <c r="E52" s="131">
        <v>108920</v>
      </c>
      <c r="F52" s="131">
        <v>114263</v>
      </c>
      <c r="G52" s="131">
        <f t="shared" si="3"/>
        <v>572.22008563443842</v>
      </c>
      <c r="H52" s="132">
        <f t="shared" si="1"/>
        <v>4.4290250243098965</v>
      </c>
      <c r="I52" s="133" t="s">
        <v>307</v>
      </c>
      <c r="J52" s="135" t="s">
        <v>308</v>
      </c>
    </row>
    <row r="53" spans="1:10" ht="18.75" customHeight="1">
      <c r="A53" s="38">
        <v>1966</v>
      </c>
      <c r="B53" s="38" t="s">
        <v>309</v>
      </c>
      <c r="C53" s="124">
        <v>51986</v>
      </c>
      <c r="D53" s="125">
        <f t="shared" si="2"/>
        <v>226107</v>
      </c>
      <c r="E53" s="125">
        <v>110649</v>
      </c>
      <c r="F53" s="125">
        <v>115458</v>
      </c>
      <c r="G53" s="125">
        <f t="shared" si="3"/>
        <v>579.71694485039609</v>
      </c>
      <c r="H53" s="126">
        <f t="shared" si="1"/>
        <v>4.3493825260647094</v>
      </c>
      <c r="I53" s="127" t="s">
        <v>310</v>
      </c>
      <c r="J53" s="135"/>
    </row>
    <row r="54" spans="1:10" ht="18.75" customHeight="1">
      <c r="A54" s="38">
        <v>1967</v>
      </c>
      <c r="B54" s="38" t="s">
        <v>311</v>
      </c>
      <c r="C54" s="124">
        <v>53008</v>
      </c>
      <c r="D54" s="125">
        <f t="shared" si="2"/>
        <v>230136</v>
      </c>
      <c r="E54" s="125">
        <v>112760</v>
      </c>
      <c r="F54" s="125">
        <v>117376</v>
      </c>
      <c r="G54" s="125">
        <f t="shared" si="3"/>
        <v>590.04691946773323</v>
      </c>
      <c r="H54" s="126">
        <f t="shared" si="1"/>
        <v>4.3415333534560823</v>
      </c>
      <c r="I54" s="127" t="s">
        <v>310</v>
      </c>
      <c r="J54" s="135"/>
    </row>
    <row r="55" spans="1:10" ht="18.75" customHeight="1">
      <c r="A55" s="38">
        <v>1968</v>
      </c>
      <c r="B55" s="38" t="s">
        <v>312</v>
      </c>
      <c r="C55" s="124">
        <v>55674</v>
      </c>
      <c r="D55" s="125">
        <f t="shared" si="2"/>
        <v>235043</v>
      </c>
      <c r="E55" s="125">
        <v>115072</v>
      </c>
      <c r="F55" s="125">
        <v>119971</v>
      </c>
      <c r="G55" s="125">
        <f t="shared" si="3"/>
        <v>602.62800297413014</v>
      </c>
      <c r="H55" s="126">
        <f t="shared" si="1"/>
        <v>4.2217731795811329</v>
      </c>
      <c r="I55" s="127" t="s">
        <v>310</v>
      </c>
      <c r="J55" s="135"/>
    </row>
    <row r="56" spans="1:10" ht="18.75" customHeight="1">
      <c r="A56" s="38">
        <v>1969</v>
      </c>
      <c r="B56" s="38" t="s">
        <v>313</v>
      </c>
      <c r="C56" s="124">
        <v>57856</v>
      </c>
      <c r="D56" s="125">
        <f t="shared" si="2"/>
        <v>240824</v>
      </c>
      <c r="E56" s="125">
        <v>118143</v>
      </c>
      <c r="F56" s="125">
        <v>122681</v>
      </c>
      <c r="G56" s="125">
        <f t="shared" si="3"/>
        <v>617.44993974822455</v>
      </c>
      <c r="H56" s="126">
        <f t="shared" si="1"/>
        <v>4.162472345132743</v>
      </c>
      <c r="I56" s="127" t="s">
        <v>310</v>
      </c>
      <c r="J56" s="135"/>
    </row>
    <row r="57" spans="1:10" ht="18.75" customHeight="1">
      <c r="A57" s="129">
        <v>1970</v>
      </c>
      <c r="B57" s="129" t="s">
        <v>314</v>
      </c>
      <c r="C57" s="130">
        <v>61119</v>
      </c>
      <c r="D57" s="131">
        <f t="shared" si="2"/>
        <v>241726</v>
      </c>
      <c r="E57" s="131">
        <v>118462</v>
      </c>
      <c r="F57" s="131">
        <v>123264</v>
      </c>
      <c r="G57" s="131">
        <f t="shared" si="3"/>
        <v>619.76258236545902</v>
      </c>
      <c r="H57" s="132">
        <f t="shared" si="1"/>
        <v>3.955005808341105</v>
      </c>
      <c r="I57" s="133" t="s">
        <v>315</v>
      </c>
      <c r="J57" s="135" t="s">
        <v>316</v>
      </c>
    </row>
    <row r="58" spans="1:10" ht="18.75" customHeight="1">
      <c r="A58" s="38">
        <v>1971</v>
      </c>
      <c r="B58" s="38" t="s">
        <v>317</v>
      </c>
      <c r="C58" s="124">
        <v>63517</v>
      </c>
      <c r="D58" s="125">
        <f t="shared" si="2"/>
        <v>246069</v>
      </c>
      <c r="E58" s="125">
        <v>120660</v>
      </c>
      <c r="F58" s="125">
        <v>125409</v>
      </c>
      <c r="G58" s="125">
        <f t="shared" si="3"/>
        <v>630.89762325974925</v>
      </c>
      <c r="H58" s="126">
        <f t="shared" si="1"/>
        <v>3.8740652108884235</v>
      </c>
      <c r="I58" s="127" t="s">
        <v>310</v>
      </c>
      <c r="J58" s="135"/>
    </row>
    <row r="59" spans="1:10" ht="18.75" customHeight="1">
      <c r="A59" s="38">
        <v>1972</v>
      </c>
      <c r="B59" s="38" t="s">
        <v>318</v>
      </c>
      <c r="C59" s="124">
        <v>65913</v>
      </c>
      <c r="D59" s="125">
        <f t="shared" si="2"/>
        <v>249217</v>
      </c>
      <c r="E59" s="125">
        <v>122281</v>
      </c>
      <c r="F59" s="125">
        <v>126936</v>
      </c>
      <c r="G59" s="125">
        <f t="shared" si="3"/>
        <v>638.96879727200474</v>
      </c>
      <c r="H59" s="126">
        <f t="shared" si="1"/>
        <v>3.78099919590976</v>
      </c>
      <c r="I59" s="127" t="s">
        <v>310</v>
      </c>
      <c r="J59" s="135"/>
    </row>
    <row r="60" spans="1:10" ht="18.75" customHeight="1">
      <c r="A60" s="38">
        <v>1973</v>
      </c>
      <c r="B60" s="38" t="s">
        <v>319</v>
      </c>
      <c r="C60" s="124">
        <v>69009</v>
      </c>
      <c r="D60" s="125">
        <f t="shared" si="2"/>
        <v>253392</v>
      </c>
      <c r="E60" s="125">
        <v>124548</v>
      </c>
      <c r="F60" s="125">
        <v>128844</v>
      </c>
      <c r="G60" s="125">
        <f t="shared" si="3"/>
        <v>649.67310206907166</v>
      </c>
      <c r="H60" s="126">
        <f t="shared" si="1"/>
        <v>3.6718688866669567</v>
      </c>
      <c r="I60" s="127" t="s">
        <v>310</v>
      </c>
      <c r="J60" s="128"/>
    </row>
    <row r="61" spans="1:10" ht="18.75" customHeight="1">
      <c r="A61" s="38">
        <v>1974</v>
      </c>
      <c r="B61" s="38" t="s">
        <v>320</v>
      </c>
      <c r="C61" s="124">
        <v>71543</v>
      </c>
      <c r="D61" s="125">
        <f t="shared" si="2"/>
        <v>257696</v>
      </c>
      <c r="E61" s="125">
        <v>126677</v>
      </c>
      <c r="F61" s="125">
        <v>131019</v>
      </c>
      <c r="G61" s="125">
        <f t="shared" si="3"/>
        <v>660.70815065507782</v>
      </c>
      <c r="H61" s="126">
        <f t="shared" si="1"/>
        <v>3.601973638231553</v>
      </c>
      <c r="I61" s="127" t="s">
        <v>310</v>
      </c>
      <c r="J61" s="128"/>
    </row>
    <row r="62" spans="1:10" ht="18.75" customHeight="1">
      <c r="A62" s="129">
        <v>1975</v>
      </c>
      <c r="B62" s="129" t="s">
        <v>321</v>
      </c>
      <c r="C62" s="130">
        <v>73054</v>
      </c>
      <c r="D62" s="131">
        <f t="shared" si="2"/>
        <v>264628</v>
      </c>
      <c r="E62" s="131">
        <v>130731</v>
      </c>
      <c r="F62" s="131">
        <v>133897</v>
      </c>
      <c r="G62" s="131">
        <f t="shared" si="3"/>
        <v>678.4811424762197</v>
      </c>
      <c r="H62" s="132">
        <f t="shared" si="1"/>
        <v>3.6223615407780545</v>
      </c>
      <c r="I62" s="133" t="s">
        <v>322</v>
      </c>
      <c r="J62" s="128"/>
    </row>
    <row r="63" spans="1:10" ht="18.75" customHeight="1">
      <c r="A63" s="38">
        <v>1976</v>
      </c>
      <c r="B63" s="38" t="s">
        <v>323</v>
      </c>
      <c r="C63" s="124">
        <v>74772</v>
      </c>
      <c r="D63" s="125">
        <f t="shared" si="2"/>
        <v>269082</v>
      </c>
      <c r="E63" s="125">
        <v>133178</v>
      </c>
      <c r="F63" s="125">
        <v>135904</v>
      </c>
      <c r="G63" s="125">
        <f t="shared" si="3"/>
        <v>689.90077686331824</v>
      </c>
      <c r="H63" s="126">
        <f t="shared" si="1"/>
        <v>3.5987000481463651</v>
      </c>
      <c r="I63" s="127" t="s">
        <v>310</v>
      </c>
      <c r="J63" s="128"/>
    </row>
    <row r="64" spans="1:10" ht="18.75" customHeight="1">
      <c r="A64" s="38">
        <v>1977</v>
      </c>
      <c r="B64" s="38" t="s">
        <v>324</v>
      </c>
      <c r="C64" s="124">
        <v>76357</v>
      </c>
      <c r="D64" s="125">
        <f t="shared" si="2"/>
        <v>273293</v>
      </c>
      <c r="E64" s="125">
        <v>135483</v>
      </c>
      <c r="F64" s="125">
        <v>137810</v>
      </c>
      <c r="G64" s="125">
        <f t="shared" si="3"/>
        <v>700.69738225264723</v>
      </c>
      <c r="H64" s="126">
        <f t="shared" si="1"/>
        <v>3.5791479497623007</v>
      </c>
      <c r="I64" s="127" t="s">
        <v>310</v>
      </c>
      <c r="J64" s="128"/>
    </row>
    <row r="65" spans="1:10" ht="18.75" customHeight="1">
      <c r="A65" s="38">
        <v>1978</v>
      </c>
      <c r="B65" s="38" t="s">
        <v>325</v>
      </c>
      <c r="C65" s="124">
        <v>78050</v>
      </c>
      <c r="D65" s="125">
        <f t="shared" si="2"/>
        <v>277616</v>
      </c>
      <c r="E65" s="125">
        <v>137631</v>
      </c>
      <c r="F65" s="125">
        <v>139985</v>
      </c>
      <c r="G65" s="125">
        <f t="shared" si="3"/>
        <v>711.78114504012512</v>
      </c>
      <c r="H65" s="126">
        <f t="shared" si="1"/>
        <v>3.5568994234465086</v>
      </c>
      <c r="I65" s="127" t="s">
        <v>310</v>
      </c>
      <c r="J65" s="128"/>
    </row>
    <row r="66" spans="1:10" ht="18.75" customHeight="1">
      <c r="A66" s="38">
        <v>1979</v>
      </c>
      <c r="B66" s="38" t="s">
        <v>326</v>
      </c>
      <c r="C66" s="124">
        <v>80120</v>
      </c>
      <c r="D66" s="125">
        <f t="shared" si="2"/>
        <v>282161</v>
      </c>
      <c r="E66" s="125">
        <v>140094</v>
      </c>
      <c r="F66" s="125">
        <v>142067</v>
      </c>
      <c r="G66" s="125">
        <f t="shared" si="3"/>
        <v>723.43409481321942</v>
      </c>
      <c r="H66" s="126">
        <f t="shared" si="1"/>
        <v>3.5217299051422866</v>
      </c>
      <c r="I66" s="127" t="s">
        <v>310</v>
      </c>
      <c r="J66" s="128"/>
    </row>
    <row r="67" spans="1:10" ht="18.75" customHeight="1">
      <c r="A67" s="129">
        <v>1980</v>
      </c>
      <c r="B67" s="129" t="s">
        <v>327</v>
      </c>
      <c r="C67" s="130">
        <v>85116</v>
      </c>
      <c r="D67" s="131">
        <f t="shared" si="2"/>
        <v>286451</v>
      </c>
      <c r="E67" s="131">
        <v>142005</v>
      </c>
      <c r="F67" s="131">
        <v>144446</v>
      </c>
      <c r="G67" s="131">
        <f t="shared" si="3"/>
        <v>734.43324872445703</v>
      </c>
      <c r="H67" s="132">
        <f t="shared" si="1"/>
        <v>3.3654189576577846</v>
      </c>
      <c r="I67" s="133" t="s">
        <v>328</v>
      </c>
      <c r="J67" s="128"/>
    </row>
    <row r="68" spans="1:10" ht="18.75" customHeight="1">
      <c r="A68" s="38">
        <v>1981</v>
      </c>
      <c r="B68" s="38" t="s">
        <v>329</v>
      </c>
      <c r="C68" s="124">
        <v>86347</v>
      </c>
      <c r="D68" s="125">
        <f t="shared" si="2"/>
        <v>289770</v>
      </c>
      <c r="E68" s="125">
        <v>143565</v>
      </c>
      <c r="F68" s="125">
        <v>146205</v>
      </c>
      <c r="G68" s="125">
        <f t="shared" si="3"/>
        <v>742.94285054995771</v>
      </c>
      <c r="H68" s="126">
        <f t="shared" si="1"/>
        <v>3.35587802703047</v>
      </c>
      <c r="I68" s="127" t="s">
        <v>310</v>
      </c>
      <c r="J68" s="128"/>
    </row>
    <row r="69" spans="1:10" ht="18.75" customHeight="1">
      <c r="A69" s="38">
        <v>1982</v>
      </c>
      <c r="B69" s="38" t="s">
        <v>330</v>
      </c>
      <c r="C69" s="124">
        <v>87934</v>
      </c>
      <c r="D69" s="125">
        <f t="shared" si="2"/>
        <v>292639</v>
      </c>
      <c r="E69" s="125">
        <v>144948</v>
      </c>
      <c r="F69" s="125">
        <v>147691</v>
      </c>
      <c r="G69" s="125">
        <f t="shared" si="3"/>
        <v>750.29869497218169</v>
      </c>
      <c r="H69" s="126">
        <f t="shared" si="1"/>
        <v>3.3279391361703095</v>
      </c>
      <c r="I69" s="127" t="s">
        <v>310</v>
      </c>
      <c r="J69" s="128"/>
    </row>
    <row r="70" spans="1:10" ht="18.75" customHeight="1">
      <c r="A70" s="38">
        <v>1983</v>
      </c>
      <c r="B70" s="38" t="s">
        <v>331</v>
      </c>
      <c r="C70" s="124">
        <v>89634</v>
      </c>
      <c r="D70" s="125">
        <f t="shared" si="2"/>
        <v>295846</v>
      </c>
      <c r="E70" s="125">
        <v>146585</v>
      </c>
      <c r="F70" s="125">
        <v>149261</v>
      </c>
      <c r="G70" s="125">
        <f t="shared" si="3"/>
        <v>758.52113939953335</v>
      </c>
      <c r="H70" s="126">
        <f t="shared" ref="H70:H110" si="4">D70/C70</f>
        <v>3.3006002186670238</v>
      </c>
      <c r="I70" s="127" t="s">
        <v>310</v>
      </c>
      <c r="J70" s="128"/>
    </row>
    <row r="71" spans="1:10" ht="18.75" customHeight="1">
      <c r="A71" s="38">
        <v>1984</v>
      </c>
      <c r="B71" s="38" t="s">
        <v>332</v>
      </c>
      <c r="C71" s="124">
        <v>90940</v>
      </c>
      <c r="D71" s="125">
        <f t="shared" si="2"/>
        <v>299126</v>
      </c>
      <c r="E71" s="125">
        <v>148038</v>
      </c>
      <c r="F71" s="125">
        <v>151088</v>
      </c>
      <c r="G71" s="125">
        <f t="shared" si="3"/>
        <v>766.93074891674996</v>
      </c>
      <c r="H71" s="126">
        <f t="shared" si="4"/>
        <v>3.2892676489993402</v>
      </c>
      <c r="I71" s="127" t="s">
        <v>310</v>
      </c>
      <c r="J71" s="128"/>
    </row>
    <row r="72" spans="1:10" ht="18.75" customHeight="1">
      <c r="A72" s="129">
        <v>1985</v>
      </c>
      <c r="B72" s="129" t="s">
        <v>333</v>
      </c>
      <c r="C72" s="130">
        <v>91658</v>
      </c>
      <c r="D72" s="131">
        <f t="shared" si="2"/>
        <v>301673</v>
      </c>
      <c r="E72" s="131">
        <v>149192</v>
      </c>
      <c r="F72" s="131">
        <v>152481</v>
      </c>
      <c r="G72" s="131">
        <f t="shared" si="3"/>
        <v>773.46101581929588</v>
      </c>
      <c r="H72" s="132">
        <f t="shared" si="4"/>
        <v>3.2912893582665999</v>
      </c>
      <c r="I72" s="133" t="s">
        <v>334</v>
      </c>
      <c r="J72" s="128"/>
    </row>
    <row r="73" spans="1:10" ht="18.75" customHeight="1">
      <c r="A73" s="38">
        <v>1986</v>
      </c>
      <c r="B73" s="38" t="s">
        <v>335</v>
      </c>
      <c r="C73" s="124">
        <v>92907</v>
      </c>
      <c r="D73" s="125">
        <f t="shared" si="2"/>
        <v>304435</v>
      </c>
      <c r="E73" s="125">
        <v>150579</v>
      </c>
      <c r="F73" s="125">
        <v>153856</v>
      </c>
      <c r="G73" s="125">
        <f t="shared" si="3"/>
        <v>780.54252237007415</v>
      </c>
      <c r="H73" s="126">
        <f t="shared" si="4"/>
        <v>3.2767713950509649</v>
      </c>
      <c r="I73" s="127" t="s">
        <v>310</v>
      </c>
      <c r="J73" s="128"/>
    </row>
    <row r="74" spans="1:10" ht="18.75" customHeight="1">
      <c r="A74" s="38">
        <v>1987</v>
      </c>
      <c r="B74" s="38" t="s">
        <v>336</v>
      </c>
      <c r="C74" s="124">
        <v>94368</v>
      </c>
      <c r="D74" s="125">
        <f t="shared" si="2"/>
        <v>307023</v>
      </c>
      <c r="E74" s="125">
        <v>151872</v>
      </c>
      <c r="F74" s="125">
        <v>155151</v>
      </c>
      <c r="G74" s="125">
        <f t="shared" si="3"/>
        <v>787.17790939158533</v>
      </c>
      <c r="H74" s="126">
        <f t="shared" si="4"/>
        <v>3.2534651576805698</v>
      </c>
      <c r="I74" s="127" t="s">
        <v>310</v>
      </c>
      <c r="J74" s="128"/>
    </row>
    <row r="75" spans="1:10" ht="18.75" customHeight="1">
      <c r="A75" s="38">
        <v>1988</v>
      </c>
      <c r="B75" s="38" t="s">
        <v>337</v>
      </c>
      <c r="C75" s="124">
        <v>95541</v>
      </c>
      <c r="D75" s="125">
        <f t="shared" si="2"/>
        <v>308807</v>
      </c>
      <c r="E75" s="125">
        <v>152519</v>
      </c>
      <c r="F75" s="125">
        <v>156288</v>
      </c>
      <c r="G75" s="125">
        <f t="shared" si="3"/>
        <v>791.75191651924206</v>
      </c>
      <c r="H75" s="126">
        <f t="shared" si="4"/>
        <v>3.2321935085460693</v>
      </c>
      <c r="I75" s="127" t="s">
        <v>310</v>
      </c>
      <c r="J75" s="128"/>
    </row>
    <row r="76" spans="1:10" ht="18.75" customHeight="1">
      <c r="A76" s="38">
        <v>1989</v>
      </c>
      <c r="B76" s="38" t="s">
        <v>338</v>
      </c>
      <c r="C76" s="124">
        <v>97018</v>
      </c>
      <c r="D76" s="125">
        <f t="shared" si="2"/>
        <v>311449</v>
      </c>
      <c r="E76" s="125">
        <v>153528</v>
      </c>
      <c r="F76" s="125">
        <v>157921</v>
      </c>
      <c r="G76" s="125">
        <f t="shared" si="3"/>
        <v>798.52575442914656</v>
      </c>
      <c r="H76" s="126">
        <f t="shared" si="4"/>
        <v>3.2102187222989547</v>
      </c>
      <c r="I76" s="127" t="s">
        <v>310</v>
      </c>
      <c r="J76" s="128"/>
    </row>
    <row r="77" spans="1:10" ht="18.75" customHeight="1">
      <c r="A77" s="129">
        <v>1990</v>
      </c>
      <c r="B77" s="129" t="s">
        <v>339</v>
      </c>
      <c r="C77" s="130">
        <v>99931</v>
      </c>
      <c r="D77" s="131">
        <f t="shared" si="2"/>
        <v>314642</v>
      </c>
      <c r="E77" s="131">
        <v>155645</v>
      </c>
      <c r="F77" s="131">
        <v>158997</v>
      </c>
      <c r="G77" s="131">
        <f t="shared" si="3"/>
        <v>806.71230418172968</v>
      </c>
      <c r="H77" s="132">
        <f t="shared" si="4"/>
        <v>3.1485925288449028</v>
      </c>
      <c r="I77" s="133" t="s">
        <v>340</v>
      </c>
      <c r="J77" s="128"/>
    </row>
    <row r="78" spans="1:10" ht="18.75" customHeight="1">
      <c r="A78" s="38">
        <v>1991</v>
      </c>
      <c r="B78" s="38" t="s">
        <v>341</v>
      </c>
      <c r="C78" s="124">
        <v>102034</v>
      </c>
      <c r="D78" s="125">
        <f t="shared" ref="D78:D105" si="5">SUM(E78:F78)</f>
        <v>316833</v>
      </c>
      <c r="E78" s="125">
        <v>156664</v>
      </c>
      <c r="F78" s="125">
        <v>160169</v>
      </c>
      <c r="G78" s="125">
        <f t="shared" si="3"/>
        <v>812.32982078301677</v>
      </c>
      <c r="H78" s="126">
        <f t="shared" si="4"/>
        <v>3.1051708254111374</v>
      </c>
      <c r="I78" s="127" t="s">
        <v>310</v>
      </c>
      <c r="J78" s="128"/>
    </row>
    <row r="79" spans="1:10" ht="18.75" customHeight="1">
      <c r="A79" s="38">
        <v>1992</v>
      </c>
      <c r="B79" s="38" t="s">
        <v>342</v>
      </c>
      <c r="C79" s="124">
        <v>104800</v>
      </c>
      <c r="D79" s="125">
        <f t="shared" si="5"/>
        <v>320209</v>
      </c>
      <c r="E79" s="125">
        <v>158398</v>
      </c>
      <c r="F79" s="125">
        <v>161811</v>
      </c>
      <c r="G79" s="125">
        <f t="shared" si="3"/>
        <v>820.98556521293244</v>
      </c>
      <c r="H79" s="126">
        <f t="shared" si="4"/>
        <v>3.0554293893129771</v>
      </c>
      <c r="I79" s="127" t="s">
        <v>310</v>
      </c>
      <c r="J79" s="128"/>
    </row>
    <row r="80" spans="1:10" ht="18.75" customHeight="1">
      <c r="A80" s="38">
        <v>1993</v>
      </c>
      <c r="B80" s="38" t="s">
        <v>343</v>
      </c>
      <c r="C80" s="124">
        <v>106453</v>
      </c>
      <c r="D80" s="125">
        <f t="shared" si="5"/>
        <v>322255</v>
      </c>
      <c r="E80" s="125">
        <v>159531</v>
      </c>
      <c r="F80" s="125">
        <v>162724</v>
      </c>
      <c r="G80" s="125">
        <f>D80/$D$11*100</f>
        <v>826.23131553983035</v>
      </c>
      <c r="H80" s="126">
        <f t="shared" si="4"/>
        <v>3.0272044940020479</v>
      </c>
      <c r="I80" s="127" t="s">
        <v>310</v>
      </c>
      <c r="J80" s="128"/>
    </row>
    <row r="81" spans="1:10" ht="18.75" customHeight="1">
      <c r="A81" s="38">
        <v>1994</v>
      </c>
      <c r="B81" s="38" t="s">
        <v>344</v>
      </c>
      <c r="C81" s="124">
        <v>108242</v>
      </c>
      <c r="D81" s="125">
        <f t="shared" si="5"/>
        <v>324321</v>
      </c>
      <c r="E81" s="125">
        <v>160528</v>
      </c>
      <c r="F81" s="125">
        <v>163793</v>
      </c>
      <c r="G81" s="125">
        <f t="shared" si="3"/>
        <v>831.52834397354047</v>
      </c>
      <c r="H81" s="126">
        <f t="shared" si="4"/>
        <v>2.9962583839914267</v>
      </c>
      <c r="I81" s="127" t="s">
        <v>310</v>
      </c>
      <c r="J81" s="128"/>
    </row>
    <row r="82" spans="1:10" ht="18.75" customHeight="1">
      <c r="A82" s="129">
        <v>1995</v>
      </c>
      <c r="B82" s="129" t="s">
        <v>345</v>
      </c>
      <c r="C82" s="130">
        <v>110964</v>
      </c>
      <c r="D82" s="131">
        <f t="shared" si="5"/>
        <v>326833</v>
      </c>
      <c r="E82" s="131">
        <v>162007</v>
      </c>
      <c r="F82" s="131">
        <v>164826</v>
      </c>
      <c r="G82" s="131">
        <f t="shared" si="3"/>
        <v>837.96887418916504</v>
      </c>
      <c r="H82" s="132">
        <f t="shared" si="4"/>
        <v>2.9453967052377346</v>
      </c>
      <c r="I82" s="133" t="s">
        <v>346</v>
      </c>
      <c r="J82" s="128"/>
    </row>
    <row r="83" spans="1:10" ht="18.75" customHeight="1">
      <c r="A83" s="38">
        <v>1996</v>
      </c>
      <c r="B83" s="38" t="s">
        <v>347</v>
      </c>
      <c r="C83" s="124">
        <v>112647</v>
      </c>
      <c r="D83" s="125">
        <f t="shared" si="5"/>
        <v>328667</v>
      </c>
      <c r="E83" s="125">
        <v>163008</v>
      </c>
      <c r="F83" s="125">
        <v>165659</v>
      </c>
      <c r="G83" s="125">
        <f t="shared" si="3"/>
        <v>842.67107658385248</v>
      </c>
      <c r="H83" s="126">
        <f t="shared" si="4"/>
        <v>2.9176720196720729</v>
      </c>
      <c r="I83" s="127" t="s">
        <v>310</v>
      </c>
      <c r="J83" s="128"/>
    </row>
    <row r="84" spans="1:10" ht="18.75" customHeight="1">
      <c r="A84" s="38">
        <v>1997</v>
      </c>
      <c r="B84" s="38" t="s">
        <v>348</v>
      </c>
      <c r="C84" s="124">
        <v>114534</v>
      </c>
      <c r="D84" s="125">
        <f t="shared" si="5"/>
        <v>330321</v>
      </c>
      <c r="E84" s="125">
        <v>163833</v>
      </c>
      <c r="F84" s="125">
        <v>166488</v>
      </c>
      <c r="G84" s="125">
        <f>D84/$D$11*100</f>
        <v>846.91177601722939</v>
      </c>
      <c r="H84" s="126">
        <f t="shared" si="4"/>
        <v>2.8840431662213839</v>
      </c>
      <c r="I84" s="127" t="s">
        <v>310</v>
      </c>
      <c r="J84" s="128"/>
    </row>
    <row r="85" spans="1:10" ht="18.75" customHeight="1">
      <c r="A85" s="38">
        <v>1998</v>
      </c>
      <c r="B85" s="38" t="s">
        <v>349</v>
      </c>
      <c r="C85" s="124">
        <v>115964</v>
      </c>
      <c r="D85" s="125">
        <f t="shared" si="5"/>
        <v>331552</v>
      </c>
      <c r="E85" s="125">
        <v>164439</v>
      </c>
      <c r="F85" s="125">
        <v>167113</v>
      </c>
      <c r="G85" s="125">
        <f t="shared" si="3"/>
        <v>850.06794349152631</v>
      </c>
      <c r="H85" s="126">
        <f t="shared" si="4"/>
        <v>2.8590942016487877</v>
      </c>
      <c r="I85" s="127" t="s">
        <v>310</v>
      </c>
      <c r="J85" s="128"/>
    </row>
    <row r="86" spans="1:10" ht="18.75" customHeight="1">
      <c r="A86" s="38">
        <v>1999</v>
      </c>
      <c r="B86" s="38" t="s">
        <v>350</v>
      </c>
      <c r="C86" s="124">
        <v>117721</v>
      </c>
      <c r="D86" s="125">
        <f t="shared" si="5"/>
        <v>333206</v>
      </c>
      <c r="E86" s="125">
        <v>165235</v>
      </c>
      <c r="F86" s="125">
        <v>167971</v>
      </c>
      <c r="G86" s="125">
        <f>D86/$D$11*100</f>
        <v>854.30864292490321</v>
      </c>
      <c r="H86" s="126">
        <f t="shared" si="4"/>
        <v>2.8304720483176324</v>
      </c>
      <c r="I86" s="127" t="s">
        <v>310</v>
      </c>
      <c r="J86" s="128"/>
    </row>
    <row r="87" spans="1:10" ht="18.75" customHeight="1">
      <c r="A87" s="129">
        <v>2000</v>
      </c>
      <c r="B87" s="129" t="s">
        <v>351</v>
      </c>
      <c r="C87" s="130">
        <v>120229</v>
      </c>
      <c r="D87" s="131">
        <f t="shared" si="5"/>
        <v>334824</v>
      </c>
      <c r="E87" s="131">
        <v>165988</v>
      </c>
      <c r="F87" s="131">
        <v>168836</v>
      </c>
      <c r="G87" s="131">
        <f t="shared" si="3"/>
        <v>858.45704176601794</v>
      </c>
      <c r="H87" s="132">
        <f t="shared" si="4"/>
        <v>2.7848855101514611</v>
      </c>
      <c r="I87" s="133" t="s">
        <v>352</v>
      </c>
      <c r="J87" s="128"/>
    </row>
    <row r="88" spans="1:10" ht="18.75" customHeight="1">
      <c r="A88" s="38">
        <v>2001</v>
      </c>
      <c r="B88" s="38" t="s">
        <v>353</v>
      </c>
      <c r="C88" s="124">
        <v>121842</v>
      </c>
      <c r="D88" s="125">
        <f t="shared" si="5"/>
        <v>336031</v>
      </c>
      <c r="E88" s="125">
        <v>166491</v>
      </c>
      <c r="F88" s="125">
        <v>169540</v>
      </c>
      <c r="G88" s="125">
        <f t="shared" si="3"/>
        <v>861.55167551214015</v>
      </c>
      <c r="H88" s="126">
        <f t="shared" si="4"/>
        <v>2.7579241969107531</v>
      </c>
      <c r="I88" s="127" t="s">
        <v>310</v>
      </c>
      <c r="J88" s="128"/>
    </row>
    <row r="89" spans="1:10" ht="18.75" customHeight="1">
      <c r="A89" s="38">
        <v>2002</v>
      </c>
      <c r="B89" s="38" t="s">
        <v>354</v>
      </c>
      <c r="C89" s="124">
        <v>123404</v>
      </c>
      <c r="D89" s="125">
        <f t="shared" si="5"/>
        <v>337675</v>
      </c>
      <c r="E89" s="125">
        <v>167399</v>
      </c>
      <c r="F89" s="125">
        <v>170276</v>
      </c>
      <c r="G89" s="125">
        <f>D89/$D$11*100</f>
        <v>865.76673589211077</v>
      </c>
      <c r="H89" s="126">
        <f t="shared" si="4"/>
        <v>2.7363375579397751</v>
      </c>
      <c r="I89" s="127" t="s">
        <v>310</v>
      </c>
      <c r="J89" s="128"/>
    </row>
    <row r="90" spans="1:10" ht="18.75" customHeight="1">
      <c r="A90" s="38">
        <v>2003</v>
      </c>
      <c r="B90" s="38" t="s">
        <v>355</v>
      </c>
      <c r="C90" s="124">
        <v>124758</v>
      </c>
      <c r="D90" s="125">
        <f t="shared" si="5"/>
        <v>338272</v>
      </c>
      <c r="E90" s="125">
        <v>167520</v>
      </c>
      <c r="F90" s="125">
        <v>170752</v>
      </c>
      <c r="G90" s="125">
        <f t="shared" si="3"/>
        <v>867.29738738045796</v>
      </c>
      <c r="H90" s="126">
        <f t="shared" si="4"/>
        <v>2.7114253194183942</v>
      </c>
      <c r="I90" s="127" t="s">
        <v>310</v>
      </c>
      <c r="J90" s="128"/>
    </row>
    <row r="91" spans="1:10" ht="18.75" customHeight="1">
      <c r="A91" s="38">
        <v>2004</v>
      </c>
      <c r="B91" s="38" t="s">
        <v>356</v>
      </c>
      <c r="C91" s="124">
        <v>126173</v>
      </c>
      <c r="D91" s="125">
        <f t="shared" si="5"/>
        <v>339181</v>
      </c>
      <c r="E91" s="125">
        <v>167665</v>
      </c>
      <c r="F91" s="125">
        <v>171516</v>
      </c>
      <c r="G91" s="125">
        <f>D91/$D$11*100</f>
        <v>869.62797733507671</v>
      </c>
      <c r="H91" s="126">
        <f t="shared" si="4"/>
        <v>2.6882217273109146</v>
      </c>
      <c r="I91" s="127" t="s">
        <v>310</v>
      </c>
      <c r="J91" s="128"/>
    </row>
    <row r="92" spans="1:10" ht="18.75" customHeight="1">
      <c r="A92" s="129">
        <v>2005</v>
      </c>
      <c r="B92" s="129" t="s">
        <v>357</v>
      </c>
      <c r="C92" s="130">
        <v>126382</v>
      </c>
      <c r="D92" s="131">
        <f t="shared" si="5"/>
        <v>338834</v>
      </c>
      <c r="E92" s="131">
        <v>167071</v>
      </c>
      <c r="F92" s="131">
        <v>171763</v>
      </c>
      <c r="G92" s="131">
        <f t="shared" si="3"/>
        <v>868.73830218188357</v>
      </c>
      <c r="H92" s="132">
        <f t="shared" si="4"/>
        <v>2.6810305264990268</v>
      </c>
      <c r="I92" s="133" t="s">
        <v>358</v>
      </c>
      <c r="J92" s="128"/>
    </row>
    <row r="93" spans="1:10" ht="18.75" customHeight="1">
      <c r="A93" s="38">
        <v>2006</v>
      </c>
      <c r="B93" s="38" t="s">
        <v>359</v>
      </c>
      <c r="C93" s="124">
        <v>127704</v>
      </c>
      <c r="D93" s="125">
        <f t="shared" si="5"/>
        <v>338999</v>
      </c>
      <c r="E93" s="125">
        <v>167047</v>
      </c>
      <c r="F93" s="125">
        <v>171952</v>
      </c>
      <c r="G93" s="125">
        <f t="shared" si="3"/>
        <v>869.16134656308498</v>
      </c>
      <c r="H93" s="126">
        <f t="shared" si="4"/>
        <v>2.6545683768715156</v>
      </c>
      <c r="I93" s="127" t="s">
        <v>310</v>
      </c>
      <c r="J93" s="128"/>
    </row>
    <row r="94" spans="1:10" ht="18.75" customHeight="1">
      <c r="A94" s="38">
        <v>2007</v>
      </c>
      <c r="B94" s="38" t="s">
        <v>360</v>
      </c>
      <c r="C94" s="124">
        <v>129184</v>
      </c>
      <c r="D94" s="125">
        <f t="shared" si="5"/>
        <v>339079</v>
      </c>
      <c r="E94" s="125">
        <v>166860</v>
      </c>
      <c r="F94" s="125">
        <v>172219</v>
      </c>
      <c r="G94" s="125">
        <f>D94/$D$11*100</f>
        <v>869.36645899033408</v>
      </c>
      <c r="H94" s="126">
        <f t="shared" si="4"/>
        <v>2.6247755139955413</v>
      </c>
      <c r="I94" s="127" t="s">
        <v>310</v>
      </c>
      <c r="J94" s="128"/>
    </row>
    <row r="95" spans="1:10" ht="18.75" customHeight="1">
      <c r="A95" s="38">
        <v>2008</v>
      </c>
      <c r="B95" s="38" t="s">
        <v>361</v>
      </c>
      <c r="C95" s="124">
        <v>130785</v>
      </c>
      <c r="D95" s="125">
        <f t="shared" si="5"/>
        <v>339108</v>
      </c>
      <c r="E95" s="125">
        <v>166777</v>
      </c>
      <c r="F95" s="125">
        <v>172331</v>
      </c>
      <c r="G95" s="125">
        <f t="shared" si="3"/>
        <v>869.44081224521187</v>
      </c>
      <c r="H95" s="126">
        <f t="shared" si="4"/>
        <v>2.5928661543755016</v>
      </c>
      <c r="I95" s="127" t="s">
        <v>310</v>
      </c>
      <c r="J95" s="128"/>
    </row>
    <row r="96" spans="1:10" ht="18.75" customHeight="1">
      <c r="A96" s="38">
        <v>2009</v>
      </c>
      <c r="B96" s="38" t="s">
        <v>362</v>
      </c>
      <c r="C96" s="124">
        <v>131726</v>
      </c>
      <c r="D96" s="125">
        <f t="shared" si="5"/>
        <v>338731</v>
      </c>
      <c r="E96" s="125">
        <v>166450</v>
      </c>
      <c r="F96" s="125">
        <v>172281</v>
      </c>
      <c r="G96" s="125">
        <f>D96/$D$11*100</f>
        <v>868.47421993180023</v>
      </c>
      <c r="H96" s="126">
        <f t="shared" si="4"/>
        <v>2.5714817120386257</v>
      </c>
      <c r="I96" s="127" t="s">
        <v>310</v>
      </c>
      <c r="J96" s="128"/>
    </row>
    <row r="97" spans="1:10" ht="18.75" customHeight="1">
      <c r="A97" s="129">
        <v>2010</v>
      </c>
      <c r="B97" s="129" t="s">
        <v>363</v>
      </c>
      <c r="C97" s="130">
        <v>131740</v>
      </c>
      <c r="D97" s="131">
        <f t="shared" si="5"/>
        <v>338712</v>
      </c>
      <c r="E97" s="131">
        <v>166336</v>
      </c>
      <c r="F97" s="131">
        <v>172376</v>
      </c>
      <c r="G97" s="131">
        <f t="shared" si="3"/>
        <v>868.42550573032838</v>
      </c>
      <c r="H97" s="132">
        <f t="shared" si="4"/>
        <v>2.5710642173979048</v>
      </c>
      <c r="I97" s="133" t="s">
        <v>364</v>
      </c>
      <c r="J97" s="128"/>
    </row>
    <row r="98" spans="1:10" ht="18.75" customHeight="1">
      <c r="A98" s="38">
        <v>2011</v>
      </c>
      <c r="B98" s="38" t="s">
        <v>365</v>
      </c>
      <c r="C98" s="124">
        <v>131214</v>
      </c>
      <c r="D98" s="125">
        <f t="shared" si="5"/>
        <v>332482</v>
      </c>
      <c r="E98" s="125">
        <v>163675</v>
      </c>
      <c r="F98" s="125">
        <v>168807</v>
      </c>
      <c r="G98" s="125">
        <f t="shared" si="3"/>
        <v>852.45237545829809</v>
      </c>
      <c r="H98" s="126">
        <f t="shared" si="4"/>
        <v>2.5338912006340788</v>
      </c>
      <c r="I98" s="127" t="s">
        <v>310</v>
      </c>
      <c r="J98" s="2031"/>
    </row>
    <row r="99" spans="1:10" ht="18.75" customHeight="1">
      <c r="A99" s="38">
        <v>2012</v>
      </c>
      <c r="B99" s="38" t="s">
        <v>366</v>
      </c>
      <c r="C99" s="124">
        <v>131674</v>
      </c>
      <c r="D99" s="125">
        <f t="shared" si="5"/>
        <v>328188</v>
      </c>
      <c r="E99" s="125">
        <v>161718</v>
      </c>
      <c r="F99" s="125">
        <v>166470</v>
      </c>
      <c r="G99" s="125">
        <f>D99/$D$11*100</f>
        <v>841.44296592569799</v>
      </c>
      <c r="H99" s="126">
        <f t="shared" si="4"/>
        <v>2.4924282698178835</v>
      </c>
      <c r="I99" s="127" t="s">
        <v>310</v>
      </c>
      <c r="J99" s="2031"/>
    </row>
    <row r="100" spans="1:10" ht="18.75" customHeight="1">
      <c r="A100" s="38">
        <v>2013</v>
      </c>
      <c r="B100" s="38" t="s">
        <v>367</v>
      </c>
      <c r="C100" s="124">
        <v>133307</v>
      </c>
      <c r="D100" s="125">
        <f t="shared" si="5"/>
        <v>328236</v>
      </c>
      <c r="E100" s="125">
        <v>161866</v>
      </c>
      <c r="F100" s="125">
        <v>166370</v>
      </c>
      <c r="G100" s="125">
        <f t="shared" si="3"/>
        <v>841.56603338204764</v>
      </c>
      <c r="H100" s="126">
        <f t="shared" si="4"/>
        <v>2.4622562956183844</v>
      </c>
      <c r="I100" s="127" t="s">
        <v>310</v>
      </c>
      <c r="J100" s="128"/>
    </row>
    <row r="101" spans="1:10" ht="18.75" customHeight="1">
      <c r="A101" s="38">
        <v>2014</v>
      </c>
      <c r="B101" s="38" t="s">
        <v>368</v>
      </c>
      <c r="C101" s="124">
        <v>135025</v>
      </c>
      <c r="D101" s="125">
        <f t="shared" si="5"/>
        <v>329102</v>
      </c>
      <c r="E101" s="125">
        <v>162592</v>
      </c>
      <c r="F101" s="125">
        <v>166510</v>
      </c>
      <c r="G101" s="125">
        <f>D101/$D$11*100</f>
        <v>843.78637540702005</v>
      </c>
      <c r="H101" s="126">
        <f t="shared" si="4"/>
        <v>2.4373412331049806</v>
      </c>
      <c r="I101" s="127" t="s">
        <v>310</v>
      </c>
      <c r="J101" s="128"/>
    </row>
    <row r="102" spans="1:10" ht="18.75" customHeight="1">
      <c r="A102" s="129">
        <v>2015</v>
      </c>
      <c r="B102" s="129" t="s">
        <v>369</v>
      </c>
      <c r="C102" s="130">
        <v>138310</v>
      </c>
      <c r="D102" s="131">
        <f t="shared" si="5"/>
        <v>335444</v>
      </c>
      <c r="E102" s="131">
        <v>167096</v>
      </c>
      <c r="F102" s="131">
        <v>168348</v>
      </c>
      <c r="G102" s="131">
        <f t="shared" si="3"/>
        <v>860.04666307719924</v>
      </c>
      <c r="H102" s="132">
        <f t="shared" si="4"/>
        <v>2.4253054732123491</v>
      </c>
      <c r="I102" s="133" t="s">
        <v>370</v>
      </c>
      <c r="J102" s="137"/>
    </row>
    <row r="103" spans="1:10" ht="18.75" customHeight="1">
      <c r="A103" s="38">
        <v>2016</v>
      </c>
      <c r="B103" s="38" t="s">
        <v>371</v>
      </c>
      <c r="C103" s="124">
        <v>140053</v>
      </c>
      <c r="D103" s="125">
        <f t="shared" si="5"/>
        <v>335603</v>
      </c>
      <c r="E103" s="125">
        <v>167239</v>
      </c>
      <c r="F103" s="125">
        <v>168364</v>
      </c>
      <c r="G103" s="125">
        <f>D103/$D$11*100</f>
        <v>860.45432402635686</v>
      </c>
      <c r="H103" s="126">
        <f t="shared" si="4"/>
        <v>2.3962571312288921</v>
      </c>
      <c r="I103" s="127" t="s">
        <v>310</v>
      </c>
      <c r="J103" s="137"/>
    </row>
    <row r="104" spans="1:10" ht="18.75" customHeight="1">
      <c r="A104" s="38">
        <v>2017</v>
      </c>
      <c r="B104" s="38" t="s">
        <v>372</v>
      </c>
      <c r="C104" s="124">
        <v>141030</v>
      </c>
      <c r="D104" s="125">
        <f t="shared" si="5"/>
        <v>334753</v>
      </c>
      <c r="E104" s="125">
        <v>166823</v>
      </c>
      <c r="F104" s="125">
        <v>167930</v>
      </c>
      <c r="G104" s="125">
        <f t="shared" si="3"/>
        <v>858.27500448683429</v>
      </c>
      <c r="H104" s="126">
        <f t="shared" si="4"/>
        <v>2.373629724172162</v>
      </c>
      <c r="I104" s="127" t="s">
        <v>310</v>
      </c>
      <c r="J104" s="137"/>
    </row>
    <row r="105" spans="1:10" ht="18.75" customHeight="1">
      <c r="A105" s="38">
        <v>2018</v>
      </c>
      <c r="B105" s="38" t="s">
        <v>373</v>
      </c>
      <c r="C105" s="124">
        <v>141606</v>
      </c>
      <c r="D105" s="125">
        <f t="shared" si="5"/>
        <v>333003</v>
      </c>
      <c r="E105" s="125">
        <v>165764</v>
      </c>
      <c r="F105" s="125">
        <v>167239</v>
      </c>
      <c r="G105" s="125">
        <f>D105/$D$11*100</f>
        <v>853.78817014075833</v>
      </c>
      <c r="H105" s="126">
        <f t="shared" si="4"/>
        <v>2.3516164569297913</v>
      </c>
      <c r="I105" s="127" t="s">
        <v>310</v>
      </c>
      <c r="J105" s="137"/>
    </row>
    <row r="106" spans="1:10" ht="18.75" customHeight="1">
      <c r="A106" s="38">
        <v>2019</v>
      </c>
      <c r="B106" s="38" t="s">
        <v>374</v>
      </c>
      <c r="C106" s="124">
        <v>142824</v>
      </c>
      <c r="D106" s="125">
        <v>332028</v>
      </c>
      <c r="E106" s="125">
        <v>165170</v>
      </c>
      <c r="F106" s="125">
        <v>166858</v>
      </c>
      <c r="G106" s="125">
        <f t="shared" si="3"/>
        <v>851.28836243365902</v>
      </c>
      <c r="H106" s="126">
        <f t="shared" si="4"/>
        <v>2.324735338598555</v>
      </c>
      <c r="I106" s="127" t="s">
        <v>310</v>
      </c>
      <c r="J106" s="137"/>
    </row>
    <row r="107" spans="1:10" ht="18.75" customHeight="1">
      <c r="A107" s="129">
        <v>2020</v>
      </c>
      <c r="B107" s="129" t="s">
        <v>375</v>
      </c>
      <c r="C107" s="130">
        <v>140441</v>
      </c>
      <c r="D107" s="131">
        <v>327692</v>
      </c>
      <c r="E107" s="131">
        <v>161830</v>
      </c>
      <c r="F107" s="131">
        <v>165862</v>
      </c>
      <c r="G107" s="131">
        <f t="shared" ref="G107:G112" si="6">D107/$D$11*100</f>
        <v>840.17126887675295</v>
      </c>
      <c r="H107" s="132">
        <f t="shared" si="4"/>
        <v>2.3333072250980837</v>
      </c>
      <c r="I107" s="133" t="s">
        <v>376</v>
      </c>
      <c r="J107" s="137"/>
    </row>
    <row r="108" spans="1:10" ht="18.75" customHeight="1">
      <c r="A108" s="38">
        <v>2021</v>
      </c>
      <c r="B108" s="38" t="s">
        <v>377</v>
      </c>
      <c r="C108" s="584">
        <v>141527</v>
      </c>
      <c r="D108" s="1082">
        <v>326149</v>
      </c>
      <c r="E108" s="1082">
        <v>161101</v>
      </c>
      <c r="F108" s="1082">
        <v>165048</v>
      </c>
      <c r="G108" s="1082">
        <f t="shared" si="6"/>
        <v>836.21516293618436</v>
      </c>
      <c r="H108" s="1083">
        <f t="shared" si="4"/>
        <v>2.3045002013750024</v>
      </c>
      <c r="I108" s="127" t="s">
        <v>310</v>
      </c>
      <c r="J108" s="137"/>
    </row>
    <row r="109" spans="1:10" ht="18.75" customHeight="1">
      <c r="A109" s="1141">
        <v>2022</v>
      </c>
      <c r="B109" s="1141" t="s">
        <v>4970</v>
      </c>
      <c r="C109" s="1504">
        <v>142396</v>
      </c>
      <c r="D109" s="1417">
        <f>SUM(E109:F109)</f>
        <v>324095</v>
      </c>
      <c r="E109" s="1417">
        <v>160009</v>
      </c>
      <c r="F109" s="1417">
        <v>164086</v>
      </c>
      <c r="G109" s="1417">
        <f t="shared" si="6"/>
        <v>830.94890136656159</v>
      </c>
      <c r="H109" s="1505">
        <f>D109/C109</f>
        <v>2.2760119666282761</v>
      </c>
      <c r="I109" s="127" t="s">
        <v>310</v>
      </c>
      <c r="J109" s="137"/>
    </row>
    <row r="110" spans="1:10" ht="18.75" customHeight="1">
      <c r="A110" s="1141">
        <v>2023</v>
      </c>
      <c r="B110" s="1141" t="s">
        <v>5120</v>
      </c>
      <c r="C110" s="584">
        <v>143043</v>
      </c>
      <c r="D110" s="1322">
        <f>SUM(E110:F110)</f>
        <v>321739</v>
      </c>
      <c r="E110" s="1322">
        <v>158864</v>
      </c>
      <c r="F110" s="1322">
        <v>162875</v>
      </c>
      <c r="G110" s="1322">
        <f t="shared" si="6"/>
        <v>824.90834038407309</v>
      </c>
      <c r="H110" s="1323">
        <f t="shared" si="4"/>
        <v>2.2492467300042644</v>
      </c>
      <c r="I110" s="127" t="s">
        <v>310</v>
      </c>
      <c r="J110" s="137"/>
    </row>
    <row r="111" spans="1:10" s="9" customFormat="1" ht="18.75" customHeight="1">
      <c r="A111" s="1141">
        <v>2024</v>
      </c>
      <c r="B111" s="1141" t="s">
        <v>5422</v>
      </c>
      <c r="C111" s="1632">
        <v>143917</v>
      </c>
      <c r="D111" s="1417">
        <f>SUM(E111:F111)</f>
        <v>319230</v>
      </c>
      <c r="E111" s="1417">
        <v>157519</v>
      </c>
      <c r="F111" s="1417">
        <v>161711</v>
      </c>
      <c r="G111" s="1417">
        <f t="shared" si="6"/>
        <v>818.47550188447042</v>
      </c>
      <c r="H111" s="1633">
        <f>D111/C111</f>
        <v>2.2181535190422257</v>
      </c>
      <c r="I111" s="127" t="s">
        <v>310</v>
      </c>
      <c r="J111" s="137"/>
    </row>
    <row r="112" spans="1:10" ht="13.5">
      <c r="A112" s="1665">
        <v>2025</v>
      </c>
      <c r="B112" s="1667" t="s">
        <v>5551</v>
      </c>
      <c r="C112" s="738">
        <v>143917</v>
      </c>
      <c r="D112" s="172">
        <f>SUM(E112:F112)</f>
        <v>319230</v>
      </c>
      <c r="E112" s="172">
        <v>157519</v>
      </c>
      <c r="F112" s="172">
        <v>161711</v>
      </c>
      <c r="G112" s="172">
        <f t="shared" si="6"/>
        <v>818.47550188447042</v>
      </c>
      <c r="H112" s="739">
        <f>D112/C112</f>
        <v>2.2181535190422257</v>
      </c>
      <c r="I112" s="1144" t="s">
        <v>248</v>
      </c>
      <c r="J112" s="1666"/>
    </row>
  </sheetData>
  <customSheetViews>
    <customSheetView guid="{35BD8D3A-C3F6-4E0E-B6B2-2143E8CF03D4}" scale="85">
      <pane ySplit="5" topLeftCell="A93" activePane="bottomLeft" state="frozen"/>
      <selection pane="bottomLeft" activeCell="I115" sqref="I11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5" topLeftCell="A87" activePane="bottomLeft" state="frozen"/>
      <selection pane="bottomLeft" activeCell="L1" sqref="L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ySplit="5" topLeftCell="A93" activePane="bottomLeft" state="frozen"/>
      <selection pane="bottomLeft" activeCell="A110" sqref="A11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4"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5" topLeftCell="A6"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5" topLeftCell="A99" activePane="bottomLeft" state="frozen"/>
      <selection pane="bottomLeft" activeCell="D114" sqref="D114"/>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4"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5"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5" topLeftCell="A102"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4"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ySplit="4"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ySplit="4" topLeftCell="A99" activePane="bottomLeft" state="frozen"/>
      <selection pane="bottomLeft" activeCell="F112" sqref="F112"/>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ySplit="4" topLeftCell="A98" activePane="bottomLeft" state="frozen"/>
      <selection pane="bottomLeft" activeCell="F111" sqref="F11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ySplit="4" topLeftCell="A98" activePane="bottomLeft"/>
      <selection pane="bottomLeft" activeCell="F111" sqref="F11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ne ySplit="5" topLeftCell="A93" activePane="bottomLeft" state="frozen"/>
      <selection pane="bottomLeft" activeCell="A110" sqref="A110"/>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ySplit="5" topLeftCell="A93" activePane="bottomLeft" state="frozen"/>
      <selection pane="bottomLeft" activeCell="A110" sqref="A110"/>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ySplit="4" topLeftCell="A99" activePane="bottomLeft"/>
      <selection pane="bottomLeft" activeCell="F112" sqref="F112"/>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ySplit="4" topLeftCell="A99" activePane="bottomLeft"/>
      <selection pane="bottomLeft" activeCell="F112" sqref="F11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ySplit="5" topLeftCell="A93" activePane="bottomLeft" state="frozen"/>
      <selection pane="bottomLeft" activeCell="A110" sqref="A11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pane ySplit="5" topLeftCell="A93"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9">
    <mergeCell ref="I4:I5"/>
    <mergeCell ref="J4:J5"/>
    <mergeCell ref="J98:J99"/>
    <mergeCell ref="A4:A5"/>
    <mergeCell ref="B4:B5"/>
    <mergeCell ref="C4:C5"/>
    <mergeCell ref="D4:F4"/>
    <mergeCell ref="G4:G5"/>
    <mergeCell ref="H4:H5"/>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pageSetUpPr autoPageBreaks="0"/>
  </sheetPr>
  <dimension ref="A1:L27"/>
  <sheetViews>
    <sheetView zoomScaleNormal="100" zoomScaleSheetLayoutView="85" workbookViewId="0">
      <selection activeCell="L1" sqref="L1"/>
    </sheetView>
  </sheetViews>
  <sheetFormatPr defaultColWidth="2.5" defaultRowHeight="15" customHeight="1"/>
  <cols>
    <col min="1" max="2" width="11.75" style="20" customWidth="1"/>
    <col min="3" max="10" width="9.375" style="20" customWidth="1"/>
    <col min="11" max="11" width="2.5" style="20" customWidth="1"/>
    <col min="12" max="12" width="10.625" style="20" bestFit="1" customWidth="1"/>
    <col min="13" max="16384" width="2.5" style="20"/>
  </cols>
  <sheetData>
    <row r="1" spans="1:12" ht="22.5" customHeight="1">
      <c r="J1" s="19" t="s">
        <v>4882</v>
      </c>
      <c r="L1" s="558" t="s">
        <v>747</v>
      </c>
    </row>
    <row r="2" spans="1:12" ht="22.5" customHeight="1">
      <c r="A2" s="22" t="s">
        <v>4884</v>
      </c>
      <c r="B2" s="22"/>
      <c r="C2" s="22"/>
    </row>
    <row r="3" spans="1:12" s="165" customFormat="1" ht="22.5" customHeight="1">
      <c r="A3" s="47" t="s">
        <v>4930</v>
      </c>
      <c r="J3" s="48" t="s">
        <v>4931</v>
      </c>
    </row>
    <row r="4" spans="1:12" ht="20.100000000000001" customHeight="1">
      <c r="A4" s="2017" t="s">
        <v>2111</v>
      </c>
      <c r="B4" s="2022" t="s">
        <v>2112</v>
      </c>
      <c r="C4" s="2024" t="s">
        <v>4406</v>
      </c>
      <c r="D4" s="2024"/>
      <c r="E4" s="2024"/>
      <c r="F4" s="2024"/>
      <c r="G4" s="2024" t="s">
        <v>4407</v>
      </c>
      <c r="H4" s="2024"/>
      <c r="I4" s="2024"/>
      <c r="J4" s="2016"/>
    </row>
    <row r="5" spans="1:12" ht="20.100000000000001" customHeight="1">
      <c r="A5" s="2017"/>
      <c r="B5" s="2017"/>
      <c r="C5" s="2024" t="s">
        <v>4408</v>
      </c>
      <c r="D5" s="2024"/>
      <c r="E5" s="2024" t="s">
        <v>4409</v>
      </c>
      <c r="F5" s="2024"/>
      <c r="G5" s="2024" t="s">
        <v>4410</v>
      </c>
      <c r="H5" s="2024"/>
      <c r="I5" s="2024" t="s">
        <v>4411</v>
      </c>
      <c r="J5" s="2016"/>
    </row>
    <row r="6" spans="1:12" ht="20.100000000000001" customHeight="1">
      <c r="A6" s="2017"/>
      <c r="B6" s="2017"/>
      <c r="C6" s="1155" t="s">
        <v>909</v>
      </c>
      <c r="D6" s="1155" t="s">
        <v>908</v>
      </c>
      <c r="E6" s="1156" t="s">
        <v>909</v>
      </c>
      <c r="F6" s="1155" t="s">
        <v>908</v>
      </c>
      <c r="G6" s="1156" t="s">
        <v>909</v>
      </c>
      <c r="H6" s="1155" t="s">
        <v>908</v>
      </c>
      <c r="I6" s="1156" t="s">
        <v>909</v>
      </c>
      <c r="J6" s="1153" t="s">
        <v>908</v>
      </c>
    </row>
    <row r="7" spans="1:12" s="37" customFormat="1" ht="33.75" customHeight="1">
      <c r="A7" s="1176">
        <v>2009</v>
      </c>
      <c r="B7" s="1176" t="s">
        <v>1947</v>
      </c>
      <c r="C7" s="1062">
        <v>75</v>
      </c>
      <c r="D7" s="1177">
        <v>537868</v>
      </c>
      <c r="E7" s="1177">
        <v>17</v>
      </c>
      <c r="F7" s="1177">
        <v>5332</v>
      </c>
      <c r="G7" s="1177">
        <v>48</v>
      </c>
      <c r="H7" s="1177">
        <v>3676</v>
      </c>
      <c r="I7" s="1177">
        <v>24</v>
      </c>
      <c r="J7" s="1177">
        <v>2629</v>
      </c>
    </row>
    <row r="8" spans="1:12" s="37" customFormat="1" ht="33.75" customHeight="1">
      <c r="A8" s="1176">
        <v>2010</v>
      </c>
      <c r="B8" s="1176" t="s">
        <v>2033</v>
      </c>
      <c r="C8" s="1062">
        <v>14</v>
      </c>
      <c r="D8" s="1177">
        <v>7365</v>
      </c>
      <c r="E8" s="1177">
        <v>14</v>
      </c>
      <c r="F8" s="1177">
        <v>245</v>
      </c>
      <c r="G8" s="1177">
        <v>10</v>
      </c>
      <c r="H8" s="1177">
        <v>1063</v>
      </c>
      <c r="I8" s="1177">
        <v>7</v>
      </c>
      <c r="J8" s="1177">
        <v>284</v>
      </c>
    </row>
    <row r="9" spans="1:12" s="37" customFormat="1" ht="33.75" customHeight="1">
      <c r="A9" s="1176">
        <v>2011</v>
      </c>
      <c r="B9" s="1176" t="s">
        <v>2034</v>
      </c>
      <c r="C9" s="1062">
        <v>22</v>
      </c>
      <c r="D9" s="1177">
        <v>26718</v>
      </c>
      <c r="E9" s="1177">
        <v>7</v>
      </c>
      <c r="F9" s="1177">
        <v>5450</v>
      </c>
      <c r="G9" s="1177">
        <v>10</v>
      </c>
      <c r="H9" s="1177">
        <v>638</v>
      </c>
      <c r="I9" s="1177">
        <v>4</v>
      </c>
      <c r="J9" s="1177">
        <v>122</v>
      </c>
    </row>
    <row r="10" spans="1:12" s="37" customFormat="1" ht="33.75" customHeight="1">
      <c r="A10" s="1176">
        <v>2012</v>
      </c>
      <c r="B10" s="1176" t="s">
        <v>2035</v>
      </c>
      <c r="C10" s="1062">
        <v>6</v>
      </c>
      <c r="D10" s="1177">
        <v>32577</v>
      </c>
      <c r="E10" s="1177">
        <v>4</v>
      </c>
      <c r="F10" s="1177">
        <v>1937</v>
      </c>
      <c r="G10" s="1177">
        <v>6</v>
      </c>
      <c r="H10" s="1177">
        <v>295</v>
      </c>
      <c r="I10" s="1177">
        <v>16</v>
      </c>
      <c r="J10" s="1177">
        <v>7470</v>
      </c>
    </row>
    <row r="11" spans="1:12" s="37" customFormat="1" ht="33.75" customHeight="1">
      <c r="A11" s="1176">
        <v>2013</v>
      </c>
      <c r="B11" s="1176" t="s">
        <v>2036</v>
      </c>
      <c r="C11" s="1062">
        <v>8</v>
      </c>
      <c r="D11" s="1177">
        <v>4887</v>
      </c>
      <c r="E11" s="1177">
        <v>12</v>
      </c>
      <c r="F11" s="1177">
        <v>2919</v>
      </c>
      <c r="G11" s="1177">
        <v>7</v>
      </c>
      <c r="H11" s="1177">
        <v>444</v>
      </c>
      <c r="I11" s="1177">
        <v>10</v>
      </c>
      <c r="J11" s="1177">
        <v>3674</v>
      </c>
    </row>
    <row r="12" spans="1:12" s="37" customFormat="1" ht="33.75" customHeight="1">
      <c r="A12" s="1176">
        <v>2014</v>
      </c>
      <c r="B12" s="1176" t="s">
        <v>2037</v>
      </c>
      <c r="C12" s="1062">
        <v>3</v>
      </c>
      <c r="D12" s="1177">
        <v>267029</v>
      </c>
      <c r="E12" s="1177">
        <v>9</v>
      </c>
      <c r="F12" s="1177">
        <v>9045</v>
      </c>
      <c r="G12" s="1177">
        <v>21</v>
      </c>
      <c r="H12" s="1177">
        <v>12145</v>
      </c>
      <c r="I12" s="1177">
        <v>9</v>
      </c>
      <c r="J12" s="1177">
        <v>700</v>
      </c>
    </row>
    <row r="13" spans="1:12" ht="33.75" customHeight="1">
      <c r="A13" s="1176">
        <v>2015</v>
      </c>
      <c r="B13" s="1176" t="s">
        <v>2038</v>
      </c>
      <c r="C13" s="584">
        <v>2</v>
      </c>
      <c r="D13" s="1164">
        <v>62.75</v>
      </c>
      <c r="E13" s="1164">
        <v>8</v>
      </c>
      <c r="F13" s="1164">
        <v>1670.39</v>
      </c>
      <c r="G13" s="1164">
        <v>26</v>
      </c>
      <c r="H13" s="1164">
        <v>9350.02</v>
      </c>
      <c r="I13" s="1164">
        <v>16</v>
      </c>
      <c r="J13" s="1164">
        <v>2301.85</v>
      </c>
    </row>
    <row r="14" spans="1:12" ht="33.75" customHeight="1">
      <c r="A14" s="1176">
        <v>2016</v>
      </c>
      <c r="B14" s="1176" t="s">
        <v>2039</v>
      </c>
      <c r="C14" s="584">
        <v>11</v>
      </c>
      <c r="D14" s="1164">
        <v>21332.11</v>
      </c>
      <c r="E14" s="1164">
        <v>8</v>
      </c>
      <c r="F14" s="1164">
        <v>4243.8900000000003</v>
      </c>
      <c r="G14" s="1164">
        <v>11</v>
      </c>
      <c r="H14" s="1164">
        <v>4043.51</v>
      </c>
      <c r="I14" s="1164">
        <v>16</v>
      </c>
      <c r="J14" s="1164">
        <v>2131.3000000000002</v>
      </c>
    </row>
    <row r="15" spans="1:12" ht="33.75" customHeight="1">
      <c r="A15" s="1176">
        <v>2017</v>
      </c>
      <c r="B15" s="1176" t="s">
        <v>2040</v>
      </c>
      <c r="C15" s="584">
        <v>30</v>
      </c>
      <c r="D15" s="1164">
        <v>43487</v>
      </c>
      <c r="E15" s="1164">
        <v>13</v>
      </c>
      <c r="F15" s="1164">
        <v>15462</v>
      </c>
      <c r="G15" s="1164">
        <v>26</v>
      </c>
      <c r="H15" s="1164">
        <v>5314</v>
      </c>
      <c r="I15" s="1164">
        <v>8</v>
      </c>
      <c r="J15" s="1164">
        <v>2952</v>
      </c>
    </row>
    <row r="16" spans="1:12" ht="33.75" customHeight="1">
      <c r="A16" s="1176">
        <v>2018</v>
      </c>
      <c r="B16" s="1176" t="s">
        <v>2041</v>
      </c>
      <c r="C16" s="584">
        <v>45</v>
      </c>
      <c r="D16" s="1164">
        <v>48407</v>
      </c>
      <c r="E16" s="1164">
        <v>4</v>
      </c>
      <c r="F16" s="1164">
        <v>2769</v>
      </c>
      <c r="G16" s="1164">
        <v>42</v>
      </c>
      <c r="H16" s="1164">
        <v>132604.70000000001</v>
      </c>
      <c r="I16" s="1164">
        <v>8</v>
      </c>
      <c r="J16" s="1164">
        <v>2089</v>
      </c>
    </row>
    <row r="17" spans="1:10" s="23" customFormat="1" ht="33.75" customHeight="1">
      <c r="A17" s="1154">
        <v>2019</v>
      </c>
      <c r="B17" s="1154" t="s">
        <v>3243</v>
      </c>
      <c r="C17" s="584">
        <v>18</v>
      </c>
      <c r="D17" s="1164">
        <v>27043</v>
      </c>
      <c r="E17" s="1164">
        <v>6</v>
      </c>
      <c r="F17" s="1164">
        <v>116</v>
      </c>
      <c r="G17" s="1164">
        <v>45</v>
      </c>
      <c r="H17" s="1164">
        <v>38698</v>
      </c>
      <c r="I17" s="1164">
        <v>10</v>
      </c>
      <c r="J17" s="1164">
        <v>1783</v>
      </c>
    </row>
    <row r="18" spans="1:10" ht="33.75" customHeight="1">
      <c r="A18" s="1154">
        <v>2020</v>
      </c>
      <c r="B18" s="1154" t="s">
        <v>3244</v>
      </c>
      <c r="C18" s="584">
        <v>50</v>
      </c>
      <c r="D18" s="1164">
        <v>44118.14</v>
      </c>
      <c r="E18" s="1164">
        <v>10</v>
      </c>
      <c r="F18" s="1164">
        <v>335.46</v>
      </c>
      <c r="G18" s="1164">
        <v>50</v>
      </c>
      <c r="H18" s="1164">
        <v>125946.80000000002</v>
      </c>
      <c r="I18" s="1164">
        <v>28</v>
      </c>
      <c r="J18" s="1164">
        <v>3197.77</v>
      </c>
    </row>
    <row r="19" spans="1:10" ht="33.75" customHeight="1">
      <c r="A19" s="1536">
        <v>2021</v>
      </c>
      <c r="B19" s="1536" t="s">
        <v>4925</v>
      </c>
      <c r="C19" s="1540">
        <v>30</v>
      </c>
      <c r="D19" s="1417">
        <v>15934</v>
      </c>
      <c r="E19" s="1417">
        <v>9</v>
      </c>
      <c r="F19" s="1417">
        <v>777</v>
      </c>
      <c r="G19" s="1417">
        <v>39</v>
      </c>
      <c r="H19" s="1417">
        <v>101673</v>
      </c>
      <c r="I19" s="1417">
        <v>47</v>
      </c>
      <c r="J19" s="1417">
        <v>7867</v>
      </c>
    </row>
    <row r="20" spans="1:10" ht="33.75" customHeight="1">
      <c r="A20" s="1396">
        <v>2022</v>
      </c>
      <c r="B20" s="1396" t="s">
        <v>5266</v>
      </c>
      <c r="C20" s="584">
        <v>32</v>
      </c>
      <c r="D20" s="1398">
        <v>2367</v>
      </c>
      <c r="E20" s="1398">
        <v>11</v>
      </c>
      <c r="F20" s="1398">
        <v>11804</v>
      </c>
      <c r="G20" s="1398">
        <v>73</v>
      </c>
      <c r="H20" s="1398">
        <v>77772</v>
      </c>
      <c r="I20" s="1398">
        <v>28</v>
      </c>
      <c r="J20" s="1398">
        <v>1557</v>
      </c>
    </row>
    <row r="21" spans="1:10" ht="33.75" customHeight="1">
      <c r="A21" s="1646">
        <v>2023</v>
      </c>
      <c r="B21" s="1646" t="s">
        <v>5438</v>
      </c>
      <c r="C21" s="602">
        <v>102</v>
      </c>
      <c r="D21" s="587">
        <v>138024.73999999996</v>
      </c>
      <c r="E21" s="587">
        <v>15</v>
      </c>
      <c r="F21" s="587">
        <v>1312.1399999999999</v>
      </c>
      <c r="G21" s="587">
        <v>41</v>
      </c>
      <c r="H21" s="587">
        <v>55690.15</v>
      </c>
      <c r="I21" s="587">
        <v>21</v>
      </c>
      <c r="J21" s="587">
        <v>1162.8100000000002</v>
      </c>
    </row>
    <row r="22" spans="1:10" ht="33.75" customHeight="1">
      <c r="A22" s="1645">
        <v>2024</v>
      </c>
      <c r="B22" s="1645" t="s">
        <v>5578</v>
      </c>
      <c r="C22" s="1814">
        <v>41</v>
      </c>
      <c r="D22" s="1789">
        <v>68162.709999999992</v>
      </c>
      <c r="E22" s="1789">
        <v>10</v>
      </c>
      <c r="F22" s="1789">
        <v>4549.87</v>
      </c>
      <c r="G22" s="1789">
        <v>18</v>
      </c>
      <c r="H22" s="1789">
        <v>19099.16</v>
      </c>
      <c r="I22" s="1789">
        <v>26</v>
      </c>
      <c r="J22" s="1789">
        <v>5159.5500000000011</v>
      </c>
    </row>
    <row r="23" spans="1:10" ht="20.100000000000001" customHeight="1">
      <c r="A23" s="20" t="s">
        <v>4412</v>
      </c>
    </row>
    <row r="24" spans="1:10" ht="20.100000000000001" customHeight="1">
      <c r="A24" s="20" t="s">
        <v>4413</v>
      </c>
    </row>
    <row r="25" spans="1:10" ht="20.100000000000001" customHeight="1">
      <c r="A25" s="20" t="s">
        <v>4414</v>
      </c>
    </row>
    <row r="26" spans="1:10" ht="20.100000000000001" customHeight="1">
      <c r="A26" s="20" t="s">
        <v>4404</v>
      </c>
    </row>
    <row r="27" spans="1:10" ht="20.100000000000001" customHeight="1">
      <c r="A27" s="20" t="s">
        <v>4405</v>
      </c>
    </row>
  </sheetData>
  <customSheetViews>
    <customSheetView guid="{35BD8D3A-C3F6-4E0E-B6B2-2143E8CF03D4}" scale="70" topLeftCell="A7">
      <selection activeCell="Q29" sqref="Q2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20" sqref="C20:J2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L1" sqref="L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L1" sqref="L1"/>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0">
      <selection activeCell="C20" sqref="C20:J2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0">
      <selection activeCell="C20" sqref="C20:J20"/>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0">
      <selection activeCell="C20" sqref="C20:J20"/>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20" sqref="C20:J20"/>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10">
      <selection activeCell="C20" sqref="C20:J20"/>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10">
      <selection activeCell="C20" sqref="C20:J20"/>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10">
      <selection activeCell="C20" sqref="C20:J20"/>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20" sqref="C20:J2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20" sqref="C20:J2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topLeftCell="A10">
      <selection activeCell="C20" sqref="C20:J20"/>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selection activeCell="C20" sqref="C20:J20"/>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C20" sqref="C20:J20"/>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topLeftCell="A10">
      <selection activeCell="C20" sqref="C20:J20"/>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topLeftCell="A10">
      <selection activeCell="C20" sqref="C20:J20"/>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topLeftCell="A10">
      <selection activeCell="C20" sqref="C20:J20"/>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topLeftCell="A10">
      <selection activeCell="C20" sqref="C20:J20"/>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topLeftCell="A10">
      <selection activeCell="C20" sqref="C20:J20"/>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70">
      <selection activeCell="L1" sqref="L1"/>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70">
      <selection activeCell="L1" sqref="L1"/>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topLeftCell="A10">
      <selection activeCell="C20" sqref="C20:J20"/>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topLeftCell="A10">
      <selection activeCell="C20" sqref="C20:J20"/>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70">
      <selection activeCell="L1" sqref="L1"/>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70" topLeftCell="A7">
      <selection activeCell="G20" sqref="G20"/>
      <pageMargins left="0.59055118110236227" right="0.59055118110236227" top="0.78740157480314965" bottom="0.78740157480314965" header="0.31496062992125984" footer="0.31496062992125984"/>
      <pageSetup paperSize="9" orientation="portrait" r:id="rId45"/>
    </customSheetView>
  </customSheetViews>
  <mergeCells count="8">
    <mergeCell ref="A4:A6"/>
    <mergeCell ref="B4:B6"/>
    <mergeCell ref="C4:F4"/>
    <mergeCell ref="G4:J4"/>
    <mergeCell ref="C5:D5"/>
    <mergeCell ref="E5:F5"/>
    <mergeCell ref="G5:H5"/>
    <mergeCell ref="I5:J5"/>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46"/>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pageSetUpPr autoPageBreaks="0"/>
  </sheetPr>
  <dimension ref="A1:Q35"/>
  <sheetViews>
    <sheetView zoomScale="70" zoomScaleNormal="70" zoomScaleSheetLayoutView="85" workbookViewId="0">
      <pane ySplit="6" topLeftCell="A7" activePane="bottomLeft" state="frozen"/>
      <selection activeCell="N26" sqref="N26"/>
      <selection pane="bottomLeft" activeCell="E37" sqref="E37"/>
    </sheetView>
  </sheetViews>
  <sheetFormatPr defaultColWidth="2.5" defaultRowHeight="15" customHeight="1"/>
  <cols>
    <col min="1" max="2" width="13.375" style="646" customWidth="1"/>
    <col min="3" max="15" width="8.5" style="646" customWidth="1"/>
    <col min="16" max="16" width="2.5" style="646" customWidth="1"/>
    <col min="17" max="17" width="10.625" style="646" bestFit="1" customWidth="1"/>
    <col min="18" max="16384" width="2.5" style="646"/>
  </cols>
  <sheetData>
    <row r="1" spans="1:17" ht="22.5" customHeight="1">
      <c r="O1" s="19" t="s">
        <v>5027</v>
      </c>
      <c r="Q1" s="558" t="s">
        <v>747</v>
      </c>
    </row>
    <row r="2" spans="1:17" s="1127" customFormat="1" ht="22.5" customHeight="1">
      <c r="A2" s="893" t="s">
        <v>5026</v>
      </c>
      <c r="B2" s="893"/>
      <c r="C2" s="893"/>
    </row>
    <row r="3" spans="1:17" s="165" customFormat="1" ht="22.5" customHeight="1">
      <c r="A3" s="47" t="s">
        <v>4422</v>
      </c>
    </row>
    <row r="4" spans="1:17" ht="20.100000000000001" customHeight="1">
      <c r="A4" s="2345" t="s">
        <v>378</v>
      </c>
      <c r="B4" s="2345" t="s">
        <v>4423</v>
      </c>
      <c r="C4" s="2191" t="s">
        <v>4424</v>
      </c>
      <c r="D4" s="2191"/>
      <c r="E4" s="2191"/>
      <c r="F4" s="2191" t="s">
        <v>4425</v>
      </c>
      <c r="G4" s="2191"/>
      <c r="H4" s="2191"/>
      <c r="I4" s="2191"/>
      <c r="J4" s="2191"/>
      <c r="K4" s="2191" t="s">
        <v>4426</v>
      </c>
      <c r="L4" s="2191"/>
      <c r="M4" s="2191"/>
      <c r="N4" s="2191"/>
      <c r="O4" s="1128" t="s">
        <v>4427</v>
      </c>
    </row>
    <row r="5" spans="1:17" ht="20.100000000000001" customHeight="1">
      <c r="A5" s="2184"/>
      <c r="B5" s="2184"/>
      <c r="C5" s="2191" t="s">
        <v>131</v>
      </c>
      <c r="D5" s="2191" t="s">
        <v>4428</v>
      </c>
      <c r="E5" s="2191" t="s">
        <v>4429</v>
      </c>
      <c r="F5" s="2191" t="s">
        <v>4430</v>
      </c>
      <c r="G5" s="2191" t="s">
        <v>4431</v>
      </c>
      <c r="H5" s="2191"/>
      <c r="I5" s="2191" t="s">
        <v>4432</v>
      </c>
      <c r="J5" s="2191"/>
      <c r="K5" s="2191" t="s">
        <v>4433</v>
      </c>
      <c r="L5" s="2191" t="s">
        <v>4434</v>
      </c>
      <c r="M5" s="2191" t="s">
        <v>4435</v>
      </c>
      <c r="N5" s="2191" t="s">
        <v>4436</v>
      </c>
      <c r="O5" s="2344" t="s">
        <v>4437</v>
      </c>
    </row>
    <row r="6" spans="1:17" ht="20.100000000000001" customHeight="1">
      <c r="A6" s="2184"/>
      <c r="B6" s="2184"/>
      <c r="C6" s="2191"/>
      <c r="D6" s="2191"/>
      <c r="E6" s="2191"/>
      <c r="F6" s="2191"/>
      <c r="G6" s="1126" t="s">
        <v>4438</v>
      </c>
      <c r="H6" s="1126" t="s">
        <v>4439</v>
      </c>
      <c r="I6" s="1126" t="s">
        <v>4438</v>
      </c>
      <c r="J6" s="1126" t="s">
        <v>4439</v>
      </c>
      <c r="K6" s="2191"/>
      <c r="L6" s="2191"/>
      <c r="M6" s="2191"/>
      <c r="N6" s="2191"/>
      <c r="O6" s="2210"/>
    </row>
    <row r="7" spans="1:17" s="920" customFormat="1" ht="14.25" customHeight="1">
      <c r="A7" s="1134">
        <v>2009</v>
      </c>
      <c r="B7" s="1134" t="s">
        <v>2191</v>
      </c>
      <c r="C7" s="623">
        <f>SUM(D7:E7)</f>
        <v>135</v>
      </c>
      <c r="D7" s="624">
        <v>57</v>
      </c>
      <c r="E7" s="624">
        <v>78</v>
      </c>
      <c r="F7" s="624">
        <v>3</v>
      </c>
      <c r="G7" s="624">
        <v>20</v>
      </c>
      <c r="H7" s="624">
        <v>25</v>
      </c>
      <c r="I7" s="624">
        <v>58</v>
      </c>
      <c r="J7" s="624">
        <v>29</v>
      </c>
      <c r="K7" s="919">
        <v>23</v>
      </c>
      <c r="L7" s="919">
        <v>7</v>
      </c>
      <c r="M7" s="919">
        <v>28</v>
      </c>
      <c r="N7" s="919">
        <v>23</v>
      </c>
      <c r="O7" s="919">
        <v>2445</v>
      </c>
    </row>
    <row r="8" spans="1:17" s="920" customFormat="1" ht="14.25" customHeight="1">
      <c r="A8" s="1134">
        <v>2010</v>
      </c>
      <c r="B8" s="1134" t="s">
        <v>139</v>
      </c>
      <c r="C8" s="623">
        <f t="shared" ref="C8:C17" si="0">SUM(D8:E8)</f>
        <v>96</v>
      </c>
      <c r="D8" s="624">
        <v>51</v>
      </c>
      <c r="E8" s="624">
        <v>45</v>
      </c>
      <c r="F8" s="624">
        <v>3</v>
      </c>
      <c r="G8" s="624">
        <v>16</v>
      </c>
      <c r="H8" s="624">
        <v>23</v>
      </c>
      <c r="I8" s="624">
        <v>26</v>
      </c>
      <c r="J8" s="624">
        <v>28</v>
      </c>
      <c r="K8" s="919">
        <v>13</v>
      </c>
      <c r="L8" s="919">
        <v>9</v>
      </c>
      <c r="M8" s="919">
        <v>20</v>
      </c>
      <c r="N8" s="919">
        <v>34</v>
      </c>
      <c r="O8" s="919">
        <v>4544</v>
      </c>
    </row>
    <row r="9" spans="1:17" s="920" customFormat="1" ht="14.25" customHeight="1">
      <c r="A9" s="1134">
        <v>2011</v>
      </c>
      <c r="B9" s="1134" t="s">
        <v>140</v>
      </c>
      <c r="C9" s="623">
        <f t="shared" si="0"/>
        <v>126</v>
      </c>
      <c r="D9" s="624">
        <v>56</v>
      </c>
      <c r="E9" s="624">
        <v>70</v>
      </c>
      <c r="F9" s="624" t="s">
        <v>399</v>
      </c>
      <c r="G9" s="624">
        <v>10</v>
      </c>
      <c r="H9" s="624">
        <v>34</v>
      </c>
      <c r="I9" s="624">
        <v>49</v>
      </c>
      <c r="J9" s="624">
        <v>33</v>
      </c>
      <c r="K9" s="919">
        <v>35</v>
      </c>
      <c r="L9" s="919">
        <v>5</v>
      </c>
      <c r="M9" s="919">
        <v>16</v>
      </c>
      <c r="N9" s="919">
        <v>23</v>
      </c>
      <c r="O9" s="919">
        <v>4336</v>
      </c>
    </row>
    <row r="10" spans="1:17" s="920" customFormat="1" ht="14.25" customHeight="1">
      <c r="A10" s="1134">
        <v>2012</v>
      </c>
      <c r="B10" s="1134" t="s">
        <v>2177</v>
      </c>
      <c r="C10" s="623">
        <f t="shared" si="0"/>
        <v>98</v>
      </c>
      <c r="D10" s="624">
        <v>59</v>
      </c>
      <c r="E10" s="624">
        <v>39</v>
      </c>
      <c r="F10" s="624">
        <v>1</v>
      </c>
      <c r="G10" s="624">
        <v>11</v>
      </c>
      <c r="H10" s="624">
        <v>30</v>
      </c>
      <c r="I10" s="624">
        <v>37</v>
      </c>
      <c r="J10" s="624">
        <v>19</v>
      </c>
      <c r="K10" s="919">
        <v>27</v>
      </c>
      <c r="L10" s="919">
        <v>5</v>
      </c>
      <c r="M10" s="919">
        <v>26</v>
      </c>
      <c r="N10" s="919">
        <v>23</v>
      </c>
      <c r="O10" s="919">
        <v>2959</v>
      </c>
    </row>
    <row r="11" spans="1:17" s="920" customFormat="1" ht="14.25" customHeight="1">
      <c r="A11" s="1134">
        <v>2013</v>
      </c>
      <c r="B11" s="1134" t="s">
        <v>1034</v>
      </c>
      <c r="C11" s="623">
        <f t="shared" si="0"/>
        <v>116</v>
      </c>
      <c r="D11" s="624">
        <v>73</v>
      </c>
      <c r="E11" s="624">
        <v>43</v>
      </c>
      <c r="F11" s="624">
        <v>1</v>
      </c>
      <c r="G11" s="624">
        <v>15</v>
      </c>
      <c r="H11" s="624">
        <v>28</v>
      </c>
      <c r="I11" s="624">
        <v>42</v>
      </c>
      <c r="J11" s="624">
        <v>30</v>
      </c>
      <c r="K11" s="919">
        <v>31</v>
      </c>
      <c r="L11" s="919">
        <v>7</v>
      </c>
      <c r="M11" s="919">
        <v>32</v>
      </c>
      <c r="N11" s="919">
        <v>37</v>
      </c>
      <c r="O11" s="919">
        <v>4434</v>
      </c>
    </row>
    <row r="12" spans="1:17" s="920" customFormat="1" ht="14.25" customHeight="1">
      <c r="A12" s="1134">
        <v>2014</v>
      </c>
      <c r="B12" s="1134" t="s">
        <v>969</v>
      </c>
      <c r="C12" s="623">
        <f t="shared" si="0"/>
        <v>98</v>
      </c>
      <c r="D12" s="624">
        <v>48</v>
      </c>
      <c r="E12" s="624">
        <v>50</v>
      </c>
      <c r="F12" s="624">
        <v>1</v>
      </c>
      <c r="G12" s="624">
        <v>12</v>
      </c>
      <c r="H12" s="624">
        <v>35</v>
      </c>
      <c r="I12" s="624">
        <v>38</v>
      </c>
      <c r="J12" s="624">
        <v>12</v>
      </c>
      <c r="K12" s="919">
        <v>24</v>
      </c>
      <c r="L12" s="919">
        <v>6</v>
      </c>
      <c r="M12" s="919">
        <v>16</v>
      </c>
      <c r="N12" s="919">
        <v>33</v>
      </c>
      <c r="O12" s="919">
        <v>2329</v>
      </c>
    </row>
    <row r="13" spans="1:17" ht="14.25" customHeight="1">
      <c r="A13" s="1134">
        <v>2015</v>
      </c>
      <c r="B13" s="1134" t="s">
        <v>880</v>
      </c>
      <c r="C13" s="623">
        <f t="shared" si="0"/>
        <v>76</v>
      </c>
      <c r="D13" s="142">
        <v>39</v>
      </c>
      <c r="E13" s="142">
        <v>37</v>
      </c>
      <c r="F13" s="142" t="s">
        <v>399</v>
      </c>
      <c r="G13" s="142">
        <v>16</v>
      </c>
      <c r="H13" s="142">
        <v>12</v>
      </c>
      <c r="I13" s="142">
        <v>30</v>
      </c>
      <c r="J13" s="142">
        <v>18</v>
      </c>
      <c r="K13" s="625">
        <v>17</v>
      </c>
      <c r="L13" s="625">
        <v>1</v>
      </c>
      <c r="M13" s="625">
        <v>20</v>
      </c>
      <c r="N13" s="625">
        <v>17</v>
      </c>
      <c r="O13" s="625">
        <v>2319</v>
      </c>
    </row>
    <row r="14" spans="1:17" ht="14.25" customHeight="1">
      <c r="A14" s="1134">
        <v>2016</v>
      </c>
      <c r="B14" s="1134" t="s">
        <v>180</v>
      </c>
      <c r="C14" s="623">
        <f t="shared" si="0"/>
        <v>94</v>
      </c>
      <c r="D14" s="142">
        <v>41</v>
      </c>
      <c r="E14" s="142">
        <v>53</v>
      </c>
      <c r="F14" s="142">
        <v>2</v>
      </c>
      <c r="G14" s="142">
        <v>9</v>
      </c>
      <c r="H14" s="142">
        <v>24</v>
      </c>
      <c r="I14" s="142">
        <v>35</v>
      </c>
      <c r="J14" s="142">
        <v>24</v>
      </c>
      <c r="K14" s="625">
        <v>13</v>
      </c>
      <c r="L14" s="625">
        <v>7</v>
      </c>
      <c r="M14" s="625">
        <v>17</v>
      </c>
      <c r="N14" s="625">
        <v>13</v>
      </c>
      <c r="O14" s="625">
        <v>2004</v>
      </c>
    </row>
    <row r="15" spans="1:17" ht="14.25" customHeight="1">
      <c r="A15" s="1134">
        <v>2017</v>
      </c>
      <c r="B15" s="1134" t="s">
        <v>186</v>
      </c>
      <c r="C15" s="623">
        <f t="shared" si="0"/>
        <v>82</v>
      </c>
      <c r="D15" s="142">
        <v>47</v>
      </c>
      <c r="E15" s="142">
        <v>35</v>
      </c>
      <c r="F15" s="142">
        <v>1</v>
      </c>
      <c r="G15" s="142">
        <v>8</v>
      </c>
      <c r="H15" s="142">
        <v>15</v>
      </c>
      <c r="I15" s="142">
        <v>37</v>
      </c>
      <c r="J15" s="142">
        <v>21</v>
      </c>
      <c r="K15" s="625">
        <v>14</v>
      </c>
      <c r="L15" s="625">
        <v>1</v>
      </c>
      <c r="M15" s="625">
        <v>15</v>
      </c>
      <c r="N15" s="625">
        <v>25</v>
      </c>
      <c r="O15" s="625">
        <v>1306</v>
      </c>
    </row>
    <row r="16" spans="1:17" ht="14.25" customHeight="1">
      <c r="A16" s="1134">
        <v>2018</v>
      </c>
      <c r="B16" s="1134" t="s">
        <v>2178</v>
      </c>
      <c r="C16" s="623">
        <f t="shared" si="0"/>
        <v>79</v>
      </c>
      <c r="D16" s="142">
        <v>46</v>
      </c>
      <c r="E16" s="142">
        <v>33</v>
      </c>
      <c r="F16" s="142">
        <v>2</v>
      </c>
      <c r="G16" s="142">
        <v>11</v>
      </c>
      <c r="H16" s="142">
        <v>22</v>
      </c>
      <c r="I16" s="142">
        <v>31</v>
      </c>
      <c r="J16" s="142">
        <v>13</v>
      </c>
      <c r="K16" s="625">
        <v>33</v>
      </c>
      <c r="L16" s="625">
        <v>1</v>
      </c>
      <c r="M16" s="625">
        <v>19</v>
      </c>
      <c r="N16" s="625">
        <v>29</v>
      </c>
      <c r="O16" s="625">
        <v>3741</v>
      </c>
    </row>
    <row r="17" spans="1:15" ht="14.25" customHeight="1">
      <c r="A17" s="1123">
        <v>2019</v>
      </c>
      <c r="B17" s="653" t="s">
        <v>148</v>
      </c>
      <c r="C17" s="623">
        <f t="shared" si="0"/>
        <v>81</v>
      </c>
      <c r="D17" s="625">
        <v>44</v>
      </c>
      <c r="E17" s="625">
        <v>37</v>
      </c>
      <c r="F17" s="625">
        <v>1</v>
      </c>
      <c r="G17" s="625">
        <v>18</v>
      </c>
      <c r="H17" s="625">
        <v>18</v>
      </c>
      <c r="I17" s="625">
        <v>26</v>
      </c>
      <c r="J17" s="625">
        <v>18</v>
      </c>
      <c r="K17" s="625">
        <v>23</v>
      </c>
      <c r="L17" s="625">
        <v>4</v>
      </c>
      <c r="M17" s="625">
        <v>18</v>
      </c>
      <c r="N17" s="625">
        <v>26</v>
      </c>
      <c r="O17" s="625">
        <v>3272</v>
      </c>
    </row>
    <row r="18" spans="1:15" ht="14.25" customHeight="1">
      <c r="A18" s="1123">
        <v>2020</v>
      </c>
      <c r="B18" s="1123" t="s">
        <v>3193</v>
      </c>
      <c r="C18" s="623">
        <v>67</v>
      </c>
      <c r="D18" s="624">
        <v>39</v>
      </c>
      <c r="E18" s="624">
        <v>28</v>
      </c>
      <c r="F18" s="625" t="s">
        <v>553</v>
      </c>
      <c r="G18" s="624">
        <v>9</v>
      </c>
      <c r="H18" s="624">
        <v>20</v>
      </c>
      <c r="I18" s="624">
        <v>23</v>
      </c>
      <c r="J18" s="624">
        <v>15</v>
      </c>
      <c r="K18" s="624">
        <v>13</v>
      </c>
      <c r="L18" s="624">
        <v>5</v>
      </c>
      <c r="M18" s="624">
        <v>20</v>
      </c>
      <c r="N18" s="624">
        <v>26</v>
      </c>
      <c r="O18" s="624">
        <v>2423</v>
      </c>
    </row>
    <row r="19" spans="1:15" ht="14.25" customHeight="1">
      <c r="A19" s="1536">
        <v>2021</v>
      </c>
      <c r="B19" s="1536" t="s">
        <v>4924</v>
      </c>
      <c r="C19" s="942">
        <v>83</v>
      </c>
      <c r="D19" s="919">
        <v>52</v>
      </c>
      <c r="E19" s="919">
        <v>31</v>
      </c>
      <c r="F19" s="919">
        <v>5</v>
      </c>
      <c r="G19" s="919">
        <v>10</v>
      </c>
      <c r="H19" s="919">
        <v>24</v>
      </c>
      <c r="I19" s="919">
        <v>31</v>
      </c>
      <c r="J19" s="919">
        <v>13</v>
      </c>
      <c r="K19" s="919">
        <v>18</v>
      </c>
      <c r="L19" s="919">
        <v>4</v>
      </c>
      <c r="M19" s="919">
        <v>18</v>
      </c>
      <c r="N19" s="919">
        <v>34</v>
      </c>
      <c r="O19" s="919">
        <v>2008</v>
      </c>
    </row>
    <row r="20" spans="1:15" ht="14.25" customHeight="1">
      <c r="A20" s="1495">
        <v>2022</v>
      </c>
      <c r="B20" s="1396" t="s">
        <v>5265</v>
      </c>
      <c r="C20" s="942">
        <v>85</v>
      </c>
      <c r="D20" s="919">
        <v>48</v>
      </c>
      <c r="E20" s="919">
        <v>37</v>
      </c>
      <c r="F20" s="919">
        <v>2</v>
      </c>
      <c r="G20" s="919">
        <v>7</v>
      </c>
      <c r="H20" s="919">
        <v>27</v>
      </c>
      <c r="I20" s="919">
        <v>35</v>
      </c>
      <c r="J20" s="919">
        <v>14</v>
      </c>
      <c r="K20" s="919">
        <v>31</v>
      </c>
      <c r="L20" s="919">
        <v>3</v>
      </c>
      <c r="M20" s="919">
        <v>26</v>
      </c>
      <c r="N20" s="919">
        <v>29</v>
      </c>
      <c r="O20" s="919">
        <v>5935</v>
      </c>
    </row>
    <row r="21" spans="1:15" ht="14.25" customHeight="1">
      <c r="A21" s="1646">
        <v>2023</v>
      </c>
      <c r="B21" s="1646" t="s">
        <v>5437</v>
      </c>
      <c r="C21" s="942">
        <v>104</v>
      </c>
      <c r="D21" s="919">
        <v>58</v>
      </c>
      <c r="E21" s="919">
        <v>46</v>
      </c>
      <c r="F21" s="919">
        <v>7</v>
      </c>
      <c r="G21" s="919">
        <v>12</v>
      </c>
      <c r="H21" s="919">
        <v>31</v>
      </c>
      <c r="I21" s="919">
        <v>31</v>
      </c>
      <c r="J21" s="919">
        <v>23</v>
      </c>
      <c r="K21" s="919">
        <v>33</v>
      </c>
      <c r="L21" s="919">
        <v>7</v>
      </c>
      <c r="M21" s="919">
        <v>38</v>
      </c>
      <c r="N21" s="919">
        <v>37</v>
      </c>
      <c r="O21" s="919">
        <v>3727</v>
      </c>
    </row>
    <row r="22" spans="1:15" ht="14.25" customHeight="1">
      <c r="A22" s="1644">
        <v>2024</v>
      </c>
      <c r="B22" s="1644" t="s">
        <v>5576</v>
      </c>
      <c r="C22" s="1939">
        <v>68</v>
      </c>
      <c r="D22" s="1940">
        <v>40</v>
      </c>
      <c r="E22" s="1940">
        <v>28</v>
      </c>
      <c r="F22" s="1940">
        <v>3</v>
      </c>
      <c r="G22" s="1940">
        <v>7</v>
      </c>
      <c r="H22" s="1940">
        <v>17</v>
      </c>
      <c r="I22" s="1940">
        <v>22</v>
      </c>
      <c r="J22" s="1940">
        <v>19</v>
      </c>
      <c r="K22" s="1940">
        <v>21</v>
      </c>
      <c r="L22" s="1940">
        <v>3</v>
      </c>
      <c r="M22" s="1940">
        <v>17</v>
      </c>
      <c r="N22" s="1940">
        <v>26</v>
      </c>
      <c r="O22" s="1940">
        <v>4082</v>
      </c>
    </row>
    <row r="23" spans="1:15" ht="14.25" customHeight="1">
      <c r="A23" s="922" t="s">
        <v>213</v>
      </c>
      <c r="B23" s="922" t="s">
        <v>213</v>
      </c>
      <c r="C23" s="1941">
        <v>7</v>
      </c>
      <c r="D23" s="1942">
        <v>5</v>
      </c>
      <c r="E23" s="1942">
        <v>2</v>
      </c>
      <c r="F23" s="507"/>
      <c r="G23" s="507">
        <v>1</v>
      </c>
      <c r="H23" s="507">
        <v>3</v>
      </c>
      <c r="I23" s="507">
        <v>1</v>
      </c>
      <c r="J23" s="507">
        <v>2</v>
      </c>
      <c r="K23" s="507">
        <v>1</v>
      </c>
      <c r="L23" s="507"/>
      <c r="M23" s="507"/>
      <c r="N23" s="507">
        <v>4</v>
      </c>
      <c r="O23" s="507">
        <v>215</v>
      </c>
    </row>
    <row r="24" spans="1:15" ht="14.25" customHeight="1">
      <c r="A24" s="922" t="s">
        <v>225</v>
      </c>
      <c r="B24" s="922" t="s">
        <v>225</v>
      </c>
      <c r="C24" s="1941">
        <v>7</v>
      </c>
      <c r="D24" s="1942">
        <v>4</v>
      </c>
      <c r="E24" s="1942">
        <v>3</v>
      </c>
      <c r="F24" s="507"/>
      <c r="G24" s="507">
        <v>1</v>
      </c>
      <c r="H24" s="507">
        <v>1</v>
      </c>
      <c r="I24" s="507">
        <v>2</v>
      </c>
      <c r="J24" s="507">
        <v>3</v>
      </c>
      <c r="K24" s="507">
        <v>2</v>
      </c>
      <c r="L24" s="507"/>
      <c r="M24" s="507"/>
      <c r="N24" s="507">
        <v>3</v>
      </c>
      <c r="O24" s="507">
        <v>365</v>
      </c>
    </row>
    <row r="25" spans="1:15" ht="14.25" customHeight="1">
      <c r="A25" s="922" t="s">
        <v>226</v>
      </c>
      <c r="B25" s="922" t="s">
        <v>226</v>
      </c>
      <c r="C25" s="1941">
        <v>10</v>
      </c>
      <c r="D25" s="1942">
        <v>7</v>
      </c>
      <c r="E25" s="1942">
        <v>3</v>
      </c>
      <c r="F25" s="507"/>
      <c r="G25" s="507">
        <v>2</v>
      </c>
      <c r="H25" s="507">
        <v>3</v>
      </c>
      <c r="I25" s="507">
        <v>2</v>
      </c>
      <c r="J25" s="507">
        <v>3</v>
      </c>
      <c r="K25" s="507">
        <v>6</v>
      </c>
      <c r="L25" s="507">
        <v>1</v>
      </c>
      <c r="M25" s="507">
        <v>6</v>
      </c>
      <c r="N25" s="507">
        <v>3</v>
      </c>
      <c r="O25" s="507">
        <v>1625</v>
      </c>
    </row>
    <row r="26" spans="1:15" ht="14.25" customHeight="1">
      <c r="A26" s="922" t="s">
        <v>227</v>
      </c>
      <c r="B26" s="922" t="s">
        <v>227</v>
      </c>
      <c r="C26" s="1941">
        <v>7</v>
      </c>
      <c r="D26" s="1942">
        <v>3</v>
      </c>
      <c r="E26" s="1942">
        <v>4</v>
      </c>
      <c r="F26" s="507"/>
      <c r="G26" s="507"/>
      <c r="H26" s="507">
        <v>3</v>
      </c>
      <c r="I26" s="507">
        <v>3</v>
      </c>
      <c r="J26" s="507">
        <v>1</v>
      </c>
      <c r="K26" s="507"/>
      <c r="L26" s="507"/>
      <c r="M26" s="507"/>
      <c r="N26" s="507">
        <v>3</v>
      </c>
      <c r="O26" s="507"/>
    </row>
    <row r="27" spans="1:15" ht="14.25" customHeight="1">
      <c r="A27" s="922" t="s">
        <v>228</v>
      </c>
      <c r="B27" s="922" t="s">
        <v>228</v>
      </c>
      <c r="C27" s="1941">
        <v>2</v>
      </c>
      <c r="D27" s="1942">
        <v>2</v>
      </c>
      <c r="E27" s="1942">
        <v>0</v>
      </c>
      <c r="F27" s="507"/>
      <c r="G27" s="507"/>
      <c r="H27" s="507">
        <v>1</v>
      </c>
      <c r="I27" s="507">
        <v>1</v>
      </c>
      <c r="J27" s="507"/>
      <c r="K27" s="507"/>
      <c r="L27" s="507"/>
      <c r="M27" s="507">
        <v>2</v>
      </c>
      <c r="N27" s="507"/>
      <c r="O27" s="507">
        <v>26</v>
      </c>
    </row>
    <row r="28" spans="1:15" ht="14.25" customHeight="1">
      <c r="A28" s="922" t="s">
        <v>229</v>
      </c>
      <c r="B28" s="922" t="s">
        <v>229</v>
      </c>
      <c r="C28" s="1941">
        <v>8</v>
      </c>
      <c r="D28" s="1942">
        <v>4</v>
      </c>
      <c r="E28" s="1942">
        <v>4</v>
      </c>
      <c r="F28" s="507"/>
      <c r="G28" s="507">
        <v>2</v>
      </c>
      <c r="H28" s="507">
        <v>2</v>
      </c>
      <c r="I28" s="507">
        <v>3</v>
      </c>
      <c r="J28" s="507">
        <v>1</v>
      </c>
      <c r="K28" s="507">
        <v>6</v>
      </c>
      <c r="L28" s="507"/>
      <c r="M28" s="507">
        <v>3</v>
      </c>
      <c r="N28" s="507">
        <v>2</v>
      </c>
      <c r="O28" s="507">
        <v>475</v>
      </c>
    </row>
    <row r="29" spans="1:15" ht="14.25" customHeight="1">
      <c r="A29" s="922" t="s">
        <v>230</v>
      </c>
      <c r="B29" s="922" t="s">
        <v>230</v>
      </c>
      <c r="C29" s="1941">
        <v>5</v>
      </c>
      <c r="D29" s="1942">
        <v>5</v>
      </c>
      <c r="E29" s="1942"/>
      <c r="F29" s="507">
        <v>1</v>
      </c>
      <c r="G29" s="507"/>
      <c r="H29" s="507"/>
      <c r="I29" s="507">
        <v>3</v>
      </c>
      <c r="J29" s="507">
        <v>1</v>
      </c>
      <c r="K29" s="507">
        <v>1</v>
      </c>
      <c r="L29" s="507">
        <v>1</v>
      </c>
      <c r="M29" s="507">
        <v>2</v>
      </c>
      <c r="N29" s="507">
        <v>5</v>
      </c>
      <c r="O29" s="507">
        <v>186</v>
      </c>
    </row>
    <row r="30" spans="1:15" ht="14.25" customHeight="1">
      <c r="A30" s="922" t="s">
        <v>231</v>
      </c>
      <c r="B30" s="922" t="s">
        <v>231</v>
      </c>
      <c r="C30" s="1941">
        <v>3</v>
      </c>
      <c r="D30" s="1942"/>
      <c r="E30" s="1942">
        <v>3</v>
      </c>
      <c r="F30" s="507"/>
      <c r="G30" s="507"/>
      <c r="H30" s="507"/>
      <c r="I30" s="507">
        <v>2</v>
      </c>
      <c r="J30" s="507">
        <v>1</v>
      </c>
      <c r="K30" s="507"/>
      <c r="L30" s="507"/>
      <c r="M30" s="507"/>
      <c r="N30" s="507"/>
      <c r="O30" s="507"/>
    </row>
    <row r="31" spans="1:15" ht="14.25" customHeight="1">
      <c r="A31" s="922" t="s">
        <v>232</v>
      </c>
      <c r="B31" s="922" t="s">
        <v>232</v>
      </c>
      <c r="C31" s="1941">
        <v>6</v>
      </c>
      <c r="D31" s="1942">
        <v>3</v>
      </c>
      <c r="E31" s="1942">
        <v>3</v>
      </c>
      <c r="F31" s="507">
        <v>2</v>
      </c>
      <c r="G31" s="507">
        <v>1</v>
      </c>
      <c r="H31" s="507"/>
      <c r="I31" s="507">
        <v>1</v>
      </c>
      <c r="J31" s="507">
        <v>2</v>
      </c>
      <c r="K31" s="507"/>
      <c r="L31" s="507"/>
      <c r="M31" s="507">
        <v>1</v>
      </c>
      <c r="N31" s="507">
        <v>2</v>
      </c>
      <c r="O31" s="507">
        <v>11</v>
      </c>
    </row>
    <row r="32" spans="1:15" ht="14.25" customHeight="1">
      <c r="A32" s="922" t="s">
        <v>233</v>
      </c>
      <c r="B32" s="922" t="s">
        <v>233</v>
      </c>
      <c r="C32" s="1941">
        <v>4</v>
      </c>
      <c r="D32" s="1942">
        <v>2</v>
      </c>
      <c r="E32" s="1942">
        <v>2</v>
      </c>
      <c r="F32" s="507"/>
      <c r="G32" s="507"/>
      <c r="H32" s="507">
        <v>1</v>
      </c>
      <c r="I32" s="507">
        <v>1</v>
      </c>
      <c r="J32" s="507">
        <v>2</v>
      </c>
      <c r="K32" s="507">
        <v>2</v>
      </c>
      <c r="L32" s="507"/>
      <c r="M32" s="507"/>
      <c r="N32" s="507">
        <v>1</v>
      </c>
      <c r="O32" s="507">
        <v>205</v>
      </c>
    </row>
    <row r="33" spans="1:15" ht="14.25" customHeight="1">
      <c r="A33" s="922" t="s">
        <v>234</v>
      </c>
      <c r="B33" s="922" t="s">
        <v>234</v>
      </c>
      <c r="C33" s="1941">
        <v>6</v>
      </c>
      <c r="D33" s="1942">
        <v>3</v>
      </c>
      <c r="E33" s="1942">
        <v>3</v>
      </c>
      <c r="F33" s="507"/>
      <c r="G33" s="507"/>
      <c r="H33" s="507">
        <v>1</v>
      </c>
      <c r="I33" s="507">
        <v>3</v>
      </c>
      <c r="J33" s="507">
        <v>2</v>
      </c>
      <c r="K33" s="507">
        <v>3</v>
      </c>
      <c r="L33" s="507"/>
      <c r="M33" s="507">
        <v>2</v>
      </c>
      <c r="N33" s="507">
        <v>3</v>
      </c>
      <c r="O33" s="507">
        <v>325</v>
      </c>
    </row>
    <row r="34" spans="1:15" ht="14.25" customHeight="1">
      <c r="A34" s="923" t="s">
        <v>235</v>
      </c>
      <c r="B34" s="923" t="s">
        <v>235</v>
      </c>
      <c r="C34" s="1943">
        <v>3</v>
      </c>
      <c r="D34" s="1944">
        <v>2</v>
      </c>
      <c r="E34" s="1944">
        <v>1</v>
      </c>
      <c r="F34" s="1881"/>
      <c r="G34" s="1881"/>
      <c r="H34" s="1881">
        <v>2</v>
      </c>
      <c r="I34" s="1881"/>
      <c r="J34" s="1881">
        <v>1</v>
      </c>
      <c r="K34" s="1881"/>
      <c r="L34" s="1881">
        <v>1</v>
      </c>
      <c r="M34" s="1881">
        <v>1</v>
      </c>
      <c r="N34" s="1881"/>
      <c r="O34" s="1881">
        <v>649</v>
      </c>
    </row>
    <row r="35" spans="1:15" ht="14.25" customHeight="1">
      <c r="A35" s="1132" t="s">
        <v>4440</v>
      </c>
      <c r="B35" s="1132"/>
      <c r="C35" s="1132"/>
    </row>
  </sheetData>
  <customSheetViews>
    <customSheetView guid="{35BD8D3A-C3F6-4E0E-B6B2-2143E8CF03D4}" scale="85">
      <pane ySplit="6" topLeftCell="A7" activePane="bottomLeft" state="frozen"/>
      <selection pane="bottomLeft" activeCell="L36" sqref="L36"/>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pane ySplit="6"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pane ySplit="5" topLeftCell="A7" activePane="bottomLeft" state="frozen"/>
      <selection pane="bottomLeft" activeCell="Q1" sqref="Q1"/>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pane ySplit="5" topLeftCell="A7" activePane="bottomLeft"/>
      <selection pane="bottomLeft" activeCell="Q1" sqref="Q1"/>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pane ySplit="5" topLeftCell="A7" activePane="bottomLeft"/>
      <selection pane="bottomLeft" activeCell="Q1" sqref="Q1"/>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pane ySplit="5" topLeftCell="A7" activePane="bottomLeft"/>
      <selection pane="bottomLeft" activeCell="Q1" sqref="Q1"/>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pane ySplit="6" topLeftCell="A7" activePane="bottomLeft" state="frozen"/>
      <selection pane="bottomLeft" activeCell="O19" sqref="O19"/>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pane ySplit="6" topLeftCell="A7"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45"/>
    </customSheetView>
  </customSheetViews>
  <mergeCells count="16">
    <mergeCell ref="O5:O6"/>
    <mergeCell ref="A4:A6"/>
    <mergeCell ref="B4:B6"/>
    <mergeCell ref="C4:E4"/>
    <mergeCell ref="F4:J4"/>
    <mergeCell ref="K4:N4"/>
    <mergeCell ref="C5:C6"/>
    <mergeCell ref="D5:D6"/>
    <mergeCell ref="E5:E6"/>
    <mergeCell ref="F5:F6"/>
    <mergeCell ref="G5:H5"/>
    <mergeCell ref="I5:J5"/>
    <mergeCell ref="K5:K6"/>
    <mergeCell ref="L5:L6"/>
    <mergeCell ref="M5:M6"/>
    <mergeCell ref="N5:N6"/>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46"/>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pageSetUpPr autoPageBreaks="0"/>
  </sheetPr>
  <dimension ref="A1:Q32"/>
  <sheetViews>
    <sheetView zoomScale="70" zoomScaleNormal="70" zoomScaleSheetLayoutView="85" workbookViewId="0">
      <selection activeCell="I33" sqref="I33"/>
    </sheetView>
  </sheetViews>
  <sheetFormatPr defaultColWidth="2.5" defaultRowHeight="15" customHeight="1"/>
  <cols>
    <col min="1" max="2" width="13.125" style="540" customWidth="1"/>
    <col min="3" max="15" width="7.375" style="540" customWidth="1"/>
    <col min="16" max="16" width="2.5" style="540" customWidth="1"/>
    <col min="17" max="17" width="10.625" style="540" bestFit="1" customWidth="1"/>
    <col min="18" max="16384" width="2.5" style="540"/>
  </cols>
  <sheetData>
    <row r="1" spans="1:17" ht="22.5" customHeight="1">
      <c r="O1" s="19" t="s">
        <v>5027</v>
      </c>
      <c r="Q1" s="558" t="s">
        <v>747</v>
      </c>
    </row>
    <row r="2" spans="1:17" ht="22.5" customHeight="1">
      <c r="A2" s="686" t="s">
        <v>5028</v>
      </c>
      <c r="B2" s="686"/>
      <c r="C2" s="686"/>
    </row>
    <row r="3" spans="1:17" ht="27">
      <c r="A3" s="1129" t="s">
        <v>2334</v>
      </c>
      <c r="B3" s="1129" t="s">
        <v>2335</v>
      </c>
      <c r="C3" s="1124" t="s">
        <v>131</v>
      </c>
      <c r="D3" s="1124" t="s">
        <v>4441</v>
      </c>
      <c r="E3" s="1124" t="s">
        <v>4442</v>
      </c>
      <c r="F3" s="1124" t="s">
        <v>4443</v>
      </c>
      <c r="G3" s="1124" t="s">
        <v>4444</v>
      </c>
      <c r="H3" s="1124" t="s">
        <v>4445</v>
      </c>
      <c r="I3" s="1130" t="s">
        <v>4446</v>
      </c>
      <c r="J3" s="1124" t="s">
        <v>4447</v>
      </c>
      <c r="K3" s="1130" t="s">
        <v>4448</v>
      </c>
      <c r="L3" s="1130" t="s">
        <v>4449</v>
      </c>
      <c r="M3" s="1130" t="s">
        <v>4450</v>
      </c>
      <c r="N3" s="1130" t="s">
        <v>4451</v>
      </c>
      <c r="O3" s="1131" t="s">
        <v>4452</v>
      </c>
    </row>
    <row r="4" spans="1:17" s="920" customFormat="1" ht="15.75" customHeight="1">
      <c r="A4" s="1134">
        <v>2009</v>
      </c>
      <c r="B4" s="1134" t="s">
        <v>2191</v>
      </c>
      <c r="C4" s="623">
        <f t="shared" ref="C4:C14" si="0">SUM(D4:O4)</f>
        <v>135</v>
      </c>
      <c r="D4" s="624">
        <v>17</v>
      </c>
      <c r="E4" s="624">
        <v>8</v>
      </c>
      <c r="F4" s="624" t="s">
        <v>399</v>
      </c>
      <c r="G4" s="624">
        <v>14</v>
      </c>
      <c r="H4" s="624">
        <v>4</v>
      </c>
      <c r="I4" s="624">
        <v>2</v>
      </c>
      <c r="J4" s="624">
        <v>2</v>
      </c>
      <c r="K4" s="624">
        <v>34</v>
      </c>
      <c r="L4" s="624">
        <v>3</v>
      </c>
      <c r="M4" s="624" t="s">
        <v>399</v>
      </c>
      <c r="N4" s="624">
        <v>3</v>
      </c>
      <c r="O4" s="624">
        <v>48</v>
      </c>
    </row>
    <row r="5" spans="1:17" s="920" customFormat="1" ht="15.75" customHeight="1">
      <c r="A5" s="1134">
        <v>2010</v>
      </c>
      <c r="B5" s="1134" t="s">
        <v>139</v>
      </c>
      <c r="C5" s="623">
        <f t="shared" si="0"/>
        <v>96</v>
      </c>
      <c r="D5" s="624">
        <v>7</v>
      </c>
      <c r="E5" s="624">
        <v>4</v>
      </c>
      <c r="F5" s="624">
        <v>4</v>
      </c>
      <c r="G5" s="624">
        <v>11</v>
      </c>
      <c r="H5" s="624">
        <v>8</v>
      </c>
      <c r="I5" s="624">
        <v>2</v>
      </c>
      <c r="J5" s="624">
        <v>4</v>
      </c>
      <c r="K5" s="624">
        <v>20</v>
      </c>
      <c r="L5" s="624">
        <v>2</v>
      </c>
      <c r="M5" s="624">
        <v>1</v>
      </c>
      <c r="N5" s="624">
        <v>1</v>
      </c>
      <c r="O5" s="624">
        <v>32</v>
      </c>
    </row>
    <row r="6" spans="1:17" s="920" customFormat="1" ht="15.75" customHeight="1">
      <c r="A6" s="1134">
        <v>2011</v>
      </c>
      <c r="B6" s="1134" t="s">
        <v>140</v>
      </c>
      <c r="C6" s="623">
        <f t="shared" si="0"/>
        <v>126</v>
      </c>
      <c r="D6" s="624">
        <v>8</v>
      </c>
      <c r="E6" s="624">
        <v>19</v>
      </c>
      <c r="F6" s="624">
        <v>2</v>
      </c>
      <c r="G6" s="624">
        <v>6</v>
      </c>
      <c r="H6" s="624">
        <v>4</v>
      </c>
      <c r="I6" s="624">
        <v>1</v>
      </c>
      <c r="J6" s="624">
        <v>7</v>
      </c>
      <c r="K6" s="624">
        <v>18</v>
      </c>
      <c r="L6" s="624">
        <v>4</v>
      </c>
      <c r="M6" s="624">
        <v>1</v>
      </c>
      <c r="N6" s="624">
        <v>2</v>
      </c>
      <c r="O6" s="624">
        <v>54</v>
      </c>
    </row>
    <row r="7" spans="1:17" s="920" customFormat="1" ht="15.75" customHeight="1">
      <c r="A7" s="1134">
        <v>2012</v>
      </c>
      <c r="B7" s="1134" t="s">
        <v>2177</v>
      </c>
      <c r="C7" s="623">
        <f t="shared" si="0"/>
        <v>98</v>
      </c>
      <c r="D7" s="624">
        <v>6</v>
      </c>
      <c r="E7" s="624">
        <v>9</v>
      </c>
      <c r="F7" s="624">
        <v>5</v>
      </c>
      <c r="G7" s="624">
        <v>14</v>
      </c>
      <c r="H7" s="624">
        <v>6</v>
      </c>
      <c r="I7" s="624">
        <v>1</v>
      </c>
      <c r="J7" s="624">
        <v>7</v>
      </c>
      <c r="K7" s="624">
        <v>3</v>
      </c>
      <c r="L7" s="624">
        <v>2</v>
      </c>
      <c r="M7" s="624">
        <v>1</v>
      </c>
      <c r="N7" s="624">
        <v>5</v>
      </c>
      <c r="O7" s="624">
        <v>39</v>
      </c>
    </row>
    <row r="8" spans="1:17" s="920" customFormat="1" ht="15.75" customHeight="1">
      <c r="A8" s="1134">
        <v>2013</v>
      </c>
      <c r="B8" s="1134" t="s">
        <v>1034</v>
      </c>
      <c r="C8" s="623">
        <f t="shared" si="0"/>
        <v>116</v>
      </c>
      <c r="D8" s="624">
        <v>9</v>
      </c>
      <c r="E8" s="624">
        <v>17</v>
      </c>
      <c r="F8" s="624" t="s">
        <v>399</v>
      </c>
      <c r="G8" s="624">
        <v>7</v>
      </c>
      <c r="H8" s="624">
        <v>12</v>
      </c>
      <c r="I8" s="624">
        <v>2</v>
      </c>
      <c r="J8" s="624">
        <v>3</v>
      </c>
      <c r="K8" s="624">
        <v>5</v>
      </c>
      <c r="L8" s="624" t="s">
        <v>399</v>
      </c>
      <c r="M8" s="624" t="s">
        <v>399</v>
      </c>
      <c r="N8" s="624">
        <v>3</v>
      </c>
      <c r="O8" s="624">
        <v>58</v>
      </c>
    </row>
    <row r="9" spans="1:17" s="920" customFormat="1" ht="15.75" customHeight="1">
      <c r="A9" s="1134">
        <v>2014</v>
      </c>
      <c r="B9" s="1134" t="s">
        <v>969</v>
      </c>
      <c r="C9" s="623">
        <f t="shared" si="0"/>
        <v>98</v>
      </c>
      <c r="D9" s="624">
        <v>12</v>
      </c>
      <c r="E9" s="624">
        <v>16</v>
      </c>
      <c r="F9" s="624">
        <v>2</v>
      </c>
      <c r="G9" s="624">
        <v>2</v>
      </c>
      <c r="H9" s="624">
        <v>5</v>
      </c>
      <c r="I9" s="624">
        <v>1</v>
      </c>
      <c r="J9" s="624">
        <v>5</v>
      </c>
      <c r="K9" s="624">
        <v>6</v>
      </c>
      <c r="L9" s="624">
        <v>2</v>
      </c>
      <c r="M9" s="624" t="s">
        <v>399</v>
      </c>
      <c r="N9" s="624">
        <v>4</v>
      </c>
      <c r="O9" s="624">
        <v>43</v>
      </c>
    </row>
    <row r="10" spans="1:17" s="835" customFormat="1" ht="15.75" customHeight="1">
      <c r="A10" s="1134">
        <v>2015</v>
      </c>
      <c r="B10" s="1134" t="s">
        <v>880</v>
      </c>
      <c r="C10" s="623">
        <f t="shared" si="0"/>
        <v>76</v>
      </c>
      <c r="D10" s="625">
        <v>11</v>
      </c>
      <c r="E10" s="625">
        <v>6</v>
      </c>
      <c r="F10" s="625">
        <v>3</v>
      </c>
      <c r="G10" s="625">
        <v>10</v>
      </c>
      <c r="H10" s="625">
        <v>5</v>
      </c>
      <c r="I10" s="625">
        <v>1</v>
      </c>
      <c r="J10" s="625">
        <v>1</v>
      </c>
      <c r="K10" s="625">
        <v>7</v>
      </c>
      <c r="L10" s="625" t="s">
        <v>399</v>
      </c>
      <c r="M10" s="625" t="s">
        <v>399</v>
      </c>
      <c r="N10" s="625">
        <v>1</v>
      </c>
      <c r="O10" s="625">
        <v>31</v>
      </c>
    </row>
    <row r="11" spans="1:17" s="835" customFormat="1" ht="15.75" customHeight="1">
      <c r="A11" s="1134">
        <v>2016</v>
      </c>
      <c r="B11" s="1134" t="s">
        <v>180</v>
      </c>
      <c r="C11" s="623">
        <f t="shared" si="0"/>
        <v>94</v>
      </c>
      <c r="D11" s="625">
        <v>7</v>
      </c>
      <c r="E11" s="625">
        <v>7</v>
      </c>
      <c r="F11" s="625" t="s">
        <v>399</v>
      </c>
      <c r="G11" s="625">
        <v>11</v>
      </c>
      <c r="H11" s="625">
        <v>6</v>
      </c>
      <c r="I11" s="625">
        <v>1</v>
      </c>
      <c r="J11" s="625">
        <v>3</v>
      </c>
      <c r="K11" s="625">
        <v>26</v>
      </c>
      <c r="L11" s="625">
        <v>1</v>
      </c>
      <c r="M11" s="625" t="s">
        <v>399</v>
      </c>
      <c r="N11" s="625">
        <v>5</v>
      </c>
      <c r="O11" s="625">
        <v>27</v>
      </c>
    </row>
    <row r="12" spans="1:17" s="835" customFormat="1" ht="15.75" customHeight="1">
      <c r="A12" s="1134">
        <v>2017</v>
      </c>
      <c r="B12" s="1134" t="s">
        <v>186</v>
      </c>
      <c r="C12" s="623">
        <f t="shared" si="0"/>
        <v>82</v>
      </c>
      <c r="D12" s="625">
        <v>8</v>
      </c>
      <c r="E12" s="625">
        <v>1</v>
      </c>
      <c r="F12" s="625" t="s">
        <v>399</v>
      </c>
      <c r="G12" s="625">
        <v>4</v>
      </c>
      <c r="H12" s="625">
        <v>13</v>
      </c>
      <c r="I12" s="625" t="s">
        <v>399</v>
      </c>
      <c r="J12" s="625">
        <v>6</v>
      </c>
      <c r="K12" s="625">
        <v>16</v>
      </c>
      <c r="L12" s="625">
        <v>1</v>
      </c>
      <c r="M12" s="625" t="s">
        <v>399</v>
      </c>
      <c r="N12" s="625">
        <v>1</v>
      </c>
      <c r="O12" s="625">
        <v>32</v>
      </c>
    </row>
    <row r="13" spans="1:17" s="835" customFormat="1" ht="15.75" customHeight="1">
      <c r="A13" s="1134">
        <v>2018</v>
      </c>
      <c r="B13" s="1134" t="s">
        <v>2178</v>
      </c>
      <c r="C13" s="623">
        <f t="shared" si="0"/>
        <v>79</v>
      </c>
      <c r="D13" s="625">
        <v>2</v>
      </c>
      <c r="E13" s="625">
        <v>10</v>
      </c>
      <c r="F13" s="625">
        <v>1</v>
      </c>
      <c r="G13" s="625">
        <v>5</v>
      </c>
      <c r="H13" s="625">
        <v>11</v>
      </c>
      <c r="I13" s="625" t="s">
        <v>399</v>
      </c>
      <c r="J13" s="625">
        <v>4</v>
      </c>
      <c r="K13" s="625">
        <v>10</v>
      </c>
      <c r="L13" s="625">
        <v>1</v>
      </c>
      <c r="M13" s="625">
        <v>2</v>
      </c>
      <c r="N13" s="625">
        <v>2</v>
      </c>
      <c r="O13" s="625">
        <v>31</v>
      </c>
    </row>
    <row r="14" spans="1:17" s="835" customFormat="1" ht="15.75" customHeight="1">
      <c r="A14" s="1123">
        <v>2019</v>
      </c>
      <c r="B14" s="653" t="s">
        <v>148</v>
      </c>
      <c r="C14" s="623">
        <f t="shared" si="0"/>
        <v>81</v>
      </c>
      <c r="D14" s="625">
        <v>9</v>
      </c>
      <c r="E14" s="625">
        <v>10</v>
      </c>
      <c r="F14" s="625">
        <v>2</v>
      </c>
      <c r="G14" s="625">
        <v>5</v>
      </c>
      <c r="H14" s="625">
        <v>9</v>
      </c>
      <c r="I14" s="625">
        <v>1</v>
      </c>
      <c r="J14" s="625">
        <v>3</v>
      </c>
      <c r="K14" s="625">
        <v>9</v>
      </c>
      <c r="L14" s="625">
        <v>0</v>
      </c>
      <c r="M14" s="625">
        <v>2</v>
      </c>
      <c r="N14" s="625">
        <v>7</v>
      </c>
      <c r="O14" s="625">
        <v>24</v>
      </c>
    </row>
    <row r="15" spans="1:17" s="835" customFormat="1" ht="15.75" customHeight="1">
      <c r="A15" s="1123">
        <v>2020</v>
      </c>
      <c r="B15" s="1123" t="s">
        <v>3193</v>
      </c>
      <c r="C15" s="623">
        <v>67</v>
      </c>
      <c r="D15" s="624">
        <v>6</v>
      </c>
      <c r="E15" s="624">
        <v>4</v>
      </c>
      <c r="F15" s="624">
        <v>1</v>
      </c>
      <c r="G15" s="624">
        <v>2</v>
      </c>
      <c r="H15" s="624">
        <v>5</v>
      </c>
      <c r="I15" s="625" t="s">
        <v>553</v>
      </c>
      <c r="J15" s="624">
        <v>3</v>
      </c>
      <c r="K15" s="624">
        <v>5</v>
      </c>
      <c r="L15" s="624">
        <v>1</v>
      </c>
      <c r="M15" s="625" t="s">
        <v>553</v>
      </c>
      <c r="N15" s="624">
        <v>6</v>
      </c>
      <c r="O15" s="624">
        <v>34</v>
      </c>
    </row>
    <row r="16" spans="1:17" s="835" customFormat="1" ht="15.75" customHeight="1">
      <c r="A16" s="1536">
        <v>2021</v>
      </c>
      <c r="B16" s="1536" t="s">
        <v>4924</v>
      </c>
      <c r="C16" s="942">
        <v>83</v>
      </c>
      <c r="D16" s="919">
        <v>8</v>
      </c>
      <c r="E16" s="919">
        <v>9</v>
      </c>
      <c r="F16" s="919">
        <v>0</v>
      </c>
      <c r="G16" s="919">
        <v>6</v>
      </c>
      <c r="H16" s="919">
        <v>4</v>
      </c>
      <c r="I16" s="919">
        <v>1</v>
      </c>
      <c r="J16" s="919">
        <v>7</v>
      </c>
      <c r="K16" s="919">
        <v>12</v>
      </c>
      <c r="L16" s="919">
        <v>0</v>
      </c>
      <c r="M16" s="919">
        <v>0</v>
      </c>
      <c r="N16" s="919">
        <v>7</v>
      </c>
      <c r="O16" s="919">
        <v>29</v>
      </c>
    </row>
    <row r="17" spans="1:15" s="835" customFormat="1" ht="15.75" customHeight="1">
      <c r="A17" s="1396">
        <v>2022</v>
      </c>
      <c r="B17" s="1396" t="s">
        <v>5265</v>
      </c>
      <c r="C17" s="942">
        <v>85</v>
      </c>
      <c r="D17" s="919">
        <v>8</v>
      </c>
      <c r="E17" s="919">
        <v>12</v>
      </c>
      <c r="F17" s="919">
        <v>1</v>
      </c>
      <c r="G17" s="919">
        <v>1</v>
      </c>
      <c r="H17" s="919">
        <v>5</v>
      </c>
      <c r="I17" s="919" t="s">
        <v>399</v>
      </c>
      <c r="J17" s="919">
        <v>6</v>
      </c>
      <c r="K17" s="919">
        <v>7</v>
      </c>
      <c r="L17" s="919">
        <v>1</v>
      </c>
      <c r="M17" s="919">
        <v>2</v>
      </c>
      <c r="N17" s="919">
        <v>4</v>
      </c>
      <c r="O17" s="919">
        <v>38</v>
      </c>
    </row>
    <row r="18" spans="1:15" s="835" customFormat="1" ht="15.75" customHeight="1">
      <c r="A18" s="1646">
        <v>2023</v>
      </c>
      <c r="B18" s="1646" t="s">
        <v>5437</v>
      </c>
      <c r="C18" s="942">
        <v>104</v>
      </c>
      <c r="D18" s="919">
        <v>11</v>
      </c>
      <c r="E18" s="919">
        <v>13</v>
      </c>
      <c r="F18" s="919" t="s">
        <v>553</v>
      </c>
      <c r="G18" s="919">
        <v>9</v>
      </c>
      <c r="H18" s="919">
        <v>14</v>
      </c>
      <c r="I18" s="919">
        <v>1</v>
      </c>
      <c r="J18" s="919">
        <v>3</v>
      </c>
      <c r="K18" s="919">
        <v>3</v>
      </c>
      <c r="L18" s="919">
        <v>1</v>
      </c>
      <c r="M18" s="919">
        <v>2</v>
      </c>
      <c r="N18" s="919">
        <v>4</v>
      </c>
      <c r="O18" s="919">
        <v>43</v>
      </c>
    </row>
    <row r="19" spans="1:15" s="835" customFormat="1" ht="15.75" customHeight="1">
      <c r="A19" s="1644">
        <v>2024</v>
      </c>
      <c r="B19" s="1644" t="s">
        <v>5576</v>
      </c>
      <c r="C19" s="1939">
        <v>68</v>
      </c>
      <c r="D19" s="1940">
        <v>2</v>
      </c>
      <c r="E19" s="1940">
        <v>3</v>
      </c>
      <c r="F19" s="1940">
        <v>1</v>
      </c>
      <c r="G19" s="1940">
        <v>7</v>
      </c>
      <c r="H19" s="1940">
        <v>6</v>
      </c>
      <c r="I19" s="1940">
        <v>1</v>
      </c>
      <c r="J19" s="1940">
        <v>6</v>
      </c>
      <c r="K19" s="1940">
        <v>6</v>
      </c>
      <c r="L19" s="1940">
        <v>0</v>
      </c>
      <c r="M19" s="1940">
        <v>0</v>
      </c>
      <c r="N19" s="1940">
        <v>3</v>
      </c>
      <c r="O19" s="1940">
        <v>33</v>
      </c>
    </row>
    <row r="20" spans="1:15" s="835" customFormat="1" ht="15.75" customHeight="1">
      <c r="A20" s="924" t="s">
        <v>213</v>
      </c>
      <c r="B20" s="924" t="s">
        <v>213</v>
      </c>
      <c r="C20" s="1878">
        <v>7</v>
      </c>
      <c r="D20" s="507"/>
      <c r="E20" s="507"/>
      <c r="F20" s="507"/>
      <c r="G20" s="507">
        <v>1</v>
      </c>
      <c r="H20" s="507"/>
      <c r="I20" s="507"/>
      <c r="J20" s="507">
        <v>3</v>
      </c>
      <c r="K20" s="507">
        <v>1</v>
      </c>
      <c r="L20" s="507"/>
      <c r="M20" s="507"/>
      <c r="N20" s="507">
        <v>1</v>
      </c>
      <c r="O20" s="507">
        <v>1</v>
      </c>
    </row>
    <row r="21" spans="1:15" s="835" customFormat="1" ht="15.75" customHeight="1">
      <c r="A21" s="924" t="s">
        <v>2343</v>
      </c>
      <c r="B21" s="924" t="s">
        <v>2343</v>
      </c>
      <c r="C21" s="1878">
        <v>7</v>
      </c>
      <c r="D21" s="507">
        <v>1</v>
      </c>
      <c r="E21" s="507"/>
      <c r="F21" s="507"/>
      <c r="G21" s="507"/>
      <c r="H21" s="507">
        <v>1</v>
      </c>
      <c r="I21" s="507">
        <v>1</v>
      </c>
      <c r="J21" s="507">
        <v>1</v>
      </c>
      <c r="K21" s="507"/>
      <c r="L21" s="507"/>
      <c r="M21" s="507"/>
      <c r="N21" s="507"/>
      <c r="O21" s="507">
        <v>3</v>
      </c>
    </row>
    <row r="22" spans="1:15" s="835" customFormat="1" ht="15.75" customHeight="1">
      <c r="A22" s="924" t="s">
        <v>226</v>
      </c>
      <c r="B22" s="924" t="s">
        <v>226</v>
      </c>
      <c r="C22" s="1878">
        <v>10</v>
      </c>
      <c r="D22" s="507"/>
      <c r="E22" s="507">
        <v>1</v>
      </c>
      <c r="F22" s="507">
        <v>1</v>
      </c>
      <c r="G22" s="507">
        <v>1</v>
      </c>
      <c r="H22" s="507">
        <v>1</v>
      </c>
      <c r="I22" s="507"/>
      <c r="J22" s="507">
        <v>2</v>
      </c>
      <c r="K22" s="507">
        <v>1</v>
      </c>
      <c r="L22" s="507"/>
      <c r="M22" s="507"/>
      <c r="N22" s="507">
        <v>1</v>
      </c>
      <c r="O22" s="507">
        <v>2</v>
      </c>
    </row>
    <row r="23" spans="1:15" s="835" customFormat="1" ht="15.75" customHeight="1">
      <c r="A23" s="924" t="s">
        <v>227</v>
      </c>
      <c r="B23" s="924" t="s">
        <v>227</v>
      </c>
      <c r="C23" s="1878">
        <v>7</v>
      </c>
      <c r="D23" s="507"/>
      <c r="E23" s="507">
        <v>2</v>
      </c>
      <c r="F23" s="507"/>
      <c r="G23" s="507"/>
      <c r="H23" s="507"/>
      <c r="I23" s="507"/>
      <c r="J23" s="507"/>
      <c r="K23" s="507"/>
      <c r="L23" s="507"/>
      <c r="M23" s="507"/>
      <c r="N23" s="507"/>
      <c r="O23" s="507">
        <v>5</v>
      </c>
    </row>
    <row r="24" spans="1:15" s="835" customFormat="1" ht="15.75" customHeight="1">
      <c r="A24" s="924" t="s">
        <v>228</v>
      </c>
      <c r="B24" s="924" t="s">
        <v>228</v>
      </c>
      <c r="C24" s="1878">
        <v>2</v>
      </c>
      <c r="D24" s="507"/>
      <c r="E24" s="507"/>
      <c r="F24" s="507"/>
      <c r="G24" s="507">
        <v>1</v>
      </c>
      <c r="H24" s="507"/>
      <c r="I24" s="507"/>
      <c r="J24" s="507"/>
      <c r="K24" s="507"/>
      <c r="L24" s="507"/>
      <c r="M24" s="507"/>
      <c r="N24" s="507"/>
      <c r="O24" s="507">
        <v>1</v>
      </c>
    </row>
    <row r="25" spans="1:15" s="835" customFormat="1" ht="15.75" customHeight="1">
      <c r="A25" s="924" t="s">
        <v>229</v>
      </c>
      <c r="B25" s="924" t="s">
        <v>229</v>
      </c>
      <c r="C25" s="1878">
        <v>8</v>
      </c>
      <c r="D25" s="507"/>
      <c r="E25" s="507"/>
      <c r="F25" s="507"/>
      <c r="G25" s="507">
        <v>1</v>
      </c>
      <c r="H25" s="507"/>
      <c r="I25" s="507"/>
      <c r="J25" s="1945"/>
      <c r="K25" s="507">
        <v>1</v>
      </c>
      <c r="L25" s="507"/>
      <c r="M25" s="507"/>
      <c r="N25" s="507">
        <v>1</v>
      </c>
      <c r="O25" s="507">
        <v>5</v>
      </c>
    </row>
    <row r="26" spans="1:15" s="835" customFormat="1" ht="15.75" customHeight="1">
      <c r="A26" s="924" t="s">
        <v>230</v>
      </c>
      <c r="B26" s="924" t="s">
        <v>230</v>
      </c>
      <c r="C26" s="1878">
        <v>5</v>
      </c>
      <c r="D26" s="507">
        <v>1</v>
      </c>
      <c r="E26" s="507"/>
      <c r="F26" s="507"/>
      <c r="G26" s="507">
        <v>2</v>
      </c>
      <c r="H26" s="507">
        <v>1</v>
      </c>
      <c r="I26" s="507"/>
      <c r="J26" s="507"/>
      <c r="K26" s="507"/>
      <c r="L26" s="507"/>
      <c r="M26" s="507"/>
      <c r="N26" s="507"/>
      <c r="O26" s="507">
        <v>1</v>
      </c>
    </row>
    <row r="27" spans="1:15" s="835" customFormat="1" ht="15.75" customHeight="1">
      <c r="A27" s="924" t="s">
        <v>231</v>
      </c>
      <c r="B27" s="924" t="s">
        <v>231</v>
      </c>
      <c r="C27" s="1878">
        <v>3</v>
      </c>
      <c r="D27" s="507"/>
      <c r="E27" s="507"/>
      <c r="F27" s="507"/>
      <c r="G27" s="507"/>
      <c r="H27" s="507"/>
      <c r="I27" s="507"/>
      <c r="J27" s="507"/>
      <c r="K27" s="507"/>
      <c r="L27" s="507"/>
      <c r="M27" s="507"/>
      <c r="N27" s="507"/>
      <c r="O27" s="507">
        <v>3</v>
      </c>
    </row>
    <row r="28" spans="1:15" s="835" customFormat="1" ht="15.75" customHeight="1">
      <c r="A28" s="924" t="s">
        <v>232</v>
      </c>
      <c r="B28" s="924" t="s">
        <v>232</v>
      </c>
      <c r="C28" s="1878">
        <v>6</v>
      </c>
      <c r="D28" s="507"/>
      <c r="E28" s="507"/>
      <c r="F28" s="507"/>
      <c r="G28" s="507">
        <v>1</v>
      </c>
      <c r="H28" s="507">
        <v>1</v>
      </c>
      <c r="I28" s="507"/>
      <c r="J28" s="507"/>
      <c r="K28" s="507">
        <v>3</v>
      </c>
      <c r="L28" s="507"/>
      <c r="M28" s="507"/>
      <c r="N28" s="507"/>
      <c r="O28" s="507">
        <v>1</v>
      </c>
    </row>
    <row r="29" spans="1:15" s="835" customFormat="1" ht="15.75" customHeight="1">
      <c r="A29" s="924" t="s">
        <v>233</v>
      </c>
      <c r="B29" s="924" t="s">
        <v>233</v>
      </c>
      <c r="C29" s="1878">
        <v>4</v>
      </c>
      <c r="D29" s="507"/>
      <c r="E29" s="507"/>
      <c r="F29" s="507"/>
      <c r="G29" s="507"/>
      <c r="H29" s="507">
        <v>1</v>
      </c>
      <c r="I29" s="507"/>
      <c r="J29" s="507"/>
      <c r="K29" s="507"/>
      <c r="L29" s="507"/>
      <c r="M29" s="507"/>
      <c r="N29" s="507"/>
      <c r="O29" s="507">
        <v>3</v>
      </c>
    </row>
    <row r="30" spans="1:15" s="835" customFormat="1" ht="15.75" customHeight="1">
      <c r="A30" s="924" t="s">
        <v>234</v>
      </c>
      <c r="B30" s="924" t="s">
        <v>234</v>
      </c>
      <c r="C30" s="1878">
        <v>6</v>
      </c>
      <c r="D30" s="507"/>
      <c r="E30" s="507"/>
      <c r="F30" s="507"/>
      <c r="G30" s="507"/>
      <c r="H30" s="507">
        <v>1</v>
      </c>
      <c r="I30" s="507"/>
      <c r="J30" s="507"/>
      <c r="K30" s="507"/>
      <c r="L30" s="507"/>
      <c r="M30" s="507"/>
      <c r="N30" s="507"/>
      <c r="O30" s="507">
        <v>5</v>
      </c>
    </row>
    <row r="31" spans="1:15" s="835" customFormat="1" ht="15.75" customHeight="1">
      <c r="A31" s="925" t="s">
        <v>235</v>
      </c>
      <c r="B31" s="925" t="s">
        <v>235</v>
      </c>
      <c r="C31" s="1879">
        <v>3</v>
      </c>
      <c r="D31" s="1881"/>
      <c r="E31" s="1881"/>
      <c r="F31" s="1881"/>
      <c r="G31" s="1881"/>
      <c r="H31" s="1881"/>
      <c r="I31" s="1881"/>
      <c r="J31" s="1881"/>
      <c r="K31" s="1881"/>
      <c r="L31" s="1881"/>
      <c r="M31" s="1881"/>
      <c r="N31" s="1881"/>
      <c r="O31" s="1881">
        <v>3</v>
      </c>
    </row>
    <row r="32" spans="1:15" ht="20.100000000000001" customHeight="1">
      <c r="A32" s="565" t="s">
        <v>4440</v>
      </c>
      <c r="B32" s="565"/>
      <c r="C32" s="565"/>
    </row>
  </sheetData>
  <customSheetViews>
    <customSheetView guid="{35BD8D3A-C3F6-4E0E-B6B2-2143E8CF03D4}" scale="85">
      <selection activeCell="N34" sqref="N34"/>
      <colBreaks count="1" manualBreakCount="1">
        <brk id="16"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O32" sqref="O32"/>
      <colBreaks count="1" manualBreakCount="1">
        <brk id="16"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selection activeCell="G20" sqref="G20"/>
      <colBreaks count="1" manualBreakCount="1">
        <brk id="16" max="1048575" man="1"/>
      </colBreaks>
      <pageMargins left="0.59055118110236227" right="0.59055118110236227" top="0.78740157480314965" bottom="0.78740157480314965" header="0.31496062992125984" footer="0.31496062992125984"/>
      <pageSetup paperSize="9" orientation="portrait" r:id="rId45"/>
    </customSheetView>
  </customSheetView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6" max="1048575" man="1"/>
  </colBreak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pageSetUpPr autoPageBreaks="0"/>
  </sheetPr>
  <dimension ref="A1:M21"/>
  <sheetViews>
    <sheetView zoomScale="85" zoomScaleNormal="85" zoomScaleSheetLayoutView="85" workbookViewId="0">
      <selection activeCell="F28" sqref="F28"/>
    </sheetView>
  </sheetViews>
  <sheetFormatPr defaultColWidth="2.5" defaultRowHeight="15" customHeight="1"/>
  <cols>
    <col min="1" max="2" width="13.875" style="540" customWidth="1"/>
    <col min="3" max="11" width="9" style="540" customWidth="1"/>
    <col min="12" max="12" width="2.5" style="540" customWidth="1"/>
    <col min="13" max="13" width="10.625" style="540" bestFit="1" customWidth="1"/>
    <col min="14" max="16384" width="2.5" style="540"/>
  </cols>
  <sheetData>
    <row r="1" spans="1:13" ht="22.5" customHeight="1">
      <c r="K1" s="19" t="s">
        <v>5027</v>
      </c>
      <c r="M1" s="558" t="s">
        <v>747</v>
      </c>
    </row>
    <row r="2" spans="1:13" ht="22.5" customHeight="1">
      <c r="A2" s="686" t="s">
        <v>5029</v>
      </c>
      <c r="B2" s="686"/>
      <c r="C2" s="686"/>
    </row>
    <row r="3" spans="1:13" ht="20.100000000000001" customHeight="1">
      <c r="A3" s="2159" t="s">
        <v>129</v>
      </c>
      <c r="B3" s="2212" t="s">
        <v>130</v>
      </c>
      <c r="C3" s="2158" t="s">
        <v>4453</v>
      </c>
      <c r="D3" s="2158"/>
      <c r="E3" s="2158"/>
      <c r="F3" s="2158" t="s">
        <v>4454</v>
      </c>
      <c r="G3" s="2158"/>
      <c r="H3" s="2158" t="s">
        <v>4455</v>
      </c>
      <c r="I3" s="2158"/>
      <c r="J3" s="2158"/>
      <c r="K3" s="2157"/>
    </row>
    <row r="4" spans="1:13" ht="20.100000000000001" customHeight="1">
      <c r="A4" s="2159"/>
      <c r="B4" s="2159"/>
      <c r="C4" s="1124" t="s">
        <v>4456</v>
      </c>
      <c r="D4" s="1124" t="s">
        <v>4457</v>
      </c>
      <c r="E4" s="1124" t="s">
        <v>4458</v>
      </c>
      <c r="F4" s="1124" t="s">
        <v>4418</v>
      </c>
      <c r="G4" s="1124" t="s">
        <v>4419</v>
      </c>
      <c r="H4" s="1124" t="s">
        <v>1015</v>
      </c>
      <c r="I4" s="1124" t="s">
        <v>4409</v>
      </c>
      <c r="J4" s="1124" t="s">
        <v>4459</v>
      </c>
      <c r="K4" s="1125" t="s">
        <v>419</v>
      </c>
    </row>
    <row r="5" spans="1:13" s="920" customFormat="1" ht="22.5" customHeight="1">
      <c r="A5" s="1134">
        <v>2009</v>
      </c>
      <c r="B5" s="1134" t="s">
        <v>2191</v>
      </c>
      <c r="C5" s="623">
        <v>16</v>
      </c>
      <c r="D5" s="624">
        <v>7</v>
      </c>
      <c r="E5" s="624">
        <v>38</v>
      </c>
      <c r="F5" s="624">
        <v>8</v>
      </c>
      <c r="G5" s="624">
        <v>21</v>
      </c>
      <c r="H5" s="624">
        <v>154380</v>
      </c>
      <c r="I5" s="624">
        <v>114557</v>
      </c>
      <c r="J5" s="624">
        <v>25068</v>
      </c>
      <c r="K5" s="624">
        <v>217</v>
      </c>
    </row>
    <row r="6" spans="1:13" s="920" customFormat="1" ht="22.5" customHeight="1">
      <c r="A6" s="1134">
        <v>2010</v>
      </c>
      <c r="B6" s="1134" t="s">
        <v>139</v>
      </c>
      <c r="C6" s="623">
        <v>11</v>
      </c>
      <c r="D6" s="624">
        <v>8</v>
      </c>
      <c r="E6" s="624">
        <v>44</v>
      </c>
      <c r="F6" s="624">
        <v>7</v>
      </c>
      <c r="G6" s="624">
        <v>16</v>
      </c>
      <c r="H6" s="624">
        <f t="shared" ref="H6:H16" si="0">SUM(I6:K6)</f>
        <v>398386</v>
      </c>
      <c r="I6" s="624">
        <v>273542</v>
      </c>
      <c r="J6" s="624">
        <v>121160</v>
      </c>
      <c r="K6" s="624">
        <v>3684</v>
      </c>
    </row>
    <row r="7" spans="1:13" s="920" customFormat="1" ht="22.5" customHeight="1">
      <c r="A7" s="1134">
        <v>2011</v>
      </c>
      <c r="B7" s="1134" t="s">
        <v>140</v>
      </c>
      <c r="C7" s="623">
        <v>28</v>
      </c>
      <c r="D7" s="624">
        <v>2</v>
      </c>
      <c r="E7" s="624">
        <v>24</v>
      </c>
      <c r="F7" s="624">
        <v>3</v>
      </c>
      <c r="G7" s="624">
        <v>14</v>
      </c>
      <c r="H7" s="624">
        <f t="shared" si="0"/>
        <v>324265</v>
      </c>
      <c r="I7" s="624">
        <v>276879</v>
      </c>
      <c r="J7" s="624">
        <v>46580</v>
      </c>
      <c r="K7" s="624">
        <v>806</v>
      </c>
    </row>
    <row r="8" spans="1:13" s="920" customFormat="1" ht="22.5" customHeight="1">
      <c r="A8" s="1134">
        <v>2012</v>
      </c>
      <c r="B8" s="1134" t="s">
        <v>2177</v>
      </c>
      <c r="C8" s="623">
        <v>17</v>
      </c>
      <c r="D8" s="624">
        <v>2</v>
      </c>
      <c r="E8" s="624">
        <v>28</v>
      </c>
      <c r="F8" s="624">
        <v>7</v>
      </c>
      <c r="G8" s="624">
        <v>25</v>
      </c>
      <c r="H8" s="624">
        <f t="shared" si="0"/>
        <v>194192</v>
      </c>
      <c r="I8" s="624">
        <v>165019</v>
      </c>
      <c r="J8" s="624">
        <v>28368</v>
      </c>
      <c r="K8" s="624">
        <v>805</v>
      </c>
    </row>
    <row r="9" spans="1:13" s="920" customFormat="1" ht="22.5" customHeight="1">
      <c r="A9" s="1134">
        <v>2013</v>
      </c>
      <c r="B9" s="1134" t="s">
        <v>1034</v>
      </c>
      <c r="C9" s="623">
        <v>18</v>
      </c>
      <c r="D9" s="624">
        <v>8</v>
      </c>
      <c r="E9" s="624">
        <v>44</v>
      </c>
      <c r="F9" s="624">
        <v>2</v>
      </c>
      <c r="G9" s="624">
        <v>15</v>
      </c>
      <c r="H9" s="624">
        <f t="shared" si="0"/>
        <v>229584</v>
      </c>
      <c r="I9" s="624">
        <v>169954</v>
      </c>
      <c r="J9" s="624">
        <v>52878</v>
      </c>
      <c r="K9" s="624">
        <v>6752</v>
      </c>
    </row>
    <row r="10" spans="1:13" s="920" customFormat="1" ht="22.5" customHeight="1">
      <c r="A10" s="1134">
        <v>2014</v>
      </c>
      <c r="B10" s="1134" t="s">
        <v>969</v>
      </c>
      <c r="C10" s="623">
        <v>14</v>
      </c>
      <c r="D10" s="624">
        <v>5</v>
      </c>
      <c r="E10" s="624">
        <v>19</v>
      </c>
      <c r="F10" s="624">
        <v>6</v>
      </c>
      <c r="G10" s="624">
        <v>10</v>
      </c>
      <c r="H10" s="624">
        <f t="shared" si="0"/>
        <v>107371</v>
      </c>
      <c r="I10" s="624">
        <v>77988</v>
      </c>
      <c r="J10" s="624">
        <v>23333</v>
      </c>
      <c r="K10" s="624">
        <v>6050</v>
      </c>
    </row>
    <row r="11" spans="1:13" s="835" customFormat="1" ht="22.5" customHeight="1">
      <c r="A11" s="1134">
        <v>2015</v>
      </c>
      <c r="B11" s="1134" t="s">
        <v>880</v>
      </c>
      <c r="C11" s="926">
        <v>10</v>
      </c>
      <c r="D11" s="625">
        <v>1</v>
      </c>
      <c r="E11" s="625">
        <v>18</v>
      </c>
      <c r="F11" s="625">
        <v>5</v>
      </c>
      <c r="G11" s="625">
        <v>11</v>
      </c>
      <c r="H11" s="624">
        <f t="shared" si="0"/>
        <v>152146</v>
      </c>
      <c r="I11" s="625">
        <v>127743</v>
      </c>
      <c r="J11" s="625">
        <v>21347</v>
      </c>
      <c r="K11" s="625">
        <v>3056</v>
      </c>
    </row>
    <row r="12" spans="1:13" s="835" customFormat="1" ht="22.5" customHeight="1">
      <c r="A12" s="1134">
        <v>2016</v>
      </c>
      <c r="B12" s="1134" t="s">
        <v>180</v>
      </c>
      <c r="C12" s="926">
        <v>9</v>
      </c>
      <c r="D12" s="625">
        <v>7</v>
      </c>
      <c r="E12" s="625">
        <v>21</v>
      </c>
      <c r="F12" s="625">
        <v>6</v>
      </c>
      <c r="G12" s="625">
        <v>10</v>
      </c>
      <c r="H12" s="624">
        <f t="shared" si="0"/>
        <v>69560</v>
      </c>
      <c r="I12" s="625">
        <v>55435</v>
      </c>
      <c r="J12" s="625">
        <v>8927</v>
      </c>
      <c r="K12" s="625">
        <v>5198</v>
      </c>
    </row>
    <row r="13" spans="1:13" s="835" customFormat="1" ht="22.5" customHeight="1">
      <c r="A13" s="1134">
        <v>2017</v>
      </c>
      <c r="B13" s="1134" t="s">
        <v>186</v>
      </c>
      <c r="C13" s="926">
        <v>9</v>
      </c>
      <c r="D13" s="625" t="s">
        <v>399</v>
      </c>
      <c r="E13" s="625">
        <v>23</v>
      </c>
      <c r="F13" s="625">
        <v>4</v>
      </c>
      <c r="G13" s="625">
        <v>20</v>
      </c>
      <c r="H13" s="624">
        <f t="shared" si="0"/>
        <v>84093</v>
      </c>
      <c r="I13" s="625">
        <v>28637</v>
      </c>
      <c r="J13" s="625">
        <v>15726</v>
      </c>
      <c r="K13" s="625">
        <v>39730</v>
      </c>
    </row>
    <row r="14" spans="1:13" s="835" customFormat="1" ht="22.5" customHeight="1">
      <c r="A14" s="1134">
        <v>2018</v>
      </c>
      <c r="B14" s="1134" t="s">
        <v>2178</v>
      </c>
      <c r="C14" s="926">
        <v>12</v>
      </c>
      <c r="D14" s="625">
        <v>2</v>
      </c>
      <c r="E14" s="625">
        <v>26</v>
      </c>
      <c r="F14" s="625">
        <v>5</v>
      </c>
      <c r="G14" s="625">
        <v>19</v>
      </c>
      <c r="H14" s="624">
        <f t="shared" si="0"/>
        <v>145928</v>
      </c>
      <c r="I14" s="625">
        <v>85023</v>
      </c>
      <c r="J14" s="625">
        <v>24664</v>
      </c>
      <c r="K14" s="625">
        <v>36241</v>
      </c>
    </row>
    <row r="15" spans="1:13" s="835" customFormat="1" ht="22.5" customHeight="1">
      <c r="A15" s="1123">
        <v>2019</v>
      </c>
      <c r="B15" s="653" t="s">
        <v>148</v>
      </c>
      <c r="C15" s="926">
        <v>13</v>
      </c>
      <c r="D15" s="625">
        <v>3</v>
      </c>
      <c r="E15" s="625">
        <v>17</v>
      </c>
      <c r="F15" s="625">
        <v>10</v>
      </c>
      <c r="G15" s="625">
        <v>6</v>
      </c>
      <c r="H15" s="624">
        <f t="shared" si="0"/>
        <v>176788</v>
      </c>
      <c r="I15" s="625">
        <v>100040</v>
      </c>
      <c r="J15" s="625">
        <v>24023</v>
      </c>
      <c r="K15" s="625">
        <v>52725</v>
      </c>
    </row>
    <row r="16" spans="1:13" s="835" customFormat="1" ht="22.5" customHeight="1">
      <c r="A16" s="1123">
        <v>2020</v>
      </c>
      <c r="B16" s="1123" t="s">
        <v>3193</v>
      </c>
      <c r="C16" s="926">
        <v>15</v>
      </c>
      <c r="D16" s="625">
        <v>7</v>
      </c>
      <c r="E16" s="625">
        <v>324</v>
      </c>
      <c r="F16" s="625">
        <v>4</v>
      </c>
      <c r="G16" s="625">
        <v>29</v>
      </c>
      <c r="H16" s="624">
        <f t="shared" si="0"/>
        <v>1307879</v>
      </c>
      <c r="I16" s="625">
        <v>65360</v>
      </c>
      <c r="J16" s="625">
        <v>7550</v>
      </c>
      <c r="K16" s="625">
        <v>1234969</v>
      </c>
    </row>
    <row r="17" spans="1:11" s="835" customFormat="1" ht="22.5" customHeight="1">
      <c r="A17" s="1536">
        <v>2021</v>
      </c>
      <c r="B17" s="1536" t="s">
        <v>4924</v>
      </c>
      <c r="C17" s="926">
        <v>10</v>
      </c>
      <c r="D17" s="625">
        <v>3</v>
      </c>
      <c r="E17" s="625">
        <v>29</v>
      </c>
      <c r="F17" s="625">
        <v>9</v>
      </c>
      <c r="G17" s="625">
        <v>10</v>
      </c>
      <c r="H17" s="919">
        <v>90286</v>
      </c>
      <c r="I17" s="625">
        <v>69951</v>
      </c>
      <c r="J17" s="625">
        <v>8373</v>
      </c>
      <c r="K17" s="625">
        <v>11962</v>
      </c>
    </row>
    <row r="18" spans="1:11" s="835" customFormat="1" ht="22.5" customHeight="1">
      <c r="A18" s="1396">
        <v>2022</v>
      </c>
      <c r="B18" s="1396" t="s">
        <v>5265</v>
      </c>
      <c r="C18" s="926">
        <v>18</v>
      </c>
      <c r="D18" s="625">
        <v>3</v>
      </c>
      <c r="E18" s="625">
        <v>30</v>
      </c>
      <c r="F18" s="625">
        <v>3</v>
      </c>
      <c r="G18" s="625">
        <v>18</v>
      </c>
      <c r="H18" s="919">
        <v>326887</v>
      </c>
      <c r="I18" s="625">
        <v>184343</v>
      </c>
      <c r="J18" s="625">
        <v>82138</v>
      </c>
      <c r="K18" s="625">
        <v>60406</v>
      </c>
    </row>
    <row r="19" spans="1:11" s="835" customFormat="1" ht="22.5" customHeight="1">
      <c r="A19" s="1646">
        <v>2023</v>
      </c>
      <c r="B19" s="1646" t="s">
        <v>5437</v>
      </c>
      <c r="C19" s="926">
        <v>14</v>
      </c>
      <c r="D19" s="625">
        <v>2</v>
      </c>
      <c r="E19" s="625">
        <v>41</v>
      </c>
      <c r="F19" s="625">
        <v>10</v>
      </c>
      <c r="G19" s="625">
        <v>18</v>
      </c>
      <c r="H19" s="919">
        <v>206875</v>
      </c>
      <c r="I19" s="625">
        <v>163339</v>
      </c>
      <c r="J19" s="625">
        <v>30479</v>
      </c>
      <c r="K19" s="625">
        <v>13057</v>
      </c>
    </row>
    <row r="20" spans="1:11" s="835" customFormat="1" ht="22.5" customHeight="1">
      <c r="A20" s="1645">
        <v>2024</v>
      </c>
      <c r="B20" s="1822" t="s">
        <v>5576</v>
      </c>
      <c r="C20" s="1792">
        <v>11</v>
      </c>
      <c r="D20" s="1775">
        <v>3</v>
      </c>
      <c r="E20" s="1775">
        <v>20</v>
      </c>
      <c r="F20" s="1775">
        <v>3</v>
      </c>
      <c r="G20" s="1775">
        <v>14</v>
      </c>
      <c r="H20" s="1793">
        <v>206527</v>
      </c>
      <c r="I20" s="1775">
        <v>165523</v>
      </c>
      <c r="J20" s="1775">
        <v>33215</v>
      </c>
      <c r="K20" s="1775">
        <v>7789</v>
      </c>
    </row>
    <row r="21" spans="1:11" ht="20.100000000000001" customHeight="1">
      <c r="A21" s="565" t="s">
        <v>4440</v>
      </c>
      <c r="B21" s="565"/>
      <c r="C21" s="565"/>
    </row>
  </sheetData>
  <customSheetViews>
    <customSheetView guid="{35BD8D3A-C3F6-4E0E-B6B2-2143E8CF03D4}" scale="85">
      <selection activeCell="L24" sqref="L24"/>
      <colBreaks count="1" manualBreakCount="1">
        <brk id="12"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M1" sqref="M1"/>
      <colBreaks count="1" manualBreakCount="1">
        <brk id="12"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F31" sqref="F31"/>
      <colBreaks count="1" manualBreakCount="1">
        <brk id="12"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selection activeCell="G20" sqref="G20"/>
      <colBreaks count="1" manualBreakCount="1">
        <brk id="12"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5">
    <mergeCell ref="A3:A4"/>
    <mergeCell ref="B3:B4"/>
    <mergeCell ref="C3:E3"/>
    <mergeCell ref="F3:G3"/>
    <mergeCell ref="H3:K3"/>
  </mergeCell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2" max="1048575" man="1"/>
  </colBreak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pageSetUpPr autoPageBreaks="0"/>
  </sheetPr>
  <dimension ref="A1:Q21"/>
  <sheetViews>
    <sheetView topLeftCell="B1" zoomScale="70" zoomScaleNormal="70" zoomScaleSheetLayoutView="85" workbookViewId="0">
      <selection activeCell="Q1" sqref="Q1"/>
    </sheetView>
  </sheetViews>
  <sheetFormatPr defaultColWidth="2.5" defaultRowHeight="15" customHeight="1"/>
  <cols>
    <col min="1" max="2" width="12.625" style="540" customWidth="1"/>
    <col min="3" max="15" width="9.75" style="540" customWidth="1"/>
    <col min="16" max="16" width="2.5" style="540" customWidth="1"/>
    <col min="17" max="17" width="10.625" style="540" bestFit="1" customWidth="1"/>
    <col min="18" max="16384" width="2.5" style="540"/>
  </cols>
  <sheetData>
    <row r="1" spans="1:17" ht="22.5" customHeight="1">
      <c r="O1" s="19" t="s">
        <v>5027</v>
      </c>
      <c r="Q1" s="558" t="s">
        <v>747</v>
      </c>
    </row>
    <row r="2" spans="1:17" ht="22.5" customHeight="1">
      <c r="A2" s="686" t="s">
        <v>5030</v>
      </c>
      <c r="B2" s="686"/>
      <c r="C2" s="686"/>
    </row>
    <row r="3" spans="1:17" ht="20.100000000000001" customHeight="1">
      <c r="A3" s="2156" t="s">
        <v>129</v>
      </c>
      <c r="B3" s="2209" t="s">
        <v>130</v>
      </c>
      <c r="C3" s="2209" t="s">
        <v>4460</v>
      </c>
      <c r="D3" s="2158" t="s">
        <v>4461</v>
      </c>
      <c r="E3" s="2158"/>
      <c r="F3" s="2158"/>
      <c r="G3" s="2158"/>
      <c r="H3" s="2158"/>
      <c r="I3" s="2158"/>
      <c r="J3" s="2158"/>
      <c r="K3" s="2158"/>
      <c r="L3" s="2158"/>
      <c r="M3" s="2158"/>
      <c r="N3" s="2158"/>
      <c r="O3" s="2214" t="s">
        <v>4462</v>
      </c>
    </row>
    <row r="4" spans="1:17" ht="20.100000000000001" customHeight="1">
      <c r="A4" s="2156"/>
      <c r="B4" s="2156"/>
      <c r="C4" s="2156"/>
      <c r="D4" s="1124" t="s">
        <v>4463</v>
      </c>
      <c r="E4" s="1130" t="s">
        <v>4464</v>
      </c>
      <c r="F4" s="1124" t="s">
        <v>4465</v>
      </c>
      <c r="G4" s="1124" t="s">
        <v>4466</v>
      </c>
      <c r="H4" s="1130" t="s">
        <v>4467</v>
      </c>
      <c r="I4" s="1130" t="s">
        <v>4468</v>
      </c>
      <c r="J4" s="1130" t="s">
        <v>4469</v>
      </c>
      <c r="K4" s="1124" t="s">
        <v>4470</v>
      </c>
      <c r="L4" s="1130" t="s">
        <v>4471</v>
      </c>
      <c r="M4" s="1124" t="s">
        <v>4472</v>
      </c>
      <c r="N4" s="1124" t="s">
        <v>419</v>
      </c>
      <c r="O4" s="2157"/>
    </row>
    <row r="5" spans="1:17" s="37" customFormat="1" ht="24" customHeight="1">
      <c r="A5" s="1134">
        <v>2009</v>
      </c>
      <c r="B5" s="1134" t="s">
        <v>2191</v>
      </c>
      <c r="C5" s="1062">
        <f t="shared" ref="C5:C18" si="0">SUM(D5:N5)</f>
        <v>12098</v>
      </c>
      <c r="D5" s="1133">
        <v>102</v>
      </c>
      <c r="E5" s="1133" t="s">
        <v>399</v>
      </c>
      <c r="F5" s="1133" t="s">
        <v>399</v>
      </c>
      <c r="G5" s="1133">
        <v>1480</v>
      </c>
      <c r="H5" s="1133">
        <v>83</v>
      </c>
      <c r="I5" s="1133">
        <v>83</v>
      </c>
      <c r="J5" s="1133">
        <v>1280</v>
      </c>
      <c r="K5" s="1133">
        <v>75</v>
      </c>
      <c r="L5" s="1133">
        <v>194</v>
      </c>
      <c r="M5" s="1133">
        <v>7568</v>
      </c>
      <c r="N5" s="1133">
        <v>1233</v>
      </c>
      <c r="O5" s="1133">
        <v>11165</v>
      </c>
    </row>
    <row r="6" spans="1:17" s="37" customFormat="1" ht="24" customHeight="1">
      <c r="A6" s="1134">
        <v>2010</v>
      </c>
      <c r="B6" s="1134" t="s">
        <v>139</v>
      </c>
      <c r="C6" s="1062">
        <f t="shared" si="0"/>
        <v>13011</v>
      </c>
      <c r="D6" s="1133">
        <v>70</v>
      </c>
      <c r="E6" s="1133">
        <v>1</v>
      </c>
      <c r="F6" s="1133">
        <v>5</v>
      </c>
      <c r="G6" s="1133">
        <v>1483</v>
      </c>
      <c r="H6" s="1133">
        <v>83</v>
      </c>
      <c r="I6" s="1133">
        <v>98</v>
      </c>
      <c r="J6" s="1133">
        <v>1472</v>
      </c>
      <c r="K6" s="1133">
        <v>67</v>
      </c>
      <c r="L6" s="1133">
        <v>196</v>
      </c>
      <c r="M6" s="1133">
        <v>8235</v>
      </c>
      <c r="N6" s="1133">
        <v>1301</v>
      </c>
      <c r="O6" s="1133">
        <v>12147</v>
      </c>
    </row>
    <row r="7" spans="1:17" s="37" customFormat="1" ht="24" customHeight="1">
      <c r="A7" s="1134">
        <v>2011</v>
      </c>
      <c r="B7" s="1134" t="s">
        <v>140</v>
      </c>
      <c r="C7" s="1062">
        <f t="shared" si="0"/>
        <v>13790</v>
      </c>
      <c r="D7" s="1133">
        <v>76</v>
      </c>
      <c r="E7" s="1133">
        <v>12</v>
      </c>
      <c r="F7" s="1133">
        <v>7</v>
      </c>
      <c r="G7" s="1133">
        <v>1403</v>
      </c>
      <c r="H7" s="1133">
        <v>92</v>
      </c>
      <c r="I7" s="1133">
        <v>64</v>
      </c>
      <c r="J7" s="1133">
        <v>1595</v>
      </c>
      <c r="K7" s="1133">
        <v>68</v>
      </c>
      <c r="L7" s="1133">
        <v>198</v>
      </c>
      <c r="M7" s="1133">
        <v>9029</v>
      </c>
      <c r="N7" s="1133">
        <v>1246</v>
      </c>
      <c r="O7" s="1133">
        <v>12825</v>
      </c>
    </row>
    <row r="8" spans="1:17" s="37" customFormat="1" ht="24" customHeight="1">
      <c r="A8" s="1134">
        <v>2012</v>
      </c>
      <c r="B8" s="1134" t="s">
        <v>2177</v>
      </c>
      <c r="C8" s="1062">
        <f t="shared" si="0"/>
        <v>14046</v>
      </c>
      <c r="D8" s="1133">
        <v>75</v>
      </c>
      <c r="E8" s="1133" t="s">
        <v>399</v>
      </c>
      <c r="F8" s="1133">
        <v>5</v>
      </c>
      <c r="G8" s="1133">
        <v>1448</v>
      </c>
      <c r="H8" s="1133">
        <v>104</v>
      </c>
      <c r="I8" s="1133">
        <v>99</v>
      </c>
      <c r="J8" s="1133">
        <v>1640</v>
      </c>
      <c r="K8" s="1133">
        <v>79</v>
      </c>
      <c r="L8" s="1133">
        <v>170</v>
      </c>
      <c r="M8" s="1133">
        <v>9166</v>
      </c>
      <c r="N8" s="1133">
        <v>1260</v>
      </c>
      <c r="O8" s="1133">
        <v>13011</v>
      </c>
    </row>
    <row r="9" spans="1:17" s="37" customFormat="1" ht="24" customHeight="1">
      <c r="A9" s="1134">
        <v>2013</v>
      </c>
      <c r="B9" s="1134" t="s">
        <v>1034</v>
      </c>
      <c r="C9" s="1062">
        <f t="shared" si="0"/>
        <v>13934</v>
      </c>
      <c r="D9" s="1133">
        <v>84</v>
      </c>
      <c r="E9" s="1133" t="s">
        <v>399</v>
      </c>
      <c r="F9" s="1133">
        <v>2</v>
      </c>
      <c r="G9" s="1133">
        <v>1420</v>
      </c>
      <c r="H9" s="1133">
        <v>100</v>
      </c>
      <c r="I9" s="1133">
        <v>106</v>
      </c>
      <c r="J9" s="1133">
        <v>1568</v>
      </c>
      <c r="K9" s="1133">
        <v>70</v>
      </c>
      <c r="L9" s="1133">
        <v>165</v>
      </c>
      <c r="M9" s="1133">
        <v>9270</v>
      </c>
      <c r="N9" s="1133">
        <v>1149</v>
      </c>
      <c r="O9" s="1133">
        <v>12810</v>
      </c>
    </row>
    <row r="10" spans="1:17" s="37" customFormat="1" ht="24" customHeight="1">
      <c r="A10" s="1134">
        <v>2014</v>
      </c>
      <c r="B10" s="1134" t="s">
        <v>969</v>
      </c>
      <c r="C10" s="1062">
        <f t="shared" si="0"/>
        <v>14194</v>
      </c>
      <c r="D10" s="1133">
        <v>76</v>
      </c>
      <c r="E10" s="1133">
        <v>1</v>
      </c>
      <c r="F10" s="1133">
        <v>10</v>
      </c>
      <c r="G10" s="1133">
        <v>1383</v>
      </c>
      <c r="H10" s="1133">
        <v>69</v>
      </c>
      <c r="I10" s="1133">
        <v>118</v>
      </c>
      <c r="J10" s="1133">
        <v>1748</v>
      </c>
      <c r="K10" s="1133">
        <v>91</v>
      </c>
      <c r="L10" s="1133">
        <v>171</v>
      </c>
      <c r="M10" s="1133">
        <v>9341</v>
      </c>
      <c r="N10" s="1133">
        <v>1186</v>
      </c>
      <c r="O10" s="1133">
        <v>12952</v>
      </c>
    </row>
    <row r="11" spans="1:17" ht="24" customHeight="1">
      <c r="A11" s="1134">
        <v>2015</v>
      </c>
      <c r="B11" s="1134" t="s">
        <v>880</v>
      </c>
      <c r="C11" s="1062">
        <f t="shared" si="0"/>
        <v>13956</v>
      </c>
      <c r="D11" s="587">
        <v>56</v>
      </c>
      <c r="E11" s="587" t="s">
        <v>399</v>
      </c>
      <c r="F11" s="587" t="s">
        <v>399</v>
      </c>
      <c r="G11" s="587">
        <v>1264</v>
      </c>
      <c r="H11" s="587">
        <v>91</v>
      </c>
      <c r="I11" s="587">
        <v>107</v>
      </c>
      <c r="J11" s="587">
        <v>1661</v>
      </c>
      <c r="K11" s="587">
        <v>83</v>
      </c>
      <c r="L11" s="587">
        <v>161</v>
      </c>
      <c r="M11" s="587">
        <v>9320</v>
      </c>
      <c r="N11" s="587">
        <v>1213</v>
      </c>
      <c r="O11" s="587">
        <v>12729</v>
      </c>
    </row>
    <row r="12" spans="1:17" ht="24" customHeight="1">
      <c r="A12" s="1134">
        <v>2016</v>
      </c>
      <c r="B12" s="1134" t="s">
        <v>180</v>
      </c>
      <c r="C12" s="1062">
        <f t="shared" si="0"/>
        <v>14055</v>
      </c>
      <c r="D12" s="587">
        <v>50</v>
      </c>
      <c r="E12" s="587" t="s">
        <v>399</v>
      </c>
      <c r="F12" s="587">
        <v>7</v>
      </c>
      <c r="G12" s="587">
        <v>1310</v>
      </c>
      <c r="H12" s="587">
        <v>89</v>
      </c>
      <c r="I12" s="587">
        <v>99</v>
      </c>
      <c r="J12" s="587">
        <v>1648</v>
      </c>
      <c r="K12" s="587">
        <v>85</v>
      </c>
      <c r="L12" s="587">
        <v>156</v>
      </c>
      <c r="M12" s="587">
        <v>9326</v>
      </c>
      <c r="N12" s="587">
        <v>1285</v>
      </c>
      <c r="O12" s="587">
        <v>12840</v>
      </c>
    </row>
    <row r="13" spans="1:17" ht="24" customHeight="1">
      <c r="A13" s="1134">
        <v>2017</v>
      </c>
      <c r="B13" s="1134" t="s">
        <v>186</v>
      </c>
      <c r="C13" s="1062">
        <f t="shared" si="0"/>
        <v>14391</v>
      </c>
      <c r="D13" s="587">
        <v>50</v>
      </c>
      <c r="E13" s="587">
        <v>1</v>
      </c>
      <c r="F13" s="587">
        <v>8</v>
      </c>
      <c r="G13" s="587">
        <v>1231</v>
      </c>
      <c r="H13" s="587">
        <v>92</v>
      </c>
      <c r="I13" s="587">
        <v>97</v>
      </c>
      <c r="J13" s="587">
        <v>1706</v>
      </c>
      <c r="K13" s="587">
        <v>65</v>
      </c>
      <c r="L13" s="587">
        <v>149</v>
      </c>
      <c r="M13" s="587">
        <v>9537</v>
      </c>
      <c r="N13" s="587">
        <v>1455</v>
      </c>
      <c r="O13" s="587">
        <v>12973</v>
      </c>
    </row>
    <row r="14" spans="1:17" ht="24" customHeight="1">
      <c r="A14" s="1134">
        <v>2018</v>
      </c>
      <c r="B14" s="1134" t="s">
        <v>2178</v>
      </c>
      <c r="C14" s="1062">
        <f t="shared" si="0"/>
        <v>14485</v>
      </c>
      <c r="D14" s="587">
        <v>50</v>
      </c>
      <c r="E14" s="587" t="s">
        <v>399</v>
      </c>
      <c r="F14" s="587">
        <v>1</v>
      </c>
      <c r="G14" s="587">
        <v>1023</v>
      </c>
      <c r="H14" s="587">
        <v>91</v>
      </c>
      <c r="I14" s="587">
        <v>110</v>
      </c>
      <c r="J14" s="587">
        <v>1726</v>
      </c>
      <c r="K14" s="587">
        <v>49</v>
      </c>
      <c r="L14" s="587">
        <v>156</v>
      </c>
      <c r="M14" s="587">
        <v>9791</v>
      </c>
      <c r="N14" s="587">
        <v>1488</v>
      </c>
      <c r="O14" s="587">
        <v>13052</v>
      </c>
    </row>
    <row r="15" spans="1:17" ht="24" customHeight="1">
      <c r="A15" s="1123">
        <v>2019</v>
      </c>
      <c r="B15" s="653" t="s">
        <v>148</v>
      </c>
      <c r="C15" s="1062">
        <f t="shared" si="0"/>
        <v>14548</v>
      </c>
      <c r="D15" s="587">
        <v>41</v>
      </c>
      <c r="E15" s="587">
        <v>7</v>
      </c>
      <c r="F15" s="587">
        <v>3</v>
      </c>
      <c r="G15" s="587">
        <v>1102</v>
      </c>
      <c r="H15" s="587">
        <v>112</v>
      </c>
      <c r="I15" s="587">
        <v>98</v>
      </c>
      <c r="J15" s="587">
        <v>1825</v>
      </c>
      <c r="K15" s="587">
        <v>52</v>
      </c>
      <c r="L15" s="587">
        <v>131</v>
      </c>
      <c r="M15" s="587">
        <v>9666</v>
      </c>
      <c r="N15" s="587">
        <v>1511</v>
      </c>
      <c r="O15" s="587">
        <v>13425</v>
      </c>
    </row>
    <row r="16" spans="1:17" ht="24" customHeight="1">
      <c r="A16" s="1123">
        <v>2020</v>
      </c>
      <c r="B16" s="1123" t="s">
        <v>3193</v>
      </c>
      <c r="C16" s="1062">
        <f t="shared" si="0"/>
        <v>12933</v>
      </c>
      <c r="D16" s="587">
        <v>52</v>
      </c>
      <c r="E16" s="587" t="s">
        <v>553</v>
      </c>
      <c r="F16" s="587">
        <v>3</v>
      </c>
      <c r="G16" s="587">
        <v>867</v>
      </c>
      <c r="H16" s="587">
        <v>83</v>
      </c>
      <c r="I16" s="587">
        <v>73</v>
      </c>
      <c r="J16" s="587">
        <v>1572</v>
      </c>
      <c r="K16" s="587">
        <v>45</v>
      </c>
      <c r="L16" s="587">
        <v>147</v>
      </c>
      <c r="M16" s="587">
        <v>8780</v>
      </c>
      <c r="N16" s="587">
        <v>1311</v>
      </c>
      <c r="O16" s="587">
        <v>11823</v>
      </c>
    </row>
    <row r="17" spans="1:15" ht="24" customHeight="1">
      <c r="A17" s="1536">
        <v>2021</v>
      </c>
      <c r="B17" s="1536" t="s">
        <v>4924</v>
      </c>
      <c r="C17" s="1062">
        <f t="shared" ref="C17" si="1">SUM(D17:N17)</f>
        <v>13543</v>
      </c>
      <c r="D17" s="587">
        <v>55</v>
      </c>
      <c r="E17" s="587">
        <v>1</v>
      </c>
      <c r="F17" s="587">
        <v>4</v>
      </c>
      <c r="G17" s="587">
        <v>868</v>
      </c>
      <c r="H17" s="587">
        <v>130</v>
      </c>
      <c r="I17" s="587">
        <v>62</v>
      </c>
      <c r="J17" s="587">
        <v>1703</v>
      </c>
      <c r="K17" s="587">
        <v>42</v>
      </c>
      <c r="L17" s="587">
        <v>160</v>
      </c>
      <c r="M17" s="587">
        <v>9231</v>
      </c>
      <c r="N17" s="587">
        <v>1287</v>
      </c>
      <c r="O17" s="587">
        <v>12159</v>
      </c>
    </row>
    <row r="18" spans="1:15" ht="24" customHeight="1">
      <c r="A18" s="1396">
        <v>2022</v>
      </c>
      <c r="B18" s="1396" t="s">
        <v>5265</v>
      </c>
      <c r="C18" s="1062">
        <f t="shared" si="0"/>
        <v>15114</v>
      </c>
      <c r="D18" s="587">
        <v>59</v>
      </c>
      <c r="E18" s="587">
        <v>2</v>
      </c>
      <c r="F18" s="587">
        <v>3</v>
      </c>
      <c r="G18" s="587">
        <v>858</v>
      </c>
      <c r="H18" s="587">
        <v>132</v>
      </c>
      <c r="I18" s="587">
        <v>84</v>
      </c>
      <c r="J18" s="587">
        <v>1815</v>
      </c>
      <c r="K18" s="587">
        <v>54</v>
      </c>
      <c r="L18" s="587">
        <v>154</v>
      </c>
      <c r="M18" s="587">
        <v>10676</v>
      </c>
      <c r="N18" s="587">
        <v>1277</v>
      </c>
      <c r="O18" s="587">
        <v>13454</v>
      </c>
    </row>
    <row r="19" spans="1:15" ht="24" customHeight="1">
      <c r="A19" s="1646">
        <v>2023</v>
      </c>
      <c r="B19" s="1646" t="s">
        <v>5437</v>
      </c>
      <c r="C19" s="1066">
        <v>16157</v>
      </c>
      <c r="D19" s="587">
        <v>54</v>
      </c>
      <c r="E19" s="587" t="s">
        <v>399</v>
      </c>
      <c r="F19" s="587">
        <v>9</v>
      </c>
      <c r="G19" s="587">
        <v>1009</v>
      </c>
      <c r="H19" s="587">
        <v>107</v>
      </c>
      <c r="I19" s="587">
        <v>71</v>
      </c>
      <c r="J19" s="587">
        <v>2026</v>
      </c>
      <c r="K19" s="587">
        <v>44</v>
      </c>
      <c r="L19" s="587">
        <v>185</v>
      </c>
      <c r="M19" s="587">
        <v>11360</v>
      </c>
      <c r="N19" s="587">
        <v>1292</v>
      </c>
      <c r="O19" s="587">
        <v>14481</v>
      </c>
    </row>
    <row r="20" spans="1:15" ht="24" customHeight="1">
      <c r="A20" s="1645">
        <v>2024</v>
      </c>
      <c r="B20" s="1822" t="s">
        <v>5576</v>
      </c>
      <c r="C20" s="1788">
        <v>16409</v>
      </c>
      <c r="D20" s="1773">
        <v>43</v>
      </c>
      <c r="E20" s="1773">
        <v>2</v>
      </c>
      <c r="F20" s="1773">
        <v>10</v>
      </c>
      <c r="G20" s="1773">
        <v>917</v>
      </c>
      <c r="H20" s="1773">
        <v>107</v>
      </c>
      <c r="I20" s="1773">
        <v>80</v>
      </c>
      <c r="J20" s="1773">
        <v>2179</v>
      </c>
      <c r="K20" s="1773">
        <v>32</v>
      </c>
      <c r="L20" s="1773">
        <v>195</v>
      </c>
      <c r="M20" s="1773">
        <v>11423</v>
      </c>
      <c r="N20" s="1773">
        <v>1421</v>
      </c>
      <c r="O20" s="1773">
        <v>14817</v>
      </c>
    </row>
    <row r="21" spans="1:15" ht="20.100000000000001" customHeight="1">
      <c r="A21" s="565" t="s">
        <v>4440</v>
      </c>
      <c r="B21" s="565"/>
      <c r="C21" s="565"/>
    </row>
  </sheetData>
  <customSheetViews>
    <customSheetView guid="{35BD8D3A-C3F6-4E0E-B6B2-2143E8CF03D4}" scale="85">
      <selection activeCell="K22" sqref="K22"/>
      <colBreaks count="1" manualBreakCount="1">
        <brk id="16"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Q1" sqref="Q1"/>
      <colBreaks count="1" manualBreakCount="1">
        <brk id="16"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selection activeCell="G20" sqref="G20"/>
      <colBreaks count="1" manualBreakCount="1">
        <brk id="16"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5">
    <mergeCell ref="A3:A4"/>
    <mergeCell ref="B3:B4"/>
    <mergeCell ref="C3:C4"/>
    <mergeCell ref="D3:N3"/>
    <mergeCell ref="O3:O4"/>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autoPageBreaks="0"/>
  </sheetPr>
  <dimension ref="A1:AK34"/>
  <sheetViews>
    <sheetView zoomScale="85" zoomScaleNormal="85" zoomScaleSheetLayoutView="85" workbookViewId="0">
      <selection activeCell="AA1" sqref="AA1"/>
    </sheetView>
  </sheetViews>
  <sheetFormatPr defaultColWidth="2.5" defaultRowHeight="15" customHeight="1"/>
  <cols>
    <col min="1" max="2" width="12.875" style="20" customWidth="1"/>
    <col min="3" max="24" width="7" style="20" customWidth="1"/>
    <col min="25" max="25" width="9.625" style="20" customWidth="1"/>
    <col min="26" max="26" width="2.5" style="20" customWidth="1"/>
    <col min="27" max="27" width="10.625" style="20" bestFit="1" customWidth="1"/>
    <col min="28" max="30" width="2.5" style="20"/>
    <col min="31" max="39" width="2.5" style="20" customWidth="1"/>
    <col min="40" max="16384" width="2.5" style="20"/>
  </cols>
  <sheetData>
    <row r="1" spans="1:37" ht="22.5" customHeight="1">
      <c r="Y1" s="19" t="s">
        <v>4765</v>
      </c>
      <c r="AA1" s="95" t="s">
        <v>208</v>
      </c>
    </row>
    <row r="2" spans="1:37" s="22" customFormat="1" ht="22.5" customHeight="1">
      <c r="A2" s="138" t="s">
        <v>4781</v>
      </c>
      <c r="B2" s="138"/>
      <c r="C2" s="138"/>
    </row>
    <row r="3" spans="1:37" ht="20.100000000000001" customHeight="1">
      <c r="A3" s="2022" t="s">
        <v>378</v>
      </c>
      <c r="B3" s="2022" t="s">
        <v>379</v>
      </c>
      <c r="C3" s="2024" t="s">
        <v>380</v>
      </c>
      <c r="D3" s="2024"/>
      <c r="E3" s="2024"/>
      <c r="F3" s="2024"/>
      <c r="G3" s="2024"/>
      <c r="H3" s="2024"/>
      <c r="I3" s="2024"/>
      <c r="J3" s="2024"/>
      <c r="K3" s="2024"/>
      <c r="L3" s="2024" t="s">
        <v>381</v>
      </c>
      <c r="M3" s="2023" t="s">
        <v>382</v>
      </c>
      <c r="N3" s="2033" t="s">
        <v>383</v>
      </c>
      <c r="O3" s="2016" t="s">
        <v>384</v>
      </c>
      <c r="P3" s="2017"/>
      <c r="Q3" s="2017"/>
      <c r="R3" s="2017"/>
      <c r="S3" s="2017"/>
      <c r="T3" s="2017"/>
      <c r="U3" s="2017"/>
      <c r="V3" s="2017"/>
      <c r="W3" s="2017"/>
      <c r="X3" s="2017"/>
      <c r="Y3" s="2028" t="s">
        <v>385</v>
      </c>
    </row>
    <row r="4" spans="1:37" ht="20.100000000000001" customHeight="1">
      <c r="A4" s="2017"/>
      <c r="B4" s="2017"/>
      <c r="C4" s="2024" t="s">
        <v>386</v>
      </c>
      <c r="D4" s="2024"/>
      <c r="E4" s="2024"/>
      <c r="F4" s="2024" t="s">
        <v>387</v>
      </c>
      <c r="G4" s="2024"/>
      <c r="H4" s="2024"/>
      <c r="I4" s="2024" t="s">
        <v>388</v>
      </c>
      <c r="J4" s="2024"/>
      <c r="K4" s="2024"/>
      <c r="L4" s="2024"/>
      <c r="M4" s="2024"/>
      <c r="N4" s="2027"/>
      <c r="O4" s="2024" t="s">
        <v>389</v>
      </c>
      <c r="P4" s="2024"/>
      <c r="Q4" s="2024"/>
      <c r="R4" s="2016" t="s">
        <v>390</v>
      </c>
      <c r="S4" s="2017"/>
      <c r="T4" s="2017"/>
      <c r="U4" s="2024" t="s">
        <v>391</v>
      </c>
      <c r="V4" s="2024"/>
      <c r="W4" s="2024"/>
      <c r="X4" s="2028" t="s">
        <v>392</v>
      </c>
      <c r="Y4" s="2032"/>
    </row>
    <row r="5" spans="1:37" ht="20.100000000000001" customHeight="1">
      <c r="A5" s="2017"/>
      <c r="B5" s="2017"/>
      <c r="C5" s="959" t="s">
        <v>131</v>
      </c>
      <c r="D5" s="959" t="s">
        <v>245</v>
      </c>
      <c r="E5" s="959" t="s">
        <v>246</v>
      </c>
      <c r="F5" s="959" t="s">
        <v>131</v>
      </c>
      <c r="G5" s="959" t="s">
        <v>245</v>
      </c>
      <c r="H5" s="959" t="s">
        <v>246</v>
      </c>
      <c r="I5" s="959" t="s">
        <v>131</v>
      </c>
      <c r="J5" s="959" t="s">
        <v>245</v>
      </c>
      <c r="K5" s="959" t="s">
        <v>246</v>
      </c>
      <c r="L5" s="2024"/>
      <c r="M5" s="2024"/>
      <c r="N5" s="2027"/>
      <c r="O5" s="953" t="s">
        <v>131</v>
      </c>
      <c r="P5" s="953" t="s">
        <v>393</v>
      </c>
      <c r="Q5" s="953" t="s">
        <v>394</v>
      </c>
      <c r="R5" s="953" t="s">
        <v>131</v>
      </c>
      <c r="S5" s="953" t="s">
        <v>393</v>
      </c>
      <c r="T5" s="953" t="s">
        <v>394</v>
      </c>
      <c r="U5" s="953" t="s">
        <v>395</v>
      </c>
      <c r="V5" s="953" t="s">
        <v>396</v>
      </c>
      <c r="W5" s="977" t="s">
        <v>397</v>
      </c>
      <c r="X5" s="2029"/>
      <c r="Y5" s="2029"/>
    </row>
    <row r="6" spans="1:37" ht="32.25" customHeight="1">
      <c r="A6" s="1588">
        <v>2010</v>
      </c>
      <c r="B6" s="1589" t="s">
        <v>139</v>
      </c>
      <c r="C6" s="141">
        <f t="shared" ref="C6:C9" si="0">SUM(D6:E6)</f>
        <v>3079</v>
      </c>
      <c r="D6" s="142">
        <v>1622</v>
      </c>
      <c r="E6" s="142">
        <v>1457</v>
      </c>
      <c r="F6" s="142">
        <f t="shared" ref="F6:F9" si="1">SUM(G6:H6)</f>
        <v>2921</v>
      </c>
      <c r="G6" s="142">
        <v>1574</v>
      </c>
      <c r="H6" s="142">
        <v>1347</v>
      </c>
      <c r="I6" s="142">
        <v>158</v>
      </c>
      <c r="J6" s="142">
        <v>48</v>
      </c>
      <c r="K6" s="142">
        <v>110</v>
      </c>
      <c r="L6" s="143">
        <v>111</v>
      </c>
      <c r="M6" s="144">
        <v>2054</v>
      </c>
      <c r="N6" s="144">
        <v>773</v>
      </c>
      <c r="O6" s="142">
        <f t="shared" ref="O6:O9" si="2">SUM(P6:Q6)</f>
        <v>11636</v>
      </c>
      <c r="P6" s="142">
        <v>6547</v>
      </c>
      <c r="Q6" s="142">
        <v>5089</v>
      </c>
      <c r="R6" s="145">
        <f>SUM(S6:T6)</f>
        <v>11934</v>
      </c>
      <c r="S6" s="142">
        <v>7699</v>
      </c>
      <c r="T6" s="142">
        <v>4235</v>
      </c>
      <c r="U6" s="142" t="s">
        <v>399</v>
      </c>
      <c r="V6" s="142" t="s">
        <v>399</v>
      </c>
      <c r="W6" s="142" t="s">
        <v>399</v>
      </c>
      <c r="X6" s="142">
        <f>+O6-R6</f>
        <v>-298</v>
      </c>
      <c r="Y6" s="142">
        <f t="shared" ref="Y6:Y9" si="3">I6+X6</f>
        <v>-140</v>
      </c>
    </row>
    <row r="7" spans="1:37" ht="32.25" customHeight="1">
      <c r="A7" s="1588">
        <v>2011</v>
      </c>
      <c r="B7" s="140" t="s">
        <v>597</v>
      </c>
      <c r="C7" s="141">
        <f t="shared" si="0"/>
        <v>2978</v>
      </c>
      <c r="D7" s="142">
        <v>1541</v>
      </c>
      <c r="E7" s="142">
        <v>1437</v>
      </c>
      <c r="F7" s="142">
        <f t="shared" si="1"/>
        <v>3033</v>
      </c>
      <c r="G7" s="142">
        <v>1587</v>
      </c>
      <c r="H7" s="142">
        <v>1446</v>
      </c>
      <c r="I7" s="142">
        <v>-55</v>
      </c>
      <c r="J7" s="142">
        <v>-46</v>
      </c>
      <c r="K7" s="142">
        <v>-9</v>
      </c>
      <c r="L7" s="143">
        <v>85</v>
      </c>
      <c r="M7" s="144">
        <v>1802</v>
      </c>
      <c r="N7" s="144">
        <v>614</v>
      </c>
      <c r="O7" s="142">
        <f t="shared" si="2"/>
        <v>10171</v>
      </c>
      <c r="P7" s="142">
        <v>5140</v>
      </c>
      <c r="Q7" s="142">
        <v>5031</v>
      </c>
      <c r="R7" s="145">
        <f t="shared" ref="R7:R9" si="4">SUM(S7:T7)</f>
        <v>17636</v>
      </c>
      <c r="S7" s="142">
        <v>13161</v>
      </c>
      <c r="T7" s="142">
        <v>4475</v>
      </c>
      <c r="U7" s="142" t="s">
        <v>399</v>
      </c>
      <c r="V7" s="142" t="s">
        <v>399</v>
      </c>
      <c r="W7" s="142" t="s">
        <v>399</v>
      </c>
      <c r="X7" s="142">
        <f t="shared" ref="X7:X10" si="5">+O7-R7</f>
        <v>-7465</v>
      </c>
      <c r="Y7" s="142">
        <f t="shared" si="3"/>
        <v>-7520</v>
      </c>
    </row>
    <row r="8" spans="1:37" ht="32.25" customHeight="1">
      <c r="A8" s="1588">
        <v>2012</v>
      </c>
      <c r="B8" s="1589" t="s">
        <v>2177</v>
      </c>
      <c r="C8" s="141">
        <f t="shared" si="0"/>
        <v>2575</v>
      </c>
      <c r="D8" s="142">
        <v>1317</v>
      </c>
      <c r="E8" s="142">
        <v>1258</v>
      </c>
      <c r="F8" s="142">
        <f t="shared" si="1"/>
        <v>3057</v>
      </c>
      <c r="G8" s="142">
        <v>1609</v>
      </c>
      <c r="H8" s="142">
        <v>1448</v>
      </c>
      <c r="I8" s="142">
        <v>-482</v>
      </c>
      <c r="J8" s="142">
        <v>-292</v>
      </c>
      <c r="K8" s="142">
        <v>-190</v>
      </c>
      <c r="L8" s="143">
        <v>87</v>
      </c>
      <c r="M8" s="144">
        <v>1903</v>
      </c>
      <c r="N8" s="144">
        <v>604</v>
      </c>
      <c r="O8" s="142">
        <f t="shared" si="2"/>
        <v>10124</v>
      </c>
      <c r="P8" s="142">
        <v>5498</v>
      </c>
      <c r="Q8" s="142">
        <v>4626</v>
      </c>
      <c r="R8" s="145">
        <f t="shared" si="4"/>
        <v>12860</v>
      </c>
      <c r="S8" s="142">
        <v>9230</v>
      </c>
      <c r="T8" s="142">
        <v>3630</v>
      </c>
      <c r="U8" s="142">
        <v>7747</v>
      </c>
      <c r="V8" s="142">
        <v>7747</v>
      </c>
      <c r="W8" s="142" t="s">
        <v>399</v>
      </c>
      <c r="X8" s="142">
        <f t="shared" si="5"/>
        <v>-2736</v>
      </c>
      <c r="Y8" s="142">
        <f t="shared" si="3"/>
        <v>-3218</v>
      </c>
    </row>
    <row r="9" spans="1:37" ht="32.25" customHeight="1">
      <c r="A9" s="1588">
        <v>2013</v>
      </c>
      <c r="B9" s="140" t="s">
        <v>599</v>
      </c>
      <c r="C9" s="141">
        <f t="shared" si="0"/>
        <v>2656</v>
      </c>
      <c r="D9" s="142">
        <v>1385</v>
      </c>
      <c r="E9" s="142">
        <v>1271</v>
      </c>
      <c r="F9" s="142">
        <f t="shared" si="1"/>
        <v>2991</v>
      </c>
      <c r="G9" s="142">
        <v>1573</v>
      </c>
      <c r="H9" s="142">
        <v>1418</v>
      </c>
      <c r="I9" s="142">
        <v>-335</v>
      </c>
      <c r="J9" s="142">
        <v>-188</v>
      </c>
      <c r="K9" s="142">
        <v>-147</v>
      </c>
      <c r="L9" s="143">
        <v>81</v>
      </c>
      <c r="M9" s="144">
        <v>1885</v>
      </c>
      <c r="N9" s="144">
        <v>607</v>
      </c>
      <c r="O9" s="142">
        <f t="shared" si="2"/>
        <v>11362</v>
      </c>
      <c r="P9" s="142">
        <v>6498</v>
      </c>
      <c r="Q9" s="142">
        <v>4864</v>
      </c>
      <c r="R9" s="145">
        <f t="shared" si="4"/>
        <v>10749</v>
      </c>
      <c r="S9" s="142">
        <v>7100</v>
      </c>
      <c r="T9" s="142">
        <v>3649</v>
      </c>
      <c r="U9" s="142">
        <v>7229</v>
      </c>
      <c r="V9" s="142">
        <v>7229</v>
      </c>
      <c r="W9" s="142" t="s">
        <v>399</v>
      </c>
      <c r="X9" s="142">
        <f t="shared" si="5"/>
        <v>613</v>
      </c>
      <c r="Y9" s="142">
        <f t="shared" si="3"/>
        <v>278</v>
      </c>
    </row>
    <row r="10" spans="1:37" ht="32.25" customHeight="1">
      <c r="A10" s="1588">
        <v>2014</v>
      </c>
      <c r="B10" s="1589" t="s">
        <v>969</v>
      </c>
      <c r="C10" s="141">
        <f t="shared" ref="C10" si="6">SUM(D10:E10)</f>
        <v>2694</v>
      </c>
      <c r="D10" s="142">
        <v>1387</v>
      </c>
      <c r="E10" s="142">
        <v>1307</v>
      </c>
      <c r="F10" s="142">
        <f t="shared" ref="F10" si="7">SUM(G10:H10)</f>
        <v>3039</v>
      </c>
      <c r="G10" s="142">
        <v>1554</v>
      </c>
      <c r="H10" s="142">
        <v>1485</v>
      </c>
      <c r="I10" s="142">
        <v>-345</v>
      </c>
      <c r="J10" s="142">
        <v>-167</v>
      </c>
      <c r="K10" s="142">
        <v>-178</v>
      </c>
      <c r="L10" s="143">
        <v>82</v>
      </c>
      <c r="M10" s="144">
        <v>1797</v>
      </c>
      <c r="N10" s="144">
        <v>602</v>
      </c>
      <c r="O10" s="142">
        <f t="shared" ref="O10" si="8">SUM(P10:Q10)</f>
        <v>11956</v>
      </c>
      <c r="P10" s="142">
        <v>6914</v>
      </c>
      <c r="Q10" s="142">
        <v>5042</v>
      </c>
      <c r="R10" s="145">
        <f t="shared" ref="R10" si="9">SUM(S10:T10)</f>
        <v>10780</v>
      </c>
      <c r="S10" s="142">
        <v>6936</v>
      </c>
      <c r="T10" s="142">
        <v>3844</v>
      </c>
      <c r="U10" s="142">
        <v>7477</v>
      </c>
      <c r="V10" s="142">
        <v>7477</v>
      </c>
      <c r="W10" s="142" t="s">
        <v>399</v>
      </c>
      <c r="X10" s="142">
        <f t="shared" si="5"/>
        <v>1176</v>
      </c>
      <c r="Y10" s="142">
        <f t="shared" ref="Y10" si="10">I10+X10</f>
        <v>831</v>
      </c>
    </row>
    <row r="11" spans="1:37" ht="32.25" customHeight="1">
      <c r="A11" s="955">
        <v>2015</v>
      </c>
      <c r="B11" s="140" t="s">
        <v>398</v>
      </c>
      <c r="C11" s="141">
        <f t="shared" ref="C11:C18" si="11">SUM(D11:E11)</f>
        <v>2748</v>
      </c>
      <c r="D11" s="142">
        <v>1379</v>
      </c>
      <c r="E11" s="142">
        <v>1369</v>
      </c>
      <c r="F11" s="142">
        <f t="shared" ref="F11:F18" si="12">SUM(G11:H11)</f>
        <v>3263</v>
      </c>
      <c r="G11" s="142">
        <v>1648</v>
      </c>
      <c r="H11" s="142">
        <v>1615</v>
      </c>
      <c r="I11" s="142">
        <f t="shared" ref="I11:I18" si="13">SUM(J11:K11)</f>
        <v>-515</v>
      </c>
      <c r="J11" s="142">
        <v>-269</v>
      </c>
      <c r="K11" s="142">
        <v>-246</v>
      </c>
      <c r="L11" s="143">
        <v>73</v>
      </c>
      <c r="M11" s="144">
        <v>1833</v>
      </c>
      <c r="N11" s="144">
        <v>683</v>
      </c>
      <c r="O11" s="142">
        <f t="shared" ref="O11:O13" si="14">SUM(P11:Q11)</f>
        <v>12417</v>
      </c>
      <c r="P11" s="142">
        <v>7337</v>
      </c>
      <c r="Q11" s="142">
        <v>5080</v>
      </c>
      <c r="R11" s="145">
        <f t="shared" ref="R11:R18" si="15">SUM(S11:T11)</f>
        <v>11291</v>
      </c>
      <c r="S11" s="142">
        <v>7238</v>
      </c>
      <c r="T11" s="142">
        <v>4053</v>
      </c>
      <c r="U11" s="142">
        <v>7595</v>
      </c>
      <c r="V11" s="142">
        <v>7595</v>
      </c>
      <c r="W11" s="142" t="s">
        <v>399</v>
      </c>
      <c r="X11" s="142">
        <v>1126</v>
      </c>
      <c r="Y11" s="142">
        <f>I11+X11</f>
        <v>611</v>
      </c>
    </row>
    <row r="12" spans="1:37" ht="32.25" customHeight="1">
      <c r="A12" s="955">
        <v>2016</v>
      </c>
      <c r="B12" s="956" t="s">
        <v>180</v>
      </c>
      <c r="C12" s="141">
        <f t="shared" si="11"/>
        <v>2699</v>
      </c>
      <c r="D12" s="142">
        <v>1378</v>
      </c>
      <c r="E12" s="142">
        <v>1321</v>
      </c>
      <c r="F12" s="142">
        <f t="shared" si="12"/>
        <v>3239</v>
      </c>
      <c r="G12" s="142">
        <v>1703</v>
      </c>
      <c r="H12" s="142">
        <v>1536</v>
      </c>
      <c r="I12" s="142">
        <f t="shared" si="13"/>
        <v>-540</v>
      </c>
      <c r="J12" s="142">
        <v>-325</v>
      </c>
      <c r="K12" s="142">
        <v>-215</v>
      </c>
      <c r="L12" s="143">
        <v>70</v>
      </c>
      <c r="M12" s="144">
        <v>1912</v>
      </c>
      <c r="N12" s="144">
        <v>650</v>
      </c>
      <c r="O12" s="142">
        <f t="shared" si="14"/>
        <v>11713</v>
      </c>
      <c r="P12" s="142">
        <v>6703</v>
      </c>
      <c r="Q12" s="142">
        <v>5010</v>
      </c>
      <c r="R12" s="145">
        <f t="shared" si="15"/>
        <v>11494</v>
      </c>
      <c r="S12" s="142">
        <v>7286</v>
      </c>
      <c r="T12" s="142">
        <v>4208</v>
      </c>
      <c r="U12" s="142">
        <v>7866</v>
      </c>
      <c r="V12" s="142">
        <v>7866</v>
      </c>
      <c r="W12" s="142" t="s">
        <v>399</v>
      </c>
      <c r="X12" s="142">
        <v>219</v>
      </c>
      <c r="Y12" s="142">
        <f t="shared" ref="Y12:Y18" si="16">I12+X12</f>
        <v>-321</v>
      </c>
      <c r="AD12" s="1006"/>
      <c r="AE12" s="1006"/>
      <c r="AF12" s="1006"/>
      <c r="AG12" s="1006"/>
      <c r="AH12" s="1006"/>
      <c r="AI12" s="1006"/>
      <c r="AJ12" s="1006"/>
      <c r="AK12" s="1006"/>
    </row>
    <row r="13" spans="1:37" ht="32.25" customHeight="1">
      <c r="A13" s="955">
        <v>2017</v>
      </c>
      <c r="B13" s="956" t="s">
        <v>186</v>
      </c>
      <c r="C13" s="141">
        <f t="shared" si="11"/>
        <v>2625</v>
      </c>
      <c r="D13" s="142">
        <v>1367</v>
      </c>
      <c r="E13" s="142">
        <v>1258</v>
      </c>
      <c r="F13" s="142">
        <f t="shared" si="12"/>
        <v>3370</v>
      </c>
      <c r="G13" s="142">
        <v>1710</v>
      </c>
      <c r="H13" s="142">
        <v>1660</v>
      </c>
      <c r="I13" s="142">
        <f t="shared" si="13"/>
        <v>-745</v>
      </c>
      <c r="J13" s="142">
        <v>-343</v>
      </c>
      <c r="K13" s="142">
        <v>-402</v>
      </c>
      <c r="L13" s="143">
        <v>61</v>
      </c>
      <c r="M13" s="144">
        <v>1738</v>
      </c>
      <c r="N13" s="144">
        <v>644</v>
      </c>
      <c r="O13" s="142">
        <f t="shared" si="14"/>
        <v>11453</v>
      </c>
      <c r="P13" s="142">
        <v>6446</v>
      </c>
      <c r="Q13" s="142">
        <v>5007</v>
      </c>
      <c r="R13" s="145">
        <f t="shared" si="15"/>
        <v>11812</v>
      </c>
      <c r="S13" s="142">
        <v>7589</v>
      </c>
      <c r="T13" s="142">
        <v>4223</v>
      </c>
      <c r="U13" s="142">
        <v>7957</v>
      </c>
      <c r="V13" s="142">
        <v>7957</v>
      </c>
      <c r="W13" s="142" t="s">
        <v>399</v>
      </c>
      <c r="X13" s="142">
        <v>-359</v>
      </c>
      <c r="Y13" s="142">
        <f t="shared" si="16"/>
        <v>-1104</v>
      </c>
    </row>
    <row r="14" spans="1:37" ht="32.25" customHeight="1">
      <c r="A14" s="955">
        <v>2018</v>
      </c>
      <c r="B14" s="956" t="s">
        <v>147</v>
      </c>
      <c r="C14" s="141">
        <f t="shared" si="11"/>
        <v>2510</v>
      </c>
      <c r="D14" s="142">
        <v>1273</v>
      </c>
      <c r="E14" s="142">
        <v>1237</v>
      </c>
      <c r="F14" s="142">
        <f t="shared" si="12"/>
        <v>3350</v>
      </c>
      <c r="G14" s="142">
        <v>1692</v>
      </c>
      <c r="H14" s="142">
        <v>1658</v>
      </c>
      <c r="I14" s="142">
        <f t="shared" si="13"/>
        <v>-840</v>
      </c>
      <c r="J14" s="142">
        <v>-419</v>
      </c>
      <c r="K14" s="142">
        <v>-421</v>
      </c>
      <c r="L14" s="143">
        <v>62</v>
      </c>
      <c r="M14" s="144">
        <v>1628</v>
      </c>
      <c r="N14" s="144">
        <v>645</v>
      </c>
      <c r="O14" s="142">
        <f t="shared" ref="O14:O18" si="17">SUM(P14:Q14)</f>
        <v>10979</v>
      </c>
      <c r="P14" s="142">
        <v>6323</v>
      </c>
      <c r="Q14" s="142">
        <v>4656</v>
      </c>
      <c r="R14" s="145">
        <f t="shared" si="15"/>
        <v>11630</v>
      </c>
      <c r="S14" s="142">
        <v>7488</v>
      </c>
      <c r="T14" s="142">
        <v>4142</v>
      </c>
      <c r="U14" s="142">
        <v>7643</v>
      </c>
      <c r="V14" s="142">
        <v>7643</v>
      </c>
      <c r="W14" s="142" t="s">
        <v>400</v>
      </c>
      <c r="X14" s="142">
        <f t="shared" ref="X14:X18" si="18">O14-R14</f>
        <v>-651</v>
      </c>
      <c r="Y14" s="142">
        <f t="shared" si="16"/>
        <v>-1491</v>
      </c>
    </row>
    <row r="15" spans="1:37" ht="32.25" customHeight="1">
      <c r="A15" s="147">
        <v>2019</v>
      </c>
      <c r="B15" s="956" t="s">
        <v>161</v>
      </c>
      <c r="C15" s="141">
        <f t="shared" si="11"/>
        <v>2311</v>
      </c>
      <c r="D15" s="142">
        <v>1140</v>
      </c>
      <c r="E15" s="142">
        <v>1171</v>
      </c>
      <c r="F15" s="142">
        <f t="shared" si="12"/>
        <v>3361</v>
      </c>
      <c r="G15" s="142">
        <v>1721</v>
      </c>
      <c r="H15" s="142">
        <v>1640</v>
      </c>
      <c r="I15" s="142">
        <f t="shared" si="13"/>
        <v>-1050</v>
      </c>
      <c r="J15" s="142">
        <v>-581</v>
      </c>
      <c r="K15" s="142">
        <v>-469</v>
      </c>
      <c r="L15" s="143">
        <v>55</v>
      </c>
      <c r="M15" s="143">
        <v>1700</v>
      </c>
      <c r="N15" s="143">
        <v>604</v>
      </c>
      <c r="O15" s="142">
        <f t="shared" si="17"/>
        <v>11394</v>
      </c>
      <c r="P15" s="142">
        <v>6601</v>
      </c>
      <c r="Q15" s="142">
        <v>4793</v>
      </c>
      <c r="R15" s="145">
        <f t="shared" si="15"/>
        <v>11364</v>
      </c>
      <c r="S15" s="142">
        <v>7299</v>
      </c>
      <c r="T15" s="142">
        <v>4065</v>
      </c>
      <c r="U15" s="142">
        <v>8440</v>
      </c>
      <c r="V15" s="142">
        <v>8440</v>
      </c>
      <c r="W15" s="142" t="s">
        <v>399</v>
      </c>
      <c r="X15" s="142">
        <f t="shared" si="18"/>
        <v>30</v>
      </c>
      <c r="Y15" s="142">
        <f t="shared" si="16"/>
        <v>-1020</v>
      </c>
    </row>
    <row r="16" spans="1:37" ht="32.25" customHeight="1">
      <c r="A16" s="147">
        <v>2020</v>
      </c>
      <c r="B16" s="956" t="s">
        <v>149</v>
      </c>
      <c r="C16" s="141">
        <f t="shared" si="11"/>
        <v>2306</v>
      </c>
      <c r="D16" s="142">
        <v>1181</v>
      </c>
      <c r="E16" s="142">
        <v>1125</v>
      </c>
      <c r="F16" s="142">
        <f t="shared" si="12"/>
        <v>3473</v>
      </c>
      <c r="G16" s="142">
        <v>1721</v>
      </c>
      <c r="H16" s="142">
        <v>1752</v>
      </c>
      <c r="I16" s="142">
        <f t="shared" si="13"/>
        <v>-1167</v>
      </c>
      <c r="J16" s="142">
        <v>-540</v>
      </c>
      <c r="K16" s="142">
        <v>-627</v>
      </c>
      <c r="L16" s="142">
        <v>58</v>
      </c>
      <c r="M16" s="142">
        <v>1476</v>
      </c>
      <c r="N16" s="142">
        <v>593</v>
      </c>
      <c r="O16" s="142">
        <f t="shared" si="17"/>
        <v>10728</v>
      </c>
      <c r="P16" s="142">
        <v>6079</v>
      </c>
      <c r="Q16" s="142">
        <v>4649</v>
      </c>
      <c r="R16" s="145">
        <f t="shared" si="15"/>
        <v>11032</v>
      </c>
      <c r="S16" s="142">
        <v>7081</v>
      </c>
      <c r="T16" s="142">
        <v>3951</v>
      </c>
      <c r="U16" s="142">
        <v>7666</v>
      </c>
      <c r="V16" s="142">
        <v>7666</v>
      </c>
      <c r="W16" s="142" t="s">
        <v>399</v>
      </c>
      <c r="X16" s="142">
        <f t="shared" si="18"/>
        <v>-304</v>
      </c>
      <c r="Y16" s="142">
        <f t="shared" si="16"/>
        <v>-1471</v>
      </c>
    </row>
    <row r="17" spans="1:35" ht="32.25" customHeight="1">
      <c r="A17" s="147">
        <v>2021</v>
      </c>
      <c r="B17" s="1503" t="s">
        <v>207</v>
      </c>
      <c r="C17" s="141">
        <f>SUM(D17:E17)</f>
        <v>2233</v>
      </c>
      <c r="D17" s="142">
        <v>1163</v>
      </c>
      <c r="E17" s="142">
        <v>1070</v>
      </c>
      <c r="F17" s="142">
        <f>SUM(G17:H17)</f>
        <v>3524</v>
      </c>
      <c r="G17" s="142">
        <v>1856</v>
      </c>
      <c r="H17" s="142">
        <v>1668</v>
      </c>
      <c r="I17" s="142">
        <f>SUM(J17:K17)</f>
        <v>-1291</v>
      </c>
      <c r="J17" s="142">
        <v>-693</v>
      </c>
      <c r="K17" s="142">
        <v>-598</v>
      </c>
      <c r="L17" s="142">
        <v>56</v>
      </c>
      <c r="M17" s="142">
        <v>1457</v>
      </c>
      <c r="N17" s="142">
        <v>527</v>
      </c>
      <c r="O17" s="142">
        <f t="shared" si="17"/>
        <v>10596</v>
      </c>
      <c r="P17" s="142">
        <v>5893</v>
      </c>
      <c r="Q17" s="142">
        <v>4703</v>
      </c>
      <c r="R17" s="145">
        <f>SUM(S17:T17)</f>
        <v>10927</v>
      </c>
      <c r="S17" s="142">
        <v>6966</v>
      </c>
      <c r="T17" s="142">
        <v>3961</v>
      </c>
      <c r="U17" s="142">
        <v>7534</v>
      </c>
      <c r="V17" s="142">
        <v>7534</v>
      </c>
      <c r="W17" s="142" t="s">
        <v>399</v>
      </c>
      <c r="X17" s="142">
        <f>O17-R17</f>
        <v>-331</v>
      </c>
      <c r="Y17" s="142">
        <f>I17+X17</f>
        <v>-1622</v>
      </c>
    </row>
    <row r="18" spans="1:35" ht="32.25" customHeight="1">
      <c r="A18" s="147">
        <v>2022</v>
      </c>
      <c r="B18" s="1321" t="s">
        <v>4914</v>
      </c>
      <c r="C18" s="141">
        <f t="shared" si="11"/>
        <v>1978</v>
      </c>
      <c r="D18" s="142">
        <v>1023</v>
      </c>
      <c r="E18" s="142">
        <v>955</v>
      </c>
      <c r="F18" s="142">
        <f t="shared" si="12"/>
        <v>3708</v>
      </c>
      <c r="G18" s="142">
        <v>1866</v>
      </c>
      <c r="H18" s="142">
        <v>1842</v>
      </c>
      <c r="I18" s="142">
        <f t="shared" si="13"/>
        <v>-1730</v>
      </c>
      <c r="J18" s="142">
        <v>-843</v>
      </c>
      <c r="K18" s="142">
        <v>-887</v>
      </c>
      <c r="L18" s="142">
        <v>38</v>
      </c>
      <c r="M18" s="142">
        <v>1355</v>
      </c>
      <c r="N18" s="142">
        <v>541</v>
      </c>
      <c r="O18" s="142">
        <f t="shared" si="17"/>
        <v>10747</v>
      </c>
      <c r="P18" s="142">
        <v>6317</v>
      </c>
      <c r="Q18" s="142">
        <v>4430</v>
      </c>
      <c r="R18" s="145">
        <f t="shared" si="15"/>
        <v>11164</v>
      </c>
      <c r="S18" s="142">
        <v>7179</v>
      </c>
      <c r="T18" s="142">
        <v>3985</v>
      </c>
      <c r="U18" s="142">
        <v>6875</v>
      </c>
      <c r="V18" s="142">
        <v>6875</v>
      </c>
      <c r="W18" s="142" t="s">
        <v>399</v>
      </c>
      <c r="X18" s="142">
        <f t="shared" si="18"/>
        <v>-417</v>
      </c>
      <c r="Y18" s="142">
        <f t="shared" si="16"/>
        <v>-2147</v>
      </c>
    </row>
    <row r="19" spans="1:35" ht="32.25" customHeight="1">
      <c r="A19" s="147">
        <v>2023</v>
      </c>
      <c r="B19" s="1627" t="s">
        <v>5117</v>
      </c>
      <c r="C19" s="141">
        <f>SUM(D19:E19)</f>
        <v>1907</v>
      </c>
      <c r="D19" s="142">
        <v>991</v>
      </c>
      <c r="E19" s="142">
        <v>916</v>
      </c>
      <c r="F19" s="142">
        <f>SUM(G19:H19)</f>
        <v>3880</v>
      </c>
      <c r="G19" s="142">
        <v>1965</v>
      </c>
      <c r="H19" s="142">
        <v>1915</v>
      </c>
      <c r="I19" s="142">
        <f>SUM(J19:K19)</f>
        <v>-1973</v>
      </c>
      <c r="J19" s="142">
        <v>-974</v>
      </c>
      <c r="K19" s="142">
        <v>-999</v>
      </c>
      <c r="L19" s="142">
        <v>37</v>
      </c>
      <c r="M19" s="142">
        <v>1274</v>
      </c>
      <c r="N19" s="142">
        <v>528</v>
      </c>
      <c r="O19" s="142">
        <f>SUM(P19:Q19)</f>
        <v>10343</v>
      </c>
      <c r="P19" s="142">
        <v>6151</v>
      </c>
      <c r="Q19" s="142">
        <v>4192</v>
      </c>
      <c r="R19" s="145">
        <f>SUM(S19:T19)</f>
        <v>10636</v>
      </c>
      <c r="S19" s="142">
        <v>7000</v>
      </c>
      <c r="T19" s="142">
        <v>3636</v>
      </c>
      <c r="U19" s="142">
        <v>6413</v>
      </c>
      <c r="V19" s="142">
        <v>6413</v>
      </c>
      <c r="W19" s="142" t="s">
        <v>399</v>
      </c>
      <c r="X19" s="142">
        <f>O19-R19</f>
        <v>-293</v>
      </c>
      <c r="Y19" s="142">
        <f>I19+X19</f>
        <v>-2266</v>
      </c>
      <c r="AE19" s="1084"/>
      <c r="AI19" s="1084"/>
    </row>
    <row r="20" spans="1:35" ht="32.25" customHeight="1">
      <c r="A20" s="148">
        <v>2024</v>
      </c>
      <c r="B20" s="89" t="s">
        <v>5552</v>
      </c>
      <c r="C20" s="149">
        <f>SUM(D20:E20)</f>
        <v>1697</v>
      </c>
      <c r="D20" s="150">
        <f>SUM(D21:D32)</f>
        <v>861</v>
      </c>
      <c r="E20" s="150">
        <f>SUM(E21:E32)</f>
        <v>836</v>
      </c>
      <c r="F20" s="150">
        <f>SUM(G20:H20)</f>
        <v>3970</v>
      </c>
      <c r="G20" s="150">
        <f>SUM(G21:G32)</f>
        <v>2002</v>
      </c>
      <c r="H20" s="150">
        <f>SUM(H21:H32)</f>
        <v>1968</v>
      </c>
      <c r="I20" s="150">
        <f>SUM(J20:K20)</f>
        <v>-2273</v>
      </c>
      <c r="J20" s="150">
        <f>SUM(J21:J32)</f>
        <v>-1141</v>
      </c>
      <c r="K20" s="150">
        <f>SUM(K21:K32)</f>
        <v>-1132</v>
      </c>
      <c r="L20" s="150">
        <f>SUM(L21:L32)</f>
        <v>48</v>
      </c>
      <c r="M20" s="150">
        <f>SUM(M21:M32)</f>
        <v>1302</v>
      </c>
      <c r="N20" s="150">
        <f>SUM(N21:N32)</f>
        <v>542</v>
      </c>
      <c r="O20" s="150">
        <f>SUM(P20:Q20)</f>
        <v>10132</v>
      </c>
      <c r="P20" s="150">
        <f>SUM(P21:P32)</f>
        <v>5942</v>
      </c>
      <c r="Q20" s="150">
        <f>SUM(Q21:Q32)</f>
        <v>4190</v>
      </c>
      <c r="R20" s="1334">
        <f>SUM(S20:T20)</f>
        <v>10477</v>
      </c>
      <c r="S20" s="150">
        <f>SUM(S21:S32)</f>
        <v>7004</v>
      </c>
      <c r="T20" s="150">
        <f>SUM(T21:T32)</f>
        <v>3473</v>
      </c>
      <c r="U20" s="150">
        <f>SUM(U21:U32)</f>
        <v>6404</v>
      </c>
      <c r="V20" s="150">
        <f>SUM(V21:V32)</f>
        <v>6404</v>
      </c>
      <c r="W20" s="150"/>
      <c r="X20" s="150">
        <f>O20-R20</f>
        <v>-345</v>
      </c>
      <c r="Y20" s="150">
        <f>I20+X20</f>
        <v>-2618</v>
      </c>
      <c r="AE20" s="1084"/>
      <c r="AI20" s="1084"/>
    </row>
    <row r="21" spans="1:35" ht="32.25" customHeight="1">
      <c r="A21" s="151">
        <v>1</v>
      </c>
      <c r="B21" s="151">
        <v>1</v>
      </c>
      <c r="C21" s="141">
        <f>SUM(D21:E21)</f>
        <v>165</v>
      </c>
      <c r="D21" s="142">
        <v>89</v>
      </c>
      <c r="E21" s="142">
        <v>76</v>
      </c>
      <c r="F21" s="142">
        <f>SUM(G21:H21)</f>
        <v>409</v>
      </c>
      <c r="G21" s="142">
        <v>221</v>
      </c>
      <c r="H21" s="142">
        <v>188</v>
      </c>
      <c r="I21" s="142">
        <f>SUM(J21:K21)</f>
        <v>-244</v>
      </c>
      <c r="J21" s="142">
        <f>D21-G21</f>
        <v>-132</v>
      </c>
      <c r="K21" s="142">
        <f>E21-H21</f>
        <v>-112</v>
      </c>
      <c r="L21" s="143">
        <v>4</v>
      </c>
      <c r="M21" s="143">
        <v>116</v>
      </c>
      <c r="N21" s="143">
        <v>40</v>
      </c>
      <c r="O21" s="142">
        <f t="shared" ref="O21:O32" si="19">SUM(P21:Q21)</f>
        <v>602</v>
      </c>
      <c r="P21" s="142">
        <v>337</v>
      </c>
      <c r="Q21" s="142">
        <v>265</v>
      </c>
      <c r="R21" s="145">
        <f t="shared" ref="R21:R32" si="20">SUM(S21:T21)</f>
        <v>579</v>
      </c>
      <c r="S21" s="142">
        <v>381</v>
      </c>
      <c r="T21" s="142">
        <v>198</v>
      </c>
      <c r="U21" s="142">
        <v>477</v>
      </c>
      <c r="V21" s="142">
        <v>477</v>
      </c>
      <c r="W21" s="142" t="s">
        <v>400</v>
      </c>
      <c r="X21" s="142">
        <f t="shared" ref="X21:X32" si="21">O21-R21</f>
        <v>23</v>
      </c>
      <c r="Y21" s="142">
        <f t="shared" ref="Y21:Y32" si="22">I21+X21</f>
        <v>-221</v>
      </c>
      <c r="AE21" s="1084"/>
    </row>
    <row r="22" spans="1:35" ht="32.25" customHeight="1">
      <c r="A22" s="151">
        <v>2</v>
      </c>
      <c r="B22" s="151">
        <v>2</v>
      </c>
      <c r="C22" s="141">
        <f t="shared" ref="C22:C32" si="23">SUM(D22:E22)</f>
        <v>147</v>
      </c>
      <c r="D22" s="142">
        <v>73</v>
      </c>
      <c r="E22" s="142">
        <v>74</v>
      </c>
      <c r="F22" s="142">
        <f t="shared" ref="F22:F32" si="24">SUM(G22:H22)</f>
        <v>395</v>
      </c>
      <c r="G22" s="142">
        <v>185</v>
      </c>
      <c r="H22" s="142">
        <v>210</v>
      </c>
      <c r="I22" s="142">
        <f t="shared" ref="I22:I32" si="25">SUM(J22:K22)</f>
        <v>-248</v>
      </c>
      <c r="J22" s="142">
        <f t="shared" ref="J22:K31" si="26">D22-G22</f>
        <v>-112</v>
      </c>
      <c r="K22" s="142">
        <f t="shared" si="26"/>
        <v>-136</v>
      </c>
      <c r="L22" s="143">
        <v>3</v>
      </c>
      <c r="M22" s="143">
        <v>84</v>
      </c>
      <c r="N22" s="143">
        <v>38</v>
      </c>
      <c r="O22" s="142">
        <f t="shared" si="19"/>
        <v>586</v>
      </c>
      <c r="P22" s="142">
        <v>318</v>
      </c>
      <c r="Q22" s="142">
        <v>268</v>
      </c>
      <c r="R22" s="145">
        <f t="shared" si="20"/>
        <v>627</v>
      </c>
      <c r="S22" s="142">
        <v>439</v>
      </c>
      <c r="T22" s="142">
        <v>188</v>
      </c>
      <c r="U22" s="142">
        <v>491</v>
      </c>
      <c r="V22" s="142">
        <v>491</v>
      </c>
      <c r="W22" s="142" t="s">
        <v>399</v>
      </c>
      <c r="X22" s="142">
        <f t="shared" si="21"/>
        <v>-41</v>
      </c>
      <c r="Y22" s="142">
        <f t="shared" si="22"/>
        <v>-289</v>
      </c>
    </row>
    <row r="23" spans="1:35" ht="32.25" customHeight="1">
      <c r="A23" s="151">
        <v>3</v>
      </c>
      <c r="B23" s="151">
        <v>3</v>
      </c>
      <c r="C23" s="141">
        <f t="shared" si="23"/>
        <v>135</v>
      </c>
      <c r="D23" s="142">
        <v>75</v>
      </c>
      <c r="E23" s="142">
        <v>60</v>
      </c>
      <c r="F23" s="142">
        <f t="shared" si="24"/>
        <v>384</v>
      </c>
      <c r="G23" s="142">
        <v>186</v>
      </c>
      <c r="H23" s="142">
        <v>198</v>
      </c>
      <c r="I23" s="142">
        <f t="shared" si="25"/>
        <v>-249</v>
      </c>
      <c r="J23" s="142">
        <f t="shared" si="26"/>
        <v>-111</v>
      </c>
      <c r="K23" s="142">
        <f t="shared" si="26"/>
        <v>-138</v>
      </c>
      <c r="L23" s="143">
        <v>0</v>
      </c>
      <c r="M23" s="143">
        <v>150</v>
      </c>
      <c r="N23" s="143">
        <v>57</v>
      </c>
      <c r="O23" s="142">
        <f t="shared" si="19"/>
        <v>2032</v>
      </c>
      <c r="P23" s="142">
        <v>1124</v>
      </c>
      <c r="Q23" s="142">
        <v>908</v>
      </c>
      <c r="R23" s="145">
        <f t="shared" si="20"/>
        <v>2922</v>
      </c>
      <c r="S23" s="142">
        <v>2076</v>
      </c>
      <c r="T23" s="142">
        <v>846</v>
      </c>
      <c r="U23" s="142">
        <v>764</v>
      </c>
      <c r="V23" s="142">
        <v>764</v>
      </c>
      <c r="W23" s="142" t="s">
        <v>400</v>
      </c>
      <c r="X23" s="142">
        <f t="shared" si="21"/>
        <v>-890</v>
      </c>
      <c r="Y23" s="142">
        <f t="shared" si="22"/>
        <v>-1139</v>
      </c>
    </row>
    <row r="24" spans="1:35" ht="32.25" customHeight="1">
      <c r="A24" s="151">
        <v>4</v>
      </c>
      <c r="B24" s="151">
        <v>4</v>
      </c>
      <c r="C24" s="141">
        <f t="shared" si="23"/>
        <v>137</v>
      </c>
      <c r="D24" s="142">
        <v>71</v>
      </c>
      <c r="E24" s="142">
        <v>66</v>
      </c>
      <c r="F24" s="142">
        <f t="shared" si="24"/>
        <v>334</v>
      </c>
      <c r="G24" s="142">
        <v>154</v>
      </c>
      <c r="H24" s="142">
        <v>180</v>
      </c>
      <c r="I24" s="142">
        <f t="shared" si="25"/>
        <v>-197</v>
      </c>
      <c r="J24" s="142">
        <f t="shared" si="26"/>
        <v>-83</v>
      </c>
      <c r="K24" s="142">
        <f t="shared" si="26"/>
        <v>-114</v>
      </c>
      <c r="L24" s="143">
        <v>1</v>
      </c>
      <c r="M24" s="143">
        <v>64</v>
      </c>
      <c r="N24" s="143">
        <v>54</v>
      </c>
      <c r="O24" s="142">
        <f t="shared" si="19"/>
        <v>1796</v>
      </c>
      <c r="P24" s="142">
        <v>1150</v>
      </c>
      <c r="Q24" s="142">
        <v>646</v>
      </c>
      <c r="R24" s="145">
        <f t="shared" si="20"/>
        <v>1334</v>
      </c>
      <c r="S24" s="142">
        <v>887</v>
      </c>
      <c r="T24" s="142">
        <v>447</v>
      </c>
      <c r="U24" s="142">
        <v>571</v>
      </c>
      <c r="V24" s="142">
        <v>571</v>
      </c>
      <c r="W24" s="142" t="s">
        <v>399</v>
      </c>
      <c r="X24" s="142">
        <f t="shared" si="21"/>
        <v>462</v>
      </c>
      <c r="Y24" s="142">
        <f t="shared" si="22"/>
        <v>265</v>
      </c>
    </row>
    <row r="25" spans="1:35" ht="32.25" customHeight="1">
      <c r="A25" s="151">
        <v>5</v>
      </c>
      <c r="B25" s="151">
        <v>5</v>
      </c>
      <c r="C25" s="141">
        <f t="shared" si="23"/>
        <v>152</v>
      </c>
      <c r="D25" s="142">
        <v>74</v>
      </c>
      <c r="E25" s="142">
        <v>78</v>
      </c>
      <c r="F25" s="142">
        <f t="shared" si="24"/>
        <v>323</v>
      </c>
      <c r="G25" s="142">
        <v>151</v>
      </c>
      <c r="H25" s="142">
        <v>172</v>
      </c>
      <c r="I25" s="142">
        <f t="shared" si="25"/>
        <v>-171</v>
      </c>
      <c r="J25" s="142">
        <f t="shared" si="26"/>
        <v>-77</v>
      </c>
      <c r="K25" s="142">
        <f t="shared" si="26"/>
        <v>-94</v>
      </c>
      <c r="L25" s="143">
        <v>6</v>
      </c>
      <c r="M25" s="143">
        <v>95</v>
      </c>
      <c r="N25" s="143">
        <v>46</v>
      </c>
      <c r="O25" s="142">
        <f t="shared" si="19"/>
        <v>732</v>
      </c>
      <c r="P25" s="142">
        <v>458</v>
      </c>
      <c r="Q25" s="142">
        <v>274</v>
      </c>
      <c r="R25" s="145">
        <f t="shared" si="20"/>
        <v>661</v>
      </c>
      <c r="S25" s="142">
        <v>421</v>
      </c>
      <c r="T25" s="142">
        <v>240</v>
      </c>
      <c r="U25" s="142">
        <v>510</v>
      </c>
      <c r="V25" s="142">
        <v>510</v>
      </c>
      <c r="W25" s="142" t="s">
        <v>400</v>
      </c>
      <c r="X25" s="142">
        <f t="shared" si="21"/>
        <v>71</v>
      </c>
      <c r="Y25" s="142">
        <f t="shared" si="22"/>
        <v>-100</v>
      </c>
    </row>
    <row r="26" spans="1:35" ht="32.25" customHeight="1">
      <c r="A26" s="151">
        <v>6</v>
      </c>
      <c r="B26" s="151">
        <v>6</v>
      </c>
      <c r="C26" s="141">
        <f t="shared" si="23"/>
        <v>117</v>
      </c>
      <c r="D26" s="142">
        <v>65</v>
      </c>
      <c r="E26" s="142">
        <v>52</v>
      </c>
      <c r="F26" s="142">
        <f t="shared" si="24"/>
        <v>249</v>
      </c>
      <c r="G26" s="142">
        <v>143</v>
      </c>
      <c r="H26" s="142">
        <v>106</v>
      </c>
      <c r="I26" s="142">
        <f t="shared" si="25"/>
        <v>-132</v>
      </c>
      <c r="J26" s="142">
        <f t="shared" si="26"/>
        <v>-78</v>
      </c>
      <c r="K26" s="142">
        <f t="shared" si="26"/>
        <v>-54</v>
      </c>
      <c r="L26" s="143">
        <v>7</v>
      </c>
      <c r="M26" s="143">
        <v>86</v>
      </c>
      <c r="N26" s="143">
        <v>35</v>
      </c>
      <c r="O26" s="142">
        <f t="shared" si="19"/>
        <v>572</v>
      </c>
      <c r="P26" s="142">
        <v>355</v>
      </c>
      <c r="Q26" s="142">
        <v>217</v>
      </c>
      <c r="R26" s="145">
        <f t="shared" si="20"/>
        <v>640</v>
      </c>
      <c r="S26" s="142">
        <v>413</v>
      </c>
      <c r="T26" s="142">
        <v>227</v>
      </c>
      <c r="U26" s="142">
        <v>475</v>
      </c>
      <c r="V26" s="142">
        <v>475</v>
      </c>
      <c r="W26" s="142" t="s">
        <v>399</v>
      </c>
      <c r="X26" s="142">
        <f t="shared" si="21"/>
        <v>-68</v>
      </c>
      <c r="Y26" s="142">
        <f t="shared" si="22"/>
        <v>-200</v>
      </c>
    </row>
    <row r="27" spans="1:35" ht="32.25" customHeight="1">
      <c r="A27" s="151">
        <v>7</v>
      </c>
      <c r="B27" s="151">
        <v>7</v>
      </c>
      <c r="C27" s="141">
        <f t="shared" si="23"/>
        <v>156</v>
      </c>
      <c r="D27" s="142">
        <v>72</v>
      </c>
      <c r="E27" s="142">
        <v>84</v>
      </c>
      <c r="F27" s="142">
        <f t="shared" si="24"/>
        <v>293</v>
      </c>
      <c r="G27" s="142">
        <v>144</v>
      </c>
      <c r="H27" s="142">
        <v>149</v>
      </c>
      <c r="I27" s="142">
        <f t="shared" si="25"/>
        <v>-137</v>
      </c>
      <c r="J27" s="142">
        <f t="shared" si="26"/>
        <v>-72</v>
      </c>
      <c r="K27" s="142">
        <f t="shared" si="26"/>
        <v>-65</v>
      </c>
      <c r="L27" s="143">
        <v>7</v>
      </c>
      <c r="M27" s="143">
        <v>108</v>
      </c>
      <c r="N27" s="143">
        <v>47</v>
      </c>
      <c r="O27" s="142">
        <f t="shared" si="19"/>
        <v>703</v>
      </c>
      <c r="P27" s="142">
        <v>418</v>
      </c>
      <c r="Q27" s="142">
        <v>285</v>
      </c>
      <c r="R27" s="145">
        <f t="shared" si="20"/>
        <v>744</v>
      </c>
      <c r="S27" s="142">
        <v>490</v>
      </c>
      <c r="T27" s="142">
        <v>254</v>
      </c>
      <c r="U27" s="142">
        <v>603</v>
      </c>
      <c r="V27" s="142">
        <v>603</v>
      </c>
      <c r="W27" s="142" t="s">
        <v>400</v>
      </c>
      <c r="X27" s="142">
        <f t="shared" si="21"/>
        <v>-41</v>
      </c>
      <c r="Y27" s="142">
        <f t="shared" si="22"/>
        <v>-178</v>
      </c>
    </row>
    <row r="28" spans="1:35" ht="32.25" customHeight="1">
      <c r="A28" s="151">
        <v>8</v>
      </c>
      <c r="B28" s="151">
        <v>8</v>
      </c>
      <c r="C28" s="141">
        <f t="shared" si="23"/>
        <v>143</v>
      </c>
      <c r="D28" s="142">
        <v>74</v>
      </c>
      <c r="E28" s="142">
        <v>69</v>
      </c>
      <c r="F28" s="142">
        <f t="shared" si="24"/>
        <v>317</v>
      </c>
      <c r="G28" s="142">
        <v>163</v>
      </c>
      <c r="H28" s="142">
        <v>154</v>
      </c>
      <c r="I28" s="142">
        <f t="shared" si="25"/>
        <v>-174</v>
      </c>
      <c r="J28" s="142">
        <f t="shared" si="26"/>
        <v>-89</v>
      </c>
      <c r="K28" s="142">
        <f t="shared" si="26"/>
        <v>-85</v>
      </c>
      <c r="L28" s="143">
        <v>4</v>
      </c>
      <c r="M28" s="143">
        <v>99</v>
      </c>
      <c r="N28" s="143">
        <v>35</v>
      </c>
      <c r="O28" s="142">
        <f t="shared" si="19"/>
        <v>624</v>
      </c>
      <c r="P28" s="142">
        <v>350</v>
      </c>
      <c r="Q28" s="142">
        <v>274</v>
      </c>
      <c r="R28" s="145">
        <f t="shared" si="20"/>
        <v>615</v>
      </c>
      <c r="S28" s="142">
        <v>389</v>
      </c>
      <c r="T28" s="142">
        <v>226</v>
      </c>
      <c r="U28" s="142">
        <v>495</v>
      </c>
      <c r="V28" s="142">
        <v>495</v>
      </c>
      <c r="W28" s="142" t="s">
        <v>399</v>
      </c>
      <c r="X28" s="142">
        <f t="shared" si="21"/>
        <v>9</v>
      </c>
      <c r="Y28" s="142">
        <f t="shared" si="22"/>
        <v>-165</v>
      </c>
    </row>
    <row r="29" spans="1:35" ht="32.25" customHeight="1">
      <c r="A29" s="151">
        <v>9</v>
      </c>
      <c r="B29" s="151">
        <v>9</v>
      </c>
      <c r="C29" s="141">
        <f t="shared" si="23"/>
        <v>153</v>
      </c>
      <c r="D29" s="142">
        <v>76</v>
      </c>
      <c r="E29" s="142">
        <v>77</v>
      </c>
      <c r="F29" s="142">
        <f t="shared" si="24"/>
        <v>289</v>
      </c>
      <c r="G29" s="142">
        <v>154</v>
      </c>
      <c r="H29" s="142">
        <v>135</v>
      </c>
      <c r="I29" s="142">
        <f t="shared" si="25"/>
        <v>-136</v>
      </c>
      <c r="J29" s="142">
        <f t="shared" si="26"/>
        <v>-78</v>
      </c>
      <c r="K29" s="142">
        <f t="shared" si="26"/>
        <v>-58</v>
      </c>
      <c r="L29" s="143">
        <v>3</v>
      </c>
      <c r="M29" s="143">
        <v>146</v>
      </c>
      <c r="N29" s="143">
        <v>81</v>
      </c>
      <c r="O29" s="142">
        <f t="shared" si="19"/>
        <v>690</v>
      </c>
      <c r="P29" s="142">
        <v>417</v>
      </c>
      <c r="Q29" s="142">
        <v>273</v>
      </c>
      <c r="R29" s="145">
        <f t="shared" si="20"/>
        <v>626</v>
      </c>
      <c r="S29" s="142">
        <v>403</v>
      </c>
      <c r="T29" s="142">
        <v>223</v>
      </c>
      <c r="U29" s="142">
        <v>461</v>
      </c>
      <c r="V29" s="142">
        <v>461</v>
      </c>
      <c r="W29" s="142" t="s">
        <v>400</v>
      </c>
      <c r="X29" s="142">
        <f t="shared" si="21"/>
        <v>64</v>
      </c>
      <c r="Y29" s="142">
        <f t="shared" si="22"/>
        <v>-72</v>
      </c>
    </row>
    <row r="30" spans="1:35" ht="32.25" customHeight="1">
      <c r="A30" s="151">
        <v>10</v>
      </c>
      <c r="B30" s="151">
        <v>10</v>
      </c>
      <c r="C30" s="141">
        <f t="shared" si="23"/>
        <v>131</v>
      </c>
      <c r="D30" s="142">
        <v>69</v>
      </c>
      <c r="E30" s="142">
        <v>62</v>
      </c>
      <c r="F30" s="142">
        <f t="shared" si="24"/>
        <v>319</v>
      </c>
      <c r="G30" s="142">
        <v>155</v>
      </c>
      <c r="H30" s="142">
        <v>164</v>
      </c>
      <c r="I30" s="142">
        <f t="shared" si="25"/>
        <v>-188</v>
      </c>
      <c r="J30" s="142">
        <f t="shared" si="26"/>
        <v>-86</v>
      </c>
      <c r="K30" s="142">
        <f t="shared" si="26"/>
        <v>-102</v>
      </c>
      <c r="L30" s="143">
        <v>3</v>
      </c>
      <c r="M30" s="143">
        <v>73</v>
      </c>
      <c r="N30" s="143">
        <v>36</v>
      </c>
      <c r="O30" s="142">
        <f t="shared" si="19"/>
        <v>698</v>
      </c>
      <c r="P30" s="142">
        <v>412</v>
      </c>
      <c r="Q30" s="142">
        <v>286</v>
      </c>
      <c r="R30" s="145">
        <f t="shared" si="20"/>
        <v>662</v>
      </c>
      <c r="S30" s="142">
        <v>427</v>
      </c>
      <c r="T30" s="142">
        <v>235</v>
      </c>
      <c r="U30" s="142">
        <v>563</v>
      </c>
      <c r="V30" s="142">
        <v>563</v>
      </c>
      <c r="W30" s="142" t="s">
        <v>399</v>
      </c>
      <c r="X30" s="142">
        <f t="shared" si="21"/>
        <v>36</v>
      </c>
      <c r="Y30" s="142">
        <f t="shared" si="22"/>
        <v>-152</v>
      </c>
    </row>
    <row r="31" spans="1:35" ht="32.25" customHeight="1">
      <c r="A31" s="151">
        <v>11</v>
      </c>
      <c r="B31" s="151">
        <v>11</v>
      </c>
      <c r="C31" s="141">
        <f t="shared" si="23"/>
        <v>118</v>
      </c>
      <c r="D31" s="142">
        <v>55</v>
      </c>
      <c r="E31" s="142">
        <v>63</v>
      </c>
      <c r="F31" s="142">
        <f t="shared" si="24"/>
        <v>305</v>
      </c>
      <c r="G31" s="142">
        <v>148</v>
      </c>
      <c r="H31" s="142">
        <v>157</v>
      </c>
      <c r="I31" s="142">
        <f t="shared" si="25"/>
        <v>-187</v>
      </c>
      <c r="J31" s="142">
        <f t="shared" si="26"/>
        <v>-93</v>
      </c>
      <c r="K31" s="142">
        <f t="shared" si="26"/>
        <v>-94</v>
      </c>
      <c r="L31" s="143">
        <v>5</v>
      </c>
      <c r="M31" s="143">
        <v>165</v>
      </c>
      <c r="N31" s="143">
        <v>33</v>
      </c>
      <c r="O31" s="142">
        <f t="shared" si="19"/>
        <v>507</v>
      </c>
      <c r="P31" s="142">
        <v>284</v>
      </c>
      <c r="Q31" s="142">
        <v>223</v>
      </c>
      <c r="R31" s="145">
        <f t="shared" si="20"/>
        <v>504</v>
      </c>
      <c r="S31" s="142">
        <v>318</v>
      </c>
      <c r="T31" s="142">
        <v>186</v>
      </c>
      <c r="U31" s="142">
        <v>466</v>
      </c>
      <c r="V31" s="142">
        <v>466</v>
      </c>
      <c r="W31" s="142" t="s">
        <v>400</v>
      </c>
      <c r="X31" s="142">
        <f t="shared" si="21"/>
        <v>3</v>
      </c>
      <c r="Y31" s="142">
        <f t="shared" si="22"/>
        <v>-184</v>
      </c>
    </row>
    <row r="32" spans="1:35" ht="32.25" customHeight="1">
      <c r="A32" s="152">
        <v>12</v>
      </c>
      <c r="B32" s="152">
        <v>12</v>
      </c>
      <c r="C32" s="153">
        <f t="shared" si="23"/>
        <v>143</v>
      </c>
      <c r="D32" s="154">
        <v>68</v>
      </c>
      <c r="E32" s="154">
        <v>75</v>
      </c>
      <c r="F32" s="154">
        <f t="shared" si="24"/>
        <v>353</v>
      </c>
      <c r="G32" s="154">
        <v>198</v>
      </c>
      <c r="H32" s="154">
        <v>155</v>
      </c>
      <c r="I32" s="154">
        <f t="shared" si="25"/>
        <v>-210</v>
      </c>
      <c r="J32" s="154">
        <f>D32-G32</f>
        <v>-130</v>
      </c>
      <c r="K32" s="154">
        <f>E32-H32</f>
        <v>-80</v>
      </c>
      <c r="L32" s="1708">
        <v>5</v>
      </c>
      <c r="M32" s="1708">
        <v>116</v>
      </c>
      <c r="N32" s="1708">
        <v>40</v>
      </c>
      <c r="O32" s="154">
        <f t="shared" si="19"/>
        <v>590</v>
      </c>
      <c r="P32" s="154">
        <v>319</v>
      </c>
      <c r="Q32" s="154">
        <v>271</v>
      </c>
      <c r="R32" s="155">
        <f t="shared" si="20"/>
        <v>563</v>
      </c>
      <c r="S32" s="154">
        <v>360</v>
      </c>
      <c r="T32" s="154">
        <v>203</v>
      </c>
      <c r="U32" s="154">
        <v>528</v>
      </c>
      <c r="V32" s="154">
        <v>528</v>
      </c>
      <c r="W32" s="154" t="s">
        <v>399</v>
      </c>
      <c r="X32" s="154">
        <f t="shared" si="21"/>
        <v>27</v>
      </c>
      <c r="Y32" s="154">
        <f t="shared" si="22"/>
        <v>-183</v>
      </c>
    </row>
    <row r="33" spans="1:26" ht="15" customHeight="1">
      <c r="A33" s="20" t="s">
        <v>401</v>
      </c>
    </row>
    <row r="34" spans="1:26" s="23" customFormat="1" ht="15" customHeight="1">
      <c r="A34" s="993" t="s">
        <v>4972</v>
      </c>
      <c r="B34" s="993"/>
      <c r="C34" s="993"/>
      <c r="D34" s="20"/>
      <c r="O34" s="20"/>
      <c r="P34" s="20"/>
      <c r="Q34" s="20"/>
      <c r="R34" s="20"/>
      <c r="S34" s="20"/>
      <c r="T34" s="20"/>
      <c r="U34" s="20"/>
      <c r="V34" s="20"/>
      <c r="W34" s="20"/>
      <c r="X34" s="20"/>
      <c r="Y34" s="20"/>
      <c r="Z34" s="20"/>
    </row>
  </sheetData>
  <customSheetViews>
    <customSheetView guid="{35BD8D3A-C3F6-4E0E-B6B2-2143E8CF03D4}" scale="85" topLeftCell="A10">
      <selection activeCell="H22" sqref="H22"/>
      <colBreaks count="1" manualBreakCount="1">
        <brk id="26" min="1" max="23" man="1"/>
      </colBreaks>
      <pageMargins left="0.59055118110236227" right="0.59055118110236227" top="0.78740157480314965" bottom="0.78740157480314965" header="0.31496062992125984" footer="0.31496062992125984"/>
      <pageSetup paperSize="9" orientation="landscape" r:id="rId1"/>
    </customSheetView>
    <customSheetView guid="{62DAE75F-6EEA-49DA-9015-29B18CCD12D0}"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
    </customSheetView>
    <customSheetView guid="{4FBB7373-7AD5-46FB-9DE1-55BD4F50189C}" scale="85" topLeftCell="N1">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3"/>
    </customSheetView>
    <customSheetView guid="{B4CA18B5-BFDC-4B27-9B09-A8E981EC257E}" scale="85" topLeftCell="O1">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4"/>
    </customSheetView>
    <customSheetView guid="{24722943-D668-4B0A-A18B-250D1EAF22DF}"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
    </customSheetView>
    <customSheetView guid="{F9A5D3E6-646D-417F-BBE8-7ECCE1B1890D}"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
    </customSheetView>
    <customSheetView guid="{B49D56AA-3B6B-4E15-99C8-E193BF4F22A9}" scale="85">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orientation="landscape" r:id="rId7"/>
    </customSheetView>
    <customSheetView guid="{4BFB6A7F-AD02-4597-91ED-9E7C081BFF9C}"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8"/>
    </customSheetView>
    <customSheetView guid="{CB77EDC4-1539-4750-BB10-178F70A60A1B}" scale="85" fitToPage="1">
      <selection activeCell="V16" sqref="V16"/>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9"/>
    </customSheetView>
    <customSheetView guid="{369012CD-4C1F-4D8C-8CE3-B02386BE13F9}" scale="85" fitToPage="1">
      <selection activeCell="V16" sqref="V16"/>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0"/>
    </customSheetView>
    <customSheetView guid="{564D171F-5A7F-4BA7-84E9-2748A0F2FCAC}" scale="85" fitToPage="1">
      <selection activeCell="AJ14" sqref="AJ14"/>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1"/>
    </customSheetView>
    <customSheetView guid="{57203996-1702-43B0-8CA7-C4D353FAC7EF}" scale="85">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orientation="landscape" r:id="rId12"/>
    </customSheetView>
    <customSheetView guid="{00CC1D44-80CA-4E4D-84E2-49AA889E672C}" scale="85">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orientation="landscape" r:id="rId13"/>
    </customSheetView>
    <customSheetView guid="{58711EF9-D1BA-4D52-9189-4F7861C6D30C}"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4"/>
    </customSheetView>
    <customSheetView guid="{67EF8DD2-DD3D-4A4F-9A3B-29FC45742F40}"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5"/>
    </customSheetView>
    <customSheetView guid="{3A63DEF1-E49A-408D-8D43-BE5779D6C7CA}"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6"/>
    </customSheetView>
    <customSheetView guid="{71AD9FC9-48FC-499D-BB07-7480148E85D1}"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7"/>
    </customSheetView>
    <customSheetView guid="{30058F98-6897-4D54-8BCF-6DCA7063FB8D}"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8"/>
    </customSheetView>
    <customSheetView guid="{69EF12F7-33A4-4F77-BCCE-9A346C0C3A8F}"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19"/>
    </customSheetView>
    <customSheetView guid="{2EA61839-294C-4932-B051-169222D4FEC6}"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20"/>
    </customSheetView>
    <customSheetView guid="{93FFEA2B-6C03-44F6-B130-FBAEBD1B563D}" scale="85">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orientation="landscape" r:id="rId21"/>
    </customSheetView>
    <customSheetView guid="{53BA018E-45F1-40AC-9517-B9A1EB91F7F3}"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2"/>
    </customSheetView>
    <customSheetView guid="{1BFE2A91-9960-49FB-B512-A4FCD8C3EC61}"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3"/>
    </customSheetView>
    <customSheetView guid="{B11D6758-BA5A-4F43-A11B-572A39E9790E}"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4"/>
    </customSheetView>
    <customSheetView guid="{C5E0F698-3666-4B81-8EED-CC2781573207}"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5"/>
    </customSheetView>
    <customSheetView guid="{898219FD-2AFB-47DD-A584-5E9CD05CCBB1}"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6"/>
    </customSheetView>
    <customSheetView guid="{F9FD260D-0E13-42FA-B6DD-FA7196CADFBB}"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7"/>
    </customSheetView>
    <customSheetView guid="{8F84476C-5D28-45F6-BFD4-9F4E2FD5B14D}"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8"/>
    </customSheetView>
    <customSheetView guid="{7A262490-7FC2-4C8C-B289-2D8F9C2B72A0}"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29"/>
    </customSheetView>
    <customSheetView guid="{BED141A3-5CB4-44D0-96C1-D3D2AD78F82E}"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30"/>
    </customSheetView>
    <customSheetView guid="{1BCDFE0B-EB32-405E-A123-CA77677AA7BE}"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1"/>
    </customSheetView>
    <customSheetView guid="{96390504-6689-4AFB-81A5-712B52EC1E83}"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2"/>
    </customSheetView>
    <customSheetView guid="{3FF74EB8-03DE-4C43-9AE6-A2853E714384}"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3"/>
    </customSheetView>
    <customSheetView guid="{2197E357-7CD0-4EA4-90A6-9555BC084B4F}"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4"/>
    </customSheetView>
    <customSheetView guid="{FF7A9D04-94D4-4D15-AD2D-E1F8E0368AE5}"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5"/>
    </customSheetView>
    <customSheetView guid="{8B65E8DB-C744-4D16-9819-6067CC1CCCAA}"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6"/>
    </customSheetView>
    <customSheetView guid="{06DBC5AB-88C1-4E14-8C73-F7B0FEB3D7E4}"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7"/>
    </customSheetView>
    <customSheetView guid="{43E09572-CE01-46DC-BF8D-61470785D9D8}"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8"/>
    </customSheetView>
    <customSheetView guid="{9E53071F-6DC1-48B1-9C5A-9EEB537B3297}"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39"/>
    </customSheetView>
    <customSheetView guid="{ED4482EE-7338-4CC5-85EA-72B3B193C360}"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0"/>
    </customSheetView>
    <customSheetView guid="{189F6A79-E0AD-48C6-A87A-B88942B73FB0}"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1"/>
    </customSheetView>
    <customSheetView guid="{4D74F358-5F93-45CB-B1B9-3325069D309B}"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2"/>
    </customSheetView>
    <customSheetView guid="{1486AC6E-B9F3-4CC2-AE0E-9827E85F6890}"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3"/>
    </customSheetView>
    <customSheetView guid="{94642DE4-2324-49BC-91D9-FAC00F585226}"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4"/>
    </customSheetView>
    <customSheetView guid="{4D2D3CAB-7699-4DB8-8B65-64F720C5DB21}"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5"/>
    </customSheetView>
    <customSheetView guid="{2EF88AF6-EE5B-4AC2-ACDB-9BB2BBF29173}"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6"/>
    </customSheetView>
    <customSheetView guid="{D5CA87AE-EAFF-4FDC-ABC9-AEF5B5BEB72E}"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7"/>
    </customSheetView>
    <customSheetView guid="{17AB8E9E-AF26-4EBF-9AA5-9A87DC9AD602}"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8"/>
    </customSheetView>
    <customSheetView guid="{D040BA70-5565-48F1-BFA8-4D40C54F0F21}"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49"/>
    </customSheetView>
    <customSheetView guid="{DDC9534C-6D09-4A16-B20C-329D6E1F671D}" scale="85">
      <colBreaks count="1" manualBreakCount="1">
        <brk id="26" min="1" max="23" man="1"/>
      </colBreaks>
      <pageMargins left="0.59055118110236227" right="0.59055118110236227" top="0.78740157480314965" bottom="0.78740157480314965" header="0.31496062992125984" footer="0.31496062992125984"/>
      <pageSetup paperSize="9" orientation="landscape" r:id="rId50"/>
    </customSheetView>
    <customSheetView guid="{8B44375A-1636-4AEA-8BC9-06A6E5FB3552}" scale="85">
      <selection activeCell="M25" sqref="M25"/>
      <colBreaks count="1" manualBreakCount="1">
        <brk id="26" min="1" max="23" man="1"/>
      </colBreaks>
      <pageMargins left="0.59055118110236227" right="0.59055118110236227" top="0.78740157480314965" bottom="0.78740157480314965" header="0.31496062992125984" footer="0.31496062992125984"/>
      <pageSetup paperSize="9" orientation="landscape" r:id="rId51"/>
    </customSheetView>
    <customSheetView guid="{BD934AF0-2C30-423F-A316-708B1B6405E5}"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2"/>
    </customSheetView>
    <customSheetView guid="{1C2FAE53-A98F-435E-9AEF-4E7909BF1616}"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3"/>
    </customSheetView>
    <customSheetView guid="{2269C0FD-B02E-4191-A436-AAEEA9894E11}"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4"/>
    </customSheetView>
    <customSheetView guid="{7F32949A-5CAB-4A39-BA6F-2E21B6F67F41}"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5"/>
    </customSheetView>
    <customSheetView guid="{96261999-39E9-4504-A3A1-B1430E0C0346}" scale="85" fitToPage="1">
      <selection activeCell="E18" sqref="E18"/>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6"/>
    </customSheetView>
    <customSheetView guid="{1184DE22-5901-485C-8050-F941E80B16ED}"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7"/>
    </customSheetView>
    <customSheetView guid="{2B898D7F-EE90-4CFD-9F43-AB7414F89E77}"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8"/>
    </customSheetView>
    <customSheetView guid="{C6AFBE28-E866-4D5D-ADBD-07D2847FD902}"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59"/>
    </customSheetView>
    <customSheetView guid="{3735EA80-EB2D-4910-81F1-1AA74ECCBFE5}" scale="85">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60"/>
    </customSheetView>
    <customSheetView guid="{436E96B2-CC3D-4C3D-8B1C-266CE54627E3}" scale="85">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61"/>
    </customSheetView>
    <customSheetView guid="{5B441C35-8B1D-479D-A742-AF098D604223}" scale="85">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orientation="landscape" r:id="rId62"/>
    </customSheetView>
    <customSheetView guid="{E4062767-D090-45A6-BD60-B90D5BBF3894}"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3"/>
    </customSheetView>
    <customSheetView guid="{1F973131-8A4E-4D06-BD72-AB7B2C989AC9}"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4"/>
    </customSheetView>
    <customSheetView guid="{1FF3D99B-551E-43BF-80CF-4BE9881BF48D}"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5"/>
    </customSheetView>
    <customSheetView guid="{240189DE-87D7-4094-9C55-239451DB35EE}"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6"/>
    </customSheetView>
    <customSheetView guid="{3879FE5B-EDC4-4A46-BAD1-D4F44E5C755B}" scale="85" fitToPage="1" topLeftCell="A4">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67"/>
    </customSheetView>
    <customSheetView guid="{CFF65FEC-3D52-4BB3-8C14-3CC246A9956F}" scale="85">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orientation="landscape" r:id="rId68"/>
    </customSheetView>
    <customSheetView guid="{3548A65C-53E9-4D33-AABC-827B0C7E9C69}" scale="85">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orientation="landscape" r:id="rId69"/>
    </customSheetView>
    <customSheetView guid="{F086CED5-EBE2-44AF-B94E-B9989A6B9DCD}" scale="85">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orientation="landscape" r:id="rId70"/>
    </customSheetView>
    <customSheetView guid="{7AA915D7-EB0A-47D9-A8BE-7E77CDFF3F08}" scale="85">
      <selection activeCell="AA10" sqref="AA10"/>
      <colBreaks count="1" manualBreakCount="1">
        <brk id="26" min="1" max="23" man="1"/>
      </colBreaks>
      <pageMargins left="0.59055118110236227" right="0.59055118110236227" top="0.78740157480314965" bottom="0.78740157480314965" header="0.31496062992125984" footer="0.31496062992125984"/>
      <pageSetup paperSize="9" orientation="landscape" r:id="rId71"/>
    </customSheetView>
    <customSheetView guid="{F3CC2422-C263-4ADA-B4A0-53719C6F4A1C}"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2"/>
    </customSheetView>
    <customSheetView guid="{71042459-703D-4FF3-8D53-1213B54B1552}"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3"/>
    </customSheetView>
    <customSheetView guid="{EE644B69-3942-4A0D-811D-C183FE0C8B84}"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4"/>
    </customSheetView>
    <customSheetView guid="{AA17E97B-ABB2-4C8B-BAA8-63934B5B5DBA}" scale="90" fitToPage="1" topLeftCell="K1">
      <selection activeCell="E14" sqref="E14"/>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5"/>
    </customSheetView>
    <customSheetView guid="{723C59CB-A466-4479-8AA8-39674B010947}" scale="90" fitToPage="1" topLeftCell="L1">
      <selection activeCell="S13" sqref="S13"/>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6"/>
    </customSheetView>
    <customSheetView guid="{9D1B7E56-0B3F-4392-BE9A-F57461B2AFB0}" scale="85" topLeftCell="O1">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77"/>
    </customSheetView>
    <customSheetView guid="{CD1FBD09-2D49-40A1-916B-5524EF5CA3FA}" scale="85" topLeftCell="O1">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78"/>
    </customSheetView>
    <customSheetView guid="{5513285A-7AFF-4B9F-AAF6-93131D585702}"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79"/>
    </customSheetView>
    <customSheetView guid="{A0A5534D-42D8-415C-8AAF-DF16D93BD699}" scale="85" fitToPage="1">
      <selection activeCell="M12" sqref="M12"/>
      <colBreaks count="1" manualBreakCount="1">
        <brk id="26" min="1" max="23" man="1"/>
      </colBreaks>
      <pageMargins left="0.59055118110236227" right="0.59055118110236227" top="0.78740157480314965" bottom="0.78740157480314965" header="0.31496062992125984" footer="0.31496062992125984"/>
      <pageSetup paperSize="9" scale="67" orientation="landscape" r:id="rId80"/>
    </customSheetView>
    <customSheetView guid="{954601D5-9BC0-44CB-9222-E69A5143F9E9}" scale="85" topLeftCell="O1">
      <selection activeCell="AA1" sqref="AA1"/>
      <colBreaks count="1" manualBreakCount="1">
        <brk id="26" min="1" max="23" man="1"/>
      </colBreaks>
      <pageMargins left="0.59055118110236227" right="0.59055118110236227" top="0.78740157480314965" bottom="0.78740157480314965" header="0.31496062992125984" footer="0.31496062992125984"/>
      <pageSetup paperSize="9" orientation="landscape" r:id="rId81"/>
    </customSheetView>
    <customSheetView guid="{20ACD794-F4A7-4F34-995C-D04BD1C46A1C}" scale="85" topLeftCell="A10">
      <selection activeCell="G20" sqref="G20"/>
      <colBreaks count="1" manualBreakCount="1">
        <brk id="26" min="1" max="23" man="1"/>
      </colBreaks>
      <pageMargins left="0.59055118110236227" right="0.59055118110236227" top="0.78740157480314965" bottom="0.78740157480314965" header="0.31496062992125984" footer="0.31496062992125984"/>
      <pageSetup paperSize="9" orientation="landscape" r:id="rId82"/>
    </customSheetView>
  </customSheetViews>
  <mergeCells count="15">
    <mergeCell ref="O3:X3"/>
    <mergeCell ref="Y3:Y5"/>
    <mergeCell ref="C4:E4"/>
    <mergeCell ref="F4:H4"/>
    <mergeCell ref="I4:K4"/>
    <mergeCell ref="O4:Q4"/>
    <mergeCell ref="R4:T4"/>
    <mergeCell ref="U4:W4"/>
    <mergeCell ref="X4:X5"/>
    <mergeCell ref="N3:N5"/>
    <mergeCell ref="A3:A5"/>
    <mergeCell ref="B3:B5"/>
    <mergeCell ref="C3:K3"/>
    <mergeCell ref="L3:L5"/>
    <mergeCell ref="M3:M5"/>
  </mergeCells>
  <phoneticPr fontId="2"/>
  <hyperlinks>
    <hyperlink ref="AA1" location="目次!A1" display="目次へ戻る"/>
  </hyperlinks>
  <pageMargins left="0.59055118110236227" right="0.59055118110236227" top="0.78740157480314965" bottom="0.78740157480314965" header="0.31496062992125984" footer="0.31496062992125984"/>
  <pageSetup paperSize="9" orientation="landscape" r:id="rId83"/>
  <colBreaks count="1" manualBreakCount="1">
    <brk id="26" min="1" max="2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K27"/>
  <sheetViews>
    <sheetView zoomScaleNormal="100" zoomScaleSheetLayoutView="100" workbookViewId="0">
      <selection activeCell="E6" sqref="E6"/>
    </sheetView>
  </sheetViews>
  <sheetFormatPr defaultColWidth="2.5" defaultRowHeight="15" customHeight="1"/>
  <cols>
    <col min="1" max="3" width="14.25" style="20" customWidth="1"/>
    <col min="4" max="9" width="11" style="20" customWidth="1"/>
    <col min="10" max="10" width="2.5" style="20" customWidth="1"/>
    <col min="11" max="11" width="11" style="20" bestFit="1" customWidth="1"/>
    <col min="12" max="16384" width="2.5" style="20"/>
  </cols>
  <sheetData>
    <row r="1" spans="1:11" ht="22.5" customHeight="1">
      <c r="I1" s="19" t="s">
        <v>4765</v>
      </c>
      <c r="K1" s="95" t="s">
        <v>208</v>
      </c>
    </row>
    <row r="2" spans="1:11" ht="22.5" customHeight="1">
      <c r="A2" s="138" t="s">
        <v>4780</v>
      </c>
      <c r="B2" s="138"/>
      <c r="C2" s="138"/>
    </row>
    <row r="3" spans="1:11" ht="22.5" customHeight="1">
      <c r="A3" s="156" t="s">
        <v>402</v>
      </c>
      <c r="B3" s="156"/>
      <c r="C3" s="156"/>
    </row>
    <row r="4" spans="1:11" ht="27">
      <c r="A4" s="119" t="s">
        <v>129</v>
      </c>
      <c r="B4" s="82" t="s">
        <v>130</v>
      </c>
      <c r="C4" s="157" t="s">
        <v>403</v>
      </c>
      <c r="D4" s="139" t="s">
        <v>404</v>
      </c>
      <c r="E4" s="139" t="s">
        <v>405</v>
      </c>
      <c r="F4" s="139" t="s">
        <v>406</v>
      </c>
      <c r="G4" s="139" t="s">
        <v>407</v>
      </c>
      <c r="H4" s="139" t="s">
        <v>408</v>
      </c>
      <c r="I4" s="158" t="s">
        <v>409</v>
      </c>
    </row>
    <row r="5" spans="1:11" ht="29.25" customHeight="1">
      <c r="A5" s="1588">
        <v>2010</v>
      </c>
      <c r="B5" s="1588" t="s">
        <v>363</v>
      </c>
      <c r="C5" s="159">
        <v>8.3000000000000007</v>
      </c>
      <c r="D5" s="30">
        <v>7.9</v>
      </c>
      <c r="E5" s="30">
        <f t="shared" ref="E5:E9" si="0">C5-D5</f>
        <v>0.40000000000000036</v>
      </c>
      <c r="F5" s="30">
        <v>34.4</v>
      </c>
      <c r="G5" s="30">
        <v>35.200000000000003</v>
      </c>
      <c r="H5" s="30">
        <f t="shared" ref="H5:H9" si="1">F5-G5</f>
        <v>-0.80000000000000426</v>
      </c>
      <c r="I5" s="30">
        <f t="shared" ref="I5:I9" si="2">E5+H5</f>
        <v>-0.40000000000000391</v>
      </c>
    </row>
    <row r="6" spans="1:11" ht="29.25" customHeight="1">
      <c r="A6" s="1588">
        <v>2011</v>
      </c>
      <c r="B6" s="1588" t="s">
        <v>365</v>
      </c>
      <c r="C6" s="159">
        <v>9.1</v>
      </c>
      <c r="D6" s="30">
        <v>9.1999999999999993</v>
      </c>
      <c r="E6" s="30">
        <f t="shared" si="0"/>
        <v>-9.9999999999999645E-2</v>
      </c>
      <c r="F6" s="30">
        <v>31</v>
      </c>
      <c r="G6" s="30">
        <v>53.7</v>
      </c>
      <c r="H6" s="30">
        <f t="shared" si="1"/>
        <v>-22.700000000000003</v>
      </c>
      <c r="I6" s="30">
        <f t="shared" si="2"/>
        <v>-22.800000000000004</v>
      </c>
    </row>
    <row r="7" spans="1:11" ht="29.25" customHeight="1">
      <c r="A7" s="1588">
        <v>2012</v>
      </c>
      <c r="B7" s="1588" t="s">
        <v>366</v>
      </c>
      <c r="C7" s="159">
        <v>7.8</v>
      </c>
      <c r="D7" s="30">
        <v>9.3000000000000007</v>
      </c>
      <c r="E7" s="30">
        <f t="shared" si="0"/>
        <v>-1.5000000000000009</v>
      </c>
      <c r="F7" s="30">
        <v>30.8</v>
      </c>
      <c r="G7" s="30">
        <v>39.200000000000003</v>
      </c>
      <c r="H7" s="30">
        <f t="shared" si="1"/>
        <v>-8.4000000000000021</v>
      </c>
      <c r="I7" s="30">
        <f t="shared" si="2"/>
        <v>-9.9000000000000021</v>
      </c>
    </row>
    <row r="8" spans="1:11" ht="29.25" customHeight="1">
      <c r="A8" s="1588">
        <v>2013</v>
      </c>
      <c r="B8" s="1588" t="s">
        <v>367</v>
      </c>
      <c r="C8" s="159">
        <v>8.1</v>
      </c>
      <c r="D8" s="30">
        <v>9.1</v>
      </c>
      <c r="E8" s="30">
        <f t="shared" si="0"/>
        <v>-1</v>
      </c>
      <c r="F8" s="30">
        <v>34.6</v>
      </c>
      <c r="G8" s="30">
        <v>32.700000000000003</v>
      </c>
      <c r="H8" s="30">
        <f t="shared" si="1"/>
        <v>1.8999999999999986</v>
      </c>
      <c r="I8" s="30">
        <f t="shared" si="2"/>
        <v>0.89999999999999858</v>
      </c>
    </row>
    <row r="9" spans="1:11" ht="29.25" customHeight="1">
      <c r="A9" s="1588">
        <v>2014</v>
      </c>
      <c r="B9" s="1588" t="s">
        <v>368</v>
      </c>
      <c r="C9" s="159">
        <v>8.1999999999999993</v>
      </c>
      <c r="D9" s="30">
        <v>9.1999999999999993</v>
      </c>
      <c r="E9" s="30">
        <f t="shared" si="0"/>
        <v>-1</v>
      </c>
      <c r="F9" s="30">
        <v>36.299999999999997</v>
      </c>
      <c r="G9" s="30">
        <v>32.799999999999997</v>
      </c>
      <c r="H9" s="30">
        <f t="shared" si="1"/>
        <v>3.5</v>
      </c>
      <c r="I9" s="30">
        <f t="shared" si="2"/>
        <v>2.5</v>
      </c>
    </row>
    <row r="10" spans="1:11" ht="29.25" customHeight="1">
      <c r="A10" s="117">
        <v>2015</v>
      </c>
      <c r="B10" s="117" t="s">
        <v>410</v>
      </c>
      <c r="C10" s="159">
        <v>8.1921274489929772</v>
      </c>
      <c r="D10" s="30">
        <v>9.7274060647977016</v>
      </c>
      <c r="E10" s="30">
        <f t="shared" ref="E10:E15" si="3">C10-D10</f>
        <v>-1.5352786158047245</v>
      </c>
      <c r="F10" s="30">
        <v>37.016610820285948</v>
      </c>
      <c r="G10" s="30">
        <v>33.659865730196394</v>
      </c>
      <c r="H10" s="30">
        <f t="shared" ref="H10:H17" si="4">F10-G10</f>
        <v>3.3567450900895537</v>
      </c>
      <c r="I10" s="30">
        <f t="shared" ref="I10:I17" si="5">E10+H10</f>
        <v>1.8214664742848292</v>
      </c>
    </row>
    <row r="11" spans="1:11" ht="29.25" customHeight="1">
      <c r="A11" s="117">
        <v>2016</v>
      </c>
      <c r="B11" s="117" t="s">
        <v>411</v>
      </c>
      <c r="C11" s="159">
        <v>8.0422403852170579</v>
      </c>
      <c r="D11" s="30">
        <v>9.6512844044898287</v>
      </c>
      <c r="E11" s="30">
        <f t="shared" si="3"/>
        <v>-1.6090440192727709</v>
      </c>
      <c r="F11" s="30">
        <v>34.877518973310728</v>
      </c>
      <c r="G11" s="30">
        <v>34.224962232161211</v>
      </c>
      <c r="H11" s="30">
        <f t="shared" si="4"/>
        <v>0.65255674114951745</v>
      </c>
      <c r="I11" s="30">
        <f t="shared" si="5"/>
        <v>-0.9564872781232534</v>
      </c>
    </row>
    <row r="12" spans="1:11" ht="29.25" customHeight="1">
      <c r="A12" s="117">
        <v>2017</v>
      </c>
      <c r="B12" s="117" t="s">
        <v>412</v>
      </c>
      <c r="C12" s="159">
        <v>7.84160261446499</v>
      </c>
      <c r="D12" s="30">
        <v>10.0671241183798</v>
      </c>
      <c r="E12" s="30">
        <f t="shared" si="3"/>
        <v>-2.22552150391481</v>
      </c>
      <c r="F12" s="30">
        <v>34.213285616559098</v>
      </c>
      <c r="G12" s="30">
        <v>35.285718126499198</v>
      </c>
      <c r="H12" s="30">
        <f t="shared" si="4"/>
        <v>-1.0724325099401</v>
      </c>
      <c r="I12" s="30">
        <f t="shared" si="5"/>
        <v>-3.2979540138549099</v>
      </c>
    </row>
    <row r="13" spans="1:11" ht="29.25" customHeight="1">
      <c r="A13" s="117">
        <v>2018</v>
      </c>
      <c r="B13" s="117" t="s">
        <v>413</v>
      </c>
      <c r="C13" s="159">
        <v>7.54</v>
      </c>
      <c r="D13" s="30">
        <v>10.06</v>
      </c>
      <c r="E13" s="30">
        <f t="shared" si="3"/>
        <v>-2.5200000000000005</v>
      </c>
      <c r="F13" s="30">
        <v>32.97</v>
      </c>
      <c r="G13" s="30">
        <v>34.92</v>
      </c>
      <c r="H13" s="30">
        <f t="shared" si="4"/>
        <v>-1.9500000000000028</v>
      </c>
      <c r="I13" s="30">
        <f t="shared" si="5"/>
        <v>-4.4700000000000033</v>
      </c>
    </row>
    <row r="14" spans="1:11" ht="29.25" customHeight="1">
      <c r="A14" s="117">
        <v>2019</v>
      </c>
      <c r="B14" s="117" t="s">
        <v>414</v>
      </c>
      <c r="C14" s="159">
        <v>6.9602563639211148</v>
      </c>
      <c r="D14" s="30">
        <v>10.122640259255244</v>
      </c>
      <c r="E14" s="30">
        <f t="shared" si="3"/>
        <v>-3.1623838953341288</v>
      </c>
      <c r="F14" s="30">
        <v>34.316382955654298</v>
      </c>
      <c r="G14" s="30">
        <v>34.226029130073364</v>
      </c>
      <c r="H14" s="30">
        <f t="shared" si="4"/>
        <v>9.0353825580933744E-2</v>
      </c>
      <c r="I14" s="30">
        <f t="shared" si="5"/>
        <v>-3.072030069753195</v>
      </c>
    </row>
    <row r="15" spans="1:11" ht="29.25" customHeight="1">
      <c r="A15" s="1081">
        <v>2020</v>
      </c>
      <c r="B15" s="1081" t="s">
        <v>415</v>
      </c>
      <c r="C15" s="159">
        <v>7.0370958094700002</v>
      </c>
      <c r="D15" s="30">
        <v>10.598366758999999</v>
      </c>
      <c r="E15" s="30">
        <f t="shared" si="3"/>
        <v>-3.561270949529999</v>
      </c>
      <c r="F15" s="30">
        <v>32.738058908900001</v>
      </c>
      <c r="G15" s="30">
        <v>33.6657593105</v>
      </c>
      <c r="H15" s="30">
        <f t="shared" si="4"/>
        <v>-0.92770040159999922</v>
      </c>
      <c r="I15" s="30">
        <f t="shared" si="5"/>
        <v>-4.4889713511299982</v>
      </c>
    </row>
    <row r="16" spans="1:11" ht="29.25" customHeight="1">
      <c r="A16" s="1502">
        <v>2021</v>
      </c>
      <c r="B16" s="1502" t="s">
        <v>4971</v>
      </c>
      <c r="C16" s="159">
        <v>6.8465639899999999</v>
      </c>
      <c r="D16" s="30">
        <v>10.80487752</v>
      </c>
      <c r="E16" s="30">
        <f>ROUNDDOWN(C16-D16,2)</f>
        <v>-3.95</v>
      </c>
      <c r="F16" s="30">
        <v>32.488218570000001</v>
      </c>
      <c r="G16" s="30">
        <v>33.50309214</v>
      </c>
      <c r="H16" s="30">
        <f>F16-G16</f>
        <v>-1.0148735699999989</v>
      </c>
      <c r="I16" s="30">
        <f>E16+H16</f>
        <v>-4.9648735699999991</v>
      </c>
    </row>
    <row r="17" spans="1:10" ht="29.25" customHeight="1">
      <c r="A17" s="1320">
        <v>2022</v>
      </c>
      <c r="B17" s="1320" t="s">
        <v>5423</v>
      </c>
      <c r="C17" s="159">
        <v>6.1031487681081167</v>
      </c>
      <c r="D17" s="30">
        <v>11.441089803915519</v>
      </c>
      <c r="E17" s="30">
        <f>ROUNDDOWN(C17-D17,2)</f>
        <v>-5.33</v>
      </c>
      <c r="F17" s="30">
        <v>33.160030238047483</v>
      </c>
      <c r="G17" s="30">
        <v>34.446690013730539</v>
      </c>
      <c r="H17" s="30">
        <f t="shared" si="4"/>
        <v>-1.2866597756830558</v>
      </c>
      <c r="I17" s="30">
        <f t="shared" si="5"/>
        <v>-6.6166597756830559</v>
      </c>
    </row>
    <row r="18" spans="1:10" ht="29.25" customHeight="1">
      <c r="A18" s="1626">
        <v>2023</v>
      </c>
      <c r="B18" s="1626" t="s">
        <v>5424</v>
      </c>
      <c r="C18" s="159">
        <f>1907/321739*1000</f>
        <v>5.9271645650667155</v>
      </c>
      <c r="D18" s="30">
        <f>3880/321739*1000</f>
        <v>12.059464348431492</v>
      </c>
      <c r="E18" s="30">
        <f>ROUNDDOWN(C18-D18,2)</f>
        <v>-6.13</v>
      </c>
      <c r="F18" s="30">
        <f>10343/321739*1000</f>
        <v>32.147175194800752</v>
      </c>
      <c r="G18" s="30">
        <f>10636/321739*1000</f>
        <v>33.057851239669425</v>
      </c>
      <c r="H18" s="30">
        <f>F18-G18</f>
        <v>-0.91067604486867282</v>
      </c>
      <c r="I18" s="30">
        <f>E18+H18</f>
        <v>-7.0406760448686727</v>
      </c>
    </row>
    <row r="19" spans="1:10" ht="29.25" customHeight="1">
      <c r="A19" s="1629">
        <v>2024</v>
      </c>
      <c r="B19" s="1629" t="s">
        <v>5553</v>
      </c>
      <c r="C19" s="1145">
        <f>1697/319230*1000</f>
        <v>5.3159164238949979</v>
      </c>
      <c r="D19" s="1142">
        <f>3970/319230*1000</f>
        <v>12.436174544998902</v>
      </c>
      <c r="E19" s="1142">
        <f>ROUNDDOWN(C19-D19,2)</f>
        <v>-7.12</v>
      </c>
      <c r="F19" s="1142">
        <f>10132/319230*1000</f>
        <v>31.738871659931707</v>
      </c>
      <c r="G19" s="1142">
        <f>10477/319230*1000</f>
        <v>32.819597155655799</v>
      </c>
      <c r="H19" s="1142">
        <f>F19-G19</f>
        <v>-1.0807254957240922</v>
      </c>
      <c r="I19" s="1142">
        <f>E19+H19</f>
        <v>-8.2007254957240932</v>
      </c>
    </row>
    <row r="20" spans="1:10" ht="13.5">
      <c r="A20" s="20" t="s">
        <v>416</v>
      </c>
      <c r="D20" s="160"/>
      <c r="E20" s="160"/>
      <c r="F20" s="160"/>
      <c r="G20" s="160"/>
      <c r="H20" s="160"/>
      <c r="I20" s="160"/>
      <c r="J20" s="160"/>
    </row>
    <row r="21" spans="1:10" ht="13.5">
      <c r="A21" s="23"/>
      <c r="B21" s="23"/>
      <c r="C21" s="23"/>
      <c r="D21" s="23"/>
      <c r="E21" s="23"/>
      <c r="F21" s="23"/>
      <c r="G21" s="23"/>
      <c r="H21" s="23"/>
      <c r="I21" s="23"/>
      <c r="J21" s="23"/>
    </row>
    <row r="22" spans="1:10" ht="15" customHeight="1">
      <c r="D22" s="91"/>
      <c r="E22" s="55"/>
      <c r="F22" s="55"/>
      <c r="G22" s="55"/>
      <c r="H22" s="55"/>
    </row>
    <row r="23" spans="1:10" ht="15" customHeight="1">
      <c r="D23" s="91"/>
      <c r="E23" s="55"/>
      <c r="F23" s="55"/>
      <c r="G23" s="55"/>
      <c r="H23" s="55"/>
    </row>
    <row r="24" spans="1:10" ht="15" customHeight="1">
      <c r="E24" s="23"/>
      <c r="F24" s="23"/>
      <c r="G24" s="23"/>
      <c r="H24" s="23"/>
    </row>
    <row r="25" spans="1:10" ht="15" customHeight="1">
      <c r="D25" s="91"/>
      <c r="E25" s="55"/>
      <c r="F25" s="55"/>
      <c r="G25" s="55"/>
      <c r="H25" s="55"/>
    </row>
    <row r="26" spans="1:10" ht="15" customHeight="1">
      <c r="A26" s="55" t="s">
        <v>4973</v>
      </c>
      <c r="B26" s="55"/>
      <c r="C26" s="55"/>
      <c r="D26" s="91"/>
      <c r="E26" s="55"/>
      <c r="F26" s="55"/>
      <c r="G26" s="55"/>
      <c r="H26" s="55"/>
    </row>
    <row r="27" spans="1:10" s="23" customFormat="1" ht="15" customHeight="1">
      <c r="D27" s="20"/>
    </row>
  </sheetData>
  <customSheetViews>
    <customSheetView guid="{35BD8D3A-C3F6-4E0E-B6B2-2143E8CF03D4}" scale="85">
      <selection activeCell="H18" sqref="H18"/>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selection activeCell="A22" sqref="A22"/>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22" sqref="A22"/>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22" sqref="A22"/>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selection activeCell="A22" sqref="A22"/>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selection activeCell="A22" sqref="A22"/>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selection activeCell="A22" sqref="A22"/>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selection activeCell="A22" sqref="A22"/>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selection activeCell="A22" sqref="A22"/>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selection activeCell="A22" sqref="A22"/>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selection activeCell="A22" sqref="A22"/>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selection activeCell="A22" sqref="A2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selection activeCell="A22" sqref="A2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selection activeCell="A22" sqref="A22"/>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selection activeCell="A22" sqref="A22"/>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selection activeCell="A22" sqref="A22"/>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selection activeCell="A22" sqref="A22"/>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selection activeCell="A22" sqref="A22"/>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selection activeCell="A22" sqref="A22"/>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selection activeCell="A22" sqref="A22"/>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selection activeCell="A22" sqref="A22"/>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selection activeCell="A22" sqref="A22"/>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selection activeCell="A22" sqref="A22"/>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selection activeCell="A22" sqref="A22"/>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selection activeCell="A22" sqref="A22"/>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selection activeCell="A22" sqref="A22"/>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selection activeCell="A22" sqref="A22"/>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selection activeCell="A22" sqref="A22"/>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selection activeCell="A22" sqref="A22"/>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selection activeCell="A22" sqref="A2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selection activeCell="A22" sqref="A22"/>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selection activeCell="A22" sqref="A22"/>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selection activeCell="A22" sqref="A22"/>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selection activeCell="A22" sqref="A2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selection activeCell="A22" sqref="A22"/>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selection activeCell="A22" sqref="A2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selection activeCell="A22" sqref="A2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selection activeCell="A22" sqref="A22"/>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selection activeCell="A22" sqref="A22"/>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selection activeCell="A22" sqref="A22"/>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selection activeCell="E19" sqref="E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selection activeCell="E19" sqref="E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22" sqref="A2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22" sqref="A22"/>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selection activeCell="A22" sqref="A22"/>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selection activeCell="A22" sqref="A2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22" sqref="A2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J30"/>
  <sheetViews>
    <sheetView zoomScaleNormal="100" zoomScaleSheetLayoutView="100" workbookViewId="0">
      <selection activeCell="D13" sqref="D13"/>
    </sheetView>
  </sheetViews>
  <sheetFormatPr defaultColWidth="2.5" defaultRowHeight="15" customHeight="1"/>
  <cols>
    <col min="1" max="1" width="16.875" style="20" customWidth="1"/>
    <col min="2" max="5" width="12.5" style="20" customWidth="1"/>
    <col min="6" max="6" width="2.5" style="20" customWidth="1"/>
    <col min="7" max="7" width="10.625" style="20" bestFit="1" customWidth="1"/>
    <col min="8" max="8" width="4.5" style="20" bestFit="1" customWidth="1"/>
    <col min="9" max="10" width="2.5" style="20"/>
    <col min="11" max="12" width="2.5" style="20" customWidth="1"/>
    <col min="13" max="16384" width="2.5" style="20"/>
  </cols>
  <sheetData>
    <row r="1" spans="1:10" ht="22.5" customHeight="1">
      <c r="E1" s="19" t="s">
        <v>4765</v>
      </c>
      <c r="G1" s="95" t="s">
        <v>208</v>
      </c>
    </row>
    <row r="2" spans="1:10" ht="22.5" customHeight="1">
      <c r="A2" s="138" t="s">
        <v>4779</v>
      </c>
    </row>
    <row r="3" spans="1:10" ht="22.5" customHeight="1">
      <c r="A3" s="22"/>
      <c r="E3" s="1953" t="s">
        <v>5554</v>
      </c>
    </row>
    <row r="4" spans="1:10" ht="20.100000000000001" customHeight="1">
      <c r="A4" s="1246" t="s">
        <v>417</v>
      </c>
      <c r="B4" s="1246" t="s">
        <v>131</v>
      </c>
      <c r="C4" s="1003" t="s">
        <v>245</v>
      </c>
      <c r="D4" s="1003" t="s">
        <v>246</v>
      </c>
      <c r="E4" s="991" t="s">
        <v>418</v>
      </c>
    </row>
    <row r="5" spans="1:10" ht="18" customHeight="1">
      <c r="A5" s="1954" t="s">
        <v>131</v>
      </c>
      <c r="B5" s="1955">
        <f>SUM(B6:B28)</f>
        <v>3959</v>
      </c>
      <c r="C5" s="1955">
        <f>SUM(C6:C28)</f>
        <v>1874</v>
      </c>
      <c r="D5" s="1955">
        <f>SUM(D6:D28)</f>
        <v>2085</v>
      </c>
      <c r="E5" s="1250">
        <f>SUM(E6:E28)</f>
        <v>0.99999999999999989</v>
      </c>
      <c r="G5" s="1041"/>
    </row>
    <row r="6" spans="1:10" ht="18" customHeight="1">
      <c r="A6" s="1956" t="s">
        <v>4938</v>
      </c>
      <c r="B6" s="1957">
        <v>883</v>
      </c>
      <c r="C6" s="1957">
        <v>412</v>
      </c>
      <c r="D6" s="1957">
        <v>471</v>
      </c>
      <c r="E6" s="1249">
        <f>B6/B$5</f>
        <v>0.22303612023238192</v>
      </c>
      <c r="G6" s="1042"/>
      <c r="H6" s="1248"/>
    </row>
    <row r="7" spans="1:10" ht="18" customHeight="1">
      <c r="A7" s="1956" t="s">
        <v>5032</v>
      </c>
      <c r="B7" s="1957">
        <v>719</v>
      </c>
      <c r="C7" s="1957">
        <v>249</v>
      </c>
      <c r="D7" s="1957">
        <v>470</v>
      </c>
      <c r="E7" s="1249">
        <f>B7/B$5</f>
        <v>0.18161151806011619</v>
      </c>
      <c r="G7" s="1041"/>
      <c r="H7" s="1248"/>
    </row>
    <row r="8" spans="1:10" ht="18" customHeight="1">
      <c r="A8" s="1956" t="s">
        <v>4939</v>
      </c>
      <c r="B8" s="1957">
        <v>430</v>
      </c>
      <c r="C8" s="1957">
        <v>148</v>
      </c>
      <c r="D8" s="1957">
        <v>282</v>
      </c>
      <c r="E8" s="1249">
        <f t="shared" ref="E8:E27" si="0">B8/B$5</f>
        <v>0.10861328618337965</v>
      </c>
      <c r="G8" s="1041"/>
      <c r="H8" s="1248"/>
    </row>
    <row r="9" spans="1:10" ht="18" customHeight="1">
      <c r="A9" s="1956" t="s">
        <v>5033</v>
      </c>
      <c r="B9" s="1957">
        <v>368</v>
      </c>
      <c r="C9" s="1957">
        <v>196</v>
      </c>
      <c r="D9" s="1957">
        <v>172</v>
      </c>
      <c r="E9" s="1249">
        <f t="shared" si="0"/>
        <v>9.2952765849962107E-2</v>
      </c>
      <c r="G9" s="1041"/>
      <c r="H9" s="1248"/>
    </row>
    <row r="10" spans="1:10" ht="18" customHeight="1">
      <c r="A10" s="1956" t="s">
        <v>4943</v>
      </c>
      <c r="B10" s="1957">
        <v>357</v>
      </c>
      <c r="C10" s="1957">
        <v>235</v>
      </c>
      <c r="D10" s="1957">
        <v>122</v>
      </c>
      <c r="E10" s="1249">
        <f t="shared" si="0"/>
        <v>9.0174286435968684E-2</v>
      </c>
      <c r="G10" s="1041"/>
      <c r="H10" s="1248"/>
    </row>
    <row r="11" spans="1:10" s="163" customFormat="1" ht="18" customHeight="1">
      <c r="A11" s="1958" t="s">
        <v>4940</v>
      </c>
      <c r="B11" s="1957">
        <v>305</v>
      </c>
      <c r="C11" s="1957">
        <v>130</v>
      </c>
      <c r="D11" s="1957">
        <v>175</v>
      </c>
      <c r="E11" s="1249">
        <f t="shared" si="0"/>
        <v>7.7039656478908813E-2</v>
      </c>
      <c r="G11" s="1049"/>
      <c r="H11" s="1248"/>
      <c r="I11" s="20"/>
      <c r="J11" s="20"/>
    </row>
    <row r="12" spans="1:10" ht="18" customHeight="1">
      <c r="A12" s="1956" t="s">
        <v>4944</v>
      </c>
      <c r="B12" s="1957">
        <v>240</v>
      </c>
      <c r="C12" s="1957">
        <v>96</v>
      </c>
      <c r="D12" s="1957">
        <v>144</v>
      </c>
      <c r="E12" s="1249">
        <f t="shared" si="0"/>
        <v>6.0621369032583985E-2</v>
      </c>
      <c r="G12" s="1041"/>
      <c r="H12" s="1248"/>
    </row>
    <row r="13" spans="1:10" ht="18" customHeight="1">
      <c r="A13" s="1956" t="s">
        <v>4945</v>
      </c>
      <c r="B13" s="1957">
        <v>90</v>
      </c>
      <c r="C13" s="1957">
        <v>81</v>
      </c>
      <c r="D13" s="1957">
        <v>9</v>
      </c>
      <c r="E13" s="1249">
        <f t="shared" si="0"/>
        <v>2.2733013387218996E-2</v>
      </c>
      <c r="G13" s="1041"/>
      <c r="H13" s="1248"/>
    </row>
    <row r="14" spans="1:10" ht="18" customHeight="1">
      <c r="A14" s="1956" t="s">
        <v>5040</v>
      </c>
      <c r="B14" s="1957">
        <v>71</v>
      </c>
      <c r="C14" s="1957">
        <v>48</v>
      </c>
      <c r="D14" s="1957">
        <v>23</v>
      </c>
      <c r="E14" s="1249">
        <f t="shared" si="0"/>
        <v>1.793382167213943E-2</v>
      </c>
      <c r="G14" s="1041"/>
      <c r="H14" s="1248"/>
    </row>
    <row r="15" spans="1:10" ht="18" customHeight="1">
      <c r="A15" s="1956" t="s">
        <v>5034</v>
      </c>
      <c r="B15" s="1957">
        <v>70</v>
      </c>
      <c r="C15" s="1957">
        <v>46</v>
      </c>
      <c r="D15" s="1957">
        <v>24</v>
      </c>
      <c r="E15" s="1249">
        <f t="shared" si="0"/>
        <v>1.7681232634503663E-2</v>
      </c>
      <c r="G15" s="1041"/>
      <c r="H15" s="1248"/>
    </row>
    <row r="16" spans="1:10" ht="18" customHeight="1">
      <c r="A16" s="1956" t="s">
        <v>4941</v>
      </c>
      <c r="B16" s="1957">
        <v>64</v>
      </c>
      <c r="C16" s="1957">
        <v>12</v>
      </c>
      <c r="D16" s="1957">
        <v>52</v>
      </c>
      <c r="E16" s="1249">
        <f t="shared" si="0"/>
        <v>1.6165698408689064E-2</v>
      </c>
      <c r="G16" s="1247"/>
      <c r="H16" s="1248"/>
    </row>
    <row r="17" spans="1:8" ht="18" customHeight="1">
      <c r="A17" s="1956" t="s">
        <v>4942</v>
      </c>
      <c r="B17" s="1957">
        <v>63</v>
      </c>
      <c r="C17" s="1957">
        <v>27</v>
      </c>
      <c r="D17" s="1957">
        <v>36</v>
      </c>
      <c r="E17" s="1249">
        <f t="shared" si="0"/>
        <v>1.5913109371053297E-2</v>
      </c>
      <c r="G17" s="1247"/>
      <c r="H17" s="1248"/>
    </row>
    <row r="18" spans="1:8" ht="18" customHeight="1">
      <c r="A18" s="1956" t="s">
        <v>5038</v>
      </c>
      <c r="B18" s="1957">
        <v>42</v>
      </c>
      <c r="C18" s="1957">
        <v>32</v>
      </c>
      <c r="D18" s="1957">
        <v>10</v>
      </c>
      <c r="E18" s="1249">
        <f t="shared" si="0"/>
        <v>1.0608739580702197E-2</v>
      </c>
      <c r="G18" s="1247"/>
      <c r="H18" s="1248"/>
    </row>
    <row r="19" spans="1:8" ht="18" customHeight="1">
      <c r="A19" s="1956" t="s">
        <v>5035</v>
      </c>
      <c r="B19" s="1957">
        <v>35</v>
      </c>
      <c r="C19" s="1957">
        <v>27</v>
      </c>
      <c r="D19" s="1957">
        <v>8</v>
      </c>
      <c r="E19" s="1249">
        <f t="shared" si="0"/>
        <v>8.8406163172518315E-3</v>
      </c>
      <c r="G19" s="1247"/>
      <c r="H19" s="1248"/>
    </row>
    <row r="20" spans="1:8" ht="18" customHeight="1">
      <c r="A20" s="1956" t="s">
        <v>5036</v>
      </c>
      <c r="B20" s="1957">
        <v>28</v>
      </c>
      <c r="C20" s="1957">
        <v>17</v>
      </c>
      <c r="D20" s="1957">
        <v>11</v>
      </c>
      <c r="E20" s="1249">
        <f t="shared" si="0"/>
        <v>7.072493053801465E-3</v>
      </c>
      <c r="G20" s="1247"/>
      <c r="H20" s="1248"/>
    </row>
    <row r="21" spans="1:8" ht="18" customHeight="1">
      <c r="A21" s="1956" t="s">
        <v>5037</v>
      </c>
      <c r="B21" s="1957">
        <v>26</v>
      </c>
      <c r="C21" s="1957">
        <v>20</v>
      </c>
      <c r="D21" s="1957">
        <v>6</v>
      </c>
      <c r="E21" s="1249">
        <f t="shared" si="0"/>
        <v>6.5673149785299319E-3</v>
      </c>
      <c r="G21" s="1247"/>
      <c r="H21" s="1248"/>
    </row>
    <row r="22" spans="1:8" ht="18" customHeight="1">
      <c r="A22" s="1956" t="s">
        <v>5039</v>
      </c>
      <c r="B22" s="1957">
        <v>20</v>
      </c>
      <c r="C22" s="1957">
        <v>18</v>
      </c>
      <c r="D22" s="1957">
        <v>2</v>
      </c>
      <c r="E22" s="1249">
        <f t="shared" si="0"/>
        <v>5.0517807527153324E-3</v>
      </c>
      <c r="G22" s="1247"/>
      <c r="H22" s="1248"/>
    </row>
    <row r="23" spans="1:8" ht="18" customHeight="1">
      <c r="A23" s="1956" t="s">
        <v>5041</v>
      </c>
      <c r="B23" s="1957">
        <v>17</v>
      </c>
      <c r="C23" s="1957">
        <v>6</v>
      </c>
      <c r="D23" s="1957">
        <v>11</v>
      </c>
      <c r="E23" s="1249">
        <f t="shared" si="0"/>
        <v>4.2940136398080322E-3</v>
      </c>
      <c r="G23" s="1247"/>
      <c r="H23" s="1248"/>
    </row>
    <row r="24" spans="1:8" ht="18" customHeight="1">
      <c r="A24" s="1956" t="s">
        <v>5478</v>
      </c>
      <c r="B24" s="1957">
        <v>12</v>
      </c>
      <c r="C24" s="1957">
        <v>6</v>
      </c>
      <c r="D24" s="1957">
        <v>6</v>
      </c>
      <c r="E24" s="1249">
        <f t="shared" si="0"/>
        <v>3.0310684516291994E-3</v>
      </c>
      <c r="G24" s="1247"/>
      <c r="H24" s="1248"/>
    </row>
    <row r="25" spans="1:8" ht="18" customHeight="1">
      <c r="A25" s="1956" t="s">
        <v>5042</v>
      </c>
      <c r="B25" s="1957">
        <v>10</v>
      </c>
      <c r="C25" s="1957">
        <v>5</v>
      </c>
      <c r="D25" s="1957">
        <v>5</v>
      </c>
      <c r="E25" s="1249">
        <f t="shared" si="0"/>
        <v>2.5258903763576662E-3</v>
      </c>
      <c r="G25" s="1247"/>
      <c r="H25" s="1248"/>
    </row>
    <row r="26" spans="1:8" ht="18" customHeight="1">
      <c r="A26" s="1956" t="s">
        <v>5340</v>
      </c>
      <c r="B26" s="1957">
        <v>10</v>
      </c>
      <c r="C26" s="1957">
        <v>8</v>
      </c>
      <c r="D26" s="1957">
        <v>2</v>
      </c>
      <c r="E26" s="1249">
        <f t="shared" si="0"/>
        <v>2.5258903763576662E-3</v>
      </c>
      <c r="G26" s="1247"/>
      <c r="H26" s="1248"/>
    </row>
    <row r="27" spans="1:8" ht="18" customHeight="1">
      <c r="A27" s="1956" t="s">
        <v>5043</v>
      </c>
      <c r="B27" s="1957">
        <v>10</v>
      </c>
      <c r="C27" s="1957">
        <v>6</v>
      </c>
      <c r="D27" s="1957">
        <v>4</v>
      </c>
      <c r="E27" s="1249">
        <f t="shared" si="0"/>
        <v>2.5258903763576662E-3</v>
      </c>
      <c r="G27" s="1247"/>
    </row>
    <row r="28" spans="1:8" ht="18" customHeight="1">
      <c r="A28" s="1959" t="s">
        <v>2394</v>
      </c>
      <c r="B28" s="1960">
        <v>89</v>
      </c>
      <c r="C28" s="1960">
        <v>49</v>
      </c>
      <c r="D28" s="1960">
        <v>40</v>
      </c>
      <c r="E28" s="1251">
        <f>B28/B$5</f>
        <v>2.2480424349583229E-2</v>
      </c>
      <c r="G28" s="1446"/>
    </row>
    <row r="29" spans="1:8" ht="15" customHeight="1">
      <c r="A29" s="20" t="s">
        <v>5044</v>
      </c>
    </row>
    <row r="30" spans="1:8" s="23" customFormat="1" ht="15" customHeight="1">
      <c r="A30" s="993" t="s">
        <v>420</v>
      </c>
    </row>
  </sheetData>
  <customSheetViews>
    <customSheetView guid="{35BD8D3A-C3F6-4E0E-B6B2-2143E8CF03D4}" scale="85">
      <selection activeCell="H25" sqref="H25"/>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A2" sqref="A2"/>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2" sqref="A2"/>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2" sqref="A2"/>
      <pageMargins left="0.59055118110236227" right="0.59055118110236227" top="0.78740157480314965" bottom="0.78740157480314965" header="0.31496062992125984" footer="0.31496062992125984"/>
      <pageSetup paperSize="9" orientation="portrait" r:id="rId4"/>
    </customSheetView>
    <customSheetView guid="{24722943-D668-4B0A-A18B-250D1EAF22DF}">
      <pageMargins left="0.59055118110236227" right="0.59055118110236227" top="0.78740157480314965" bottom="0.78740157480314965" header="0.31496062992125984" footer="0.31496062992125984"/>
      <pageSetup paperSize="9" orientation="portrait" r:id="rId5"/>
    </customSheetView>
    <customSheetView guid="{F9A5D3E6-646D-417F-BBE8-7ECCE1B1890D}">
      <pageMargins left="0.59055118110236227" right="0.59055118110236227" top="0.78740157480314965" bottom="0.78740157480314965" header="0.31496062992125984" footer="0.31496062992125984"/>
      <pageSetup paperSize="9" orientation="portrait" r:id="rId6"/>
    </customSheetView>
    <customSheetView guid="{B49D56AA-3B6B-4E15-99C8-E193BF4F22A9}">
      <pageMargins left="0.59055118110236227" right="0.59055118110236227" top="0.78740157480314965" bottom="0.78740157480314965" header="0.31496062992125984" footer="0.31496062992125984"/>
      <pageSetup paperSize="9" orientation="portrait" r:id="rId7"/>
    </customSheetView>
    <customSheetView guid="{4BFB6A7F-AD02-4597-91ED-9E7C081BFF9C}">
      <pageMargins left="0.59055118110236227" right="0.59055118110236227" top="0.78740157480314965" bottom="0.78740157480314965" header="0.31496062992125984" footer="0.31496062992125984"/>
      <pageSetup paperSize="9" orientation="portrait" r:id="rId8"/>
    </customSheetView>
    <customSheetView guid="{CB77EDC4-1539-4750-BB10-178F70A60A1B}">
      <pageMargins left="0.59055118110236227" right="0.59055118110236227" top="0.78740157480314965" bottom="0.78740157480314965" header="0.31496062992125984" footer="0.31496062992125984"/>
      <pageSetup paperSize="9" orientation="portrait" r:id="rId9"/>
    </customSheetView>
    <customSheetView guid="{369012CD-4C1F-4D8C-8CE3-B02386BE13F9}">
      <pageMargins left="0.59055118110236227" right="0.59055118110236227" top="0.78740157480314965" bottom="0.78740157480314965" header="0.31496062992125984" footer="0.31496062992125984"/>
      <pageSetup paperSize="9" orientation="portrait" r:id="rId10"/>
    </customSheetView>
    <customSheetView guid="{564D171F-5A7F-4BA7-84E9-2748A0F2FCAC}">
      <pageMargins left="0.59055118110236227" right="0.59055118110236227" top="0.78740157480314965" bottom="0.78740157480314965" header="0.31496062992125984" footer="0.31496062992125984"/>
      <pageSetup paperSize="9" orientation="portrait" r:id="rId11"/>
    </customSheetView>
    <customSheetView guid="{57203996-1702-43B0-8CA7-C4D353FAC7EF}">
      <pageMargins left="0.59055118110236227" right="0.59055118110236227" top="0.78740157480314965" bottom="0.78740157480314965" header="0.31496062992125984" footer="0.31496062992125984"/>
      <pageSetup paperSize="9" orientation="portrait" r:id="rId12"/>
    </customSheetView>
    <customSheetView guid="{00CC1D44-80CA-4E4D-84E2-49AA889E672C}">
      <pageMargins left="0.59055118110236227" right="0.59055118110236227" top="0.78740157480314965" bottom="0.78740157480314965" header="0.31496062992125984" footer="0.31496062992125984"/>
      <pageSetup paperSize="9" orientation="portrait" r:id="rId13"/>
    </customSheetView>
    <customSheetView guid="{58711EF9-D1BA-4D52-9189-4F7861C6D30C}">
      <pageMargins left="0.59055118110236227" right="0.59055118110236227" top="0.78740157480314965" bottom="0.78740157480314965" header="0.31496062992125984" footer="0.31496062992125984"/>
      <pageSetup paperSize="9" orientation="portrait" r:id="rId14"/>
    </customSheetView>
    <customSheetView guid="{67EF8DD2-DD3D-4A4F-9A3B-29FC45742F40}">
      <pageMargins left="0.59055118110236227" right="0.59055118110236227" top="0.78740157480314965" bottom="0.78740157480314965" header="0.31496062992125984" footer="0.31496062992125984"/>
      <pageSetup paperSize="9" orientation="portrait" r:id="rId15"/>
    </customSheetView>
    <customSheetView guid="{3A63DEF1-E49A-408D-8D43-BE5779D6C7CA}">
      <pageMargins left="0.59055118110236227" right="0.59055118110236227" top="0.78740157480314965" bottom="0.78740157480314965" header="0.31496062992125984" footer="0.31496062992125984"/>
      <pageSetup paperSize="9" orientation="portrait" r:id="rId16"/>
    </customSheetView>
    <customSheetView guid="{71AD9FC9-48FC-499D-BB07-7480148E85D1}">
      <pageMargins left="0.59055118110236227" right="0.59055118110236227" top="0.78740157480314965" bottom="0.78740157480314965" header="0.31496062992125984" footer="0.31496062992125984"/>
      <pageSetup paperSize="9" orientation="portrait" r:id="rId17"/>
    </customSheetView>
    <customSheetView guid="{30058F98-6897-4D54-8BCF-6DCA7063FB8D}">
      <pageMargins left="0.59055118110236227" right="0.59055118110236227" top="0.78740157480314965" bottom="0.78740157480314965" header="0.31496062992125984" footer="0.31496062992125984"/>
      <pageSetup paperSize="9" orientation="portrait" r:id="rId18"/>
    </customSheetView>
    <customSheetView guid="{69EF12F7-33A4-4F77-BCCE-9A346C0C3A8F}">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pageMargins left="0.59055118110236227" right="0.59055118110236227" top="0.78740157480314965" bottom="0.78740157480314965" header="0.31496062992125984" footer="0.31496062992125984"/>
      <pageSetup paperSize="9" orientation="portrait" r:id="rId58"/>
    </customSheetView>
    <customSheetView guid="{C6AFBE28-E866-4D5D-ADBD-07D2847FD902}">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pageMargins left="0.59055118110236227" right="0.59055118110236227" top="0.78740157480314965" bottom="0.78740157480314965" header="0.31496062992125984" footer="0.31496062992125984"/>
      <pageSetup paperSize="9" orientation="portrait" r:id="rId62"/>
    </customSheetView>
    <customSheetView guid="{E4062767-D090-45A6-BD60-B90D5BBF3894}">
      <pageMargins left="0.59055118110236227" right="0.59055118110236227" top="0.78740157480314965" bottom="0.78740157480314965" header="0.31496062992125984" footer="0.31496062992125984"/>
      <pageSetup paperSize="9" orientation="portrait" r:id="rId63"/>
    </customSheetView>
    <customSheetView guid="{1F973131-8A4E-4D06-BD72-AB7B2C989AC9}">
      <pageMargins left="0.59055118110236227" right="0.59055118110236227" top="0.78740157480314965" bottom="0.78740157480314965" header="0.31496062992125984" footer="0.31496062992125984"/>
      <pageSetup paperSize="9" orientation="portrait" r:id="rId64"/>
    </customSheetView>
    <customSheetView guid="{1FF3D99B-551E-43BF-80CF-4BE9881BF48D}">
      <pageMargins left="0.59055118110236227" right="0.59055118110236227" top="0.78740157480314965" bottom="0.78740157480314965" header="0.31496062992125984" footer="0.31496062992125984"/>
      <pageSetup paperSize="9" orientation="portrait" r:id="rId65"/>
    </customSheetView>
    <customSheetView guid="{240189DE-87D7-4094-9C55-239451DB35EE}">
      <pageMargins left="0.59055118110236227" right="0.59055118110236227" top="0.78740157480314965" bottom="0.78740157480314965" header="0.31496062992125984" footer="0.31496062992125984"/>
      <pageSetup paperSize="9" orientation="portrait" r:id="rId66"/>
    </customSheetView>
    <customSheetView guid="{3879FE5B-EDC4-4A46-BAD1-D4F44E5C755B}">
      <pageMargins left="0.59055118110236227" right="0.59055118110236227" top="0.78740157480314965" bottom="0.78740157480314965" header="0.31496062992125984" footer="0.31496062992125984"/>
      <pageSetup paperSize="9" orientation="portrait" r:id="rId67"/>
    </customSheetView>
    <customSheetView guid="{CFF65FEC-3D52-4BB3-8C14-3CC246A9956F}">
      <pageMargins left="0.59055118110236227" right="0.59055118110236227" top="0.78740157480314965" bottom="0.78740157480314965" header="0.31496062992125984" footer="0.31496062992125984"/>
      <pageSetup paperSize="9" orientation="portrait" r:id="rId68"/>
    </customSheetView>
    <customSheetView guid="{3548A65C-53E9-4D33-AABC-827B0C7E9C69}">
      <pageMargins left="0.59055118110236227" right="0.59055118110236227" top="0.78740157480314965" bottom="0.78740157480314965" header="0.31496062992125984" footer="0.31496062992125984"/>
      <pageSetup paperSize="9" orientation="portrait" r:id="rId69"/>
    </customSheetView>
    <customSheetView guid="{F086CED5-EBE2-44AF-B94E-B9989A6B9DCD}">
      <pageMargins left="0.59055118110236227" right="0.59055118110236227" top="0.78740157480314965" bottom="0.78740157480314965" header="0.31496062992125984" footer="0.31496062992125984"/>
      <pageSetup paperSize="9" orientation="portrait" r:id="rId70"/>
    </customSheetView>
    <customSheetView guid="{7AA915D7-EB0A-47D9-A8BE-7E77CDFF3F08}">
      <pageMargins left="0.59055118110236227" right="0.59055118110236227" top="0.78740157480314965" bottom="0.78740157480314965" header="0.31496062992125984" footer="0.31496062992125984"/>
      <pageSetup paperSize="9" orientation="portrait" r:id="rId71"/>
    </customSheetView>
    <customSheetView guid="{F3CC2422-C263-4ADA-B4A0-53719C6F4A1C}">
      <pageMargins left="0.59055118110236227" right="0.59055118110236227" top="0.78740157480314965" bottom="0.78740157480314965" header="0.31496062992125984" footer="0.31496062992125984"/>
      <pageSetup paperSize="9" orientation="portrait" r:id="rId72"/>
    </customSheetView>
    <customSheetView guid="{71042459-703D-4FF3-8D53-1213B54B1552}">
      <pageMargins left="0.59055118110236227" right="0.59055118110236227" top="0.78740157480314965" bottom="0.78740157480314965" header="0.31496062992125984" footer="0.31496062992125984"/>
      <pageSetup paperSize="9" orientation="portrait" r:id="rId73"/>
    </customSheetView>
    <customSheetView guid="{EE644B69-3942-4A0D-811D-C183FE0C8B84}">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A2" sqref="A2"/>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A2" sqref="A2"/>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2" sqref="A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2" sqref="A2"/>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A2" sqref="A2"/>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A2" sqref="A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2" sqref="A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K86"/>
  <sheetViews>
    <sheetView zoomScale="85" zoomScaleNormal="85" zoomScaleSheetLayoutView="100" workbookViewId="0">
      <pane ySplit="6" topLeftCell="A7" activePane="bottomLeft" state="frozen"/>
      <selection activeCell="M25" sqref="M25"/>
      <selection pane="bottomLeft" activeCell="P8" sqref="P8"/>
    </sheetView>
  </sheetViews>
  <sheetFormatPr defaultColWidth="2.5" defaultRowHeight="15" customHeight="1"/>
  <cols>
    <col min="1" max="1" width="11.375" style="20" customWidth="1"/>
    <col min="2" max="4" width="8" style="20" customWidth="1"/>
    <col min="5" max="5" width="2.75" style="20" customWidth="1"/>
    <col min="6" max="6" width="11.375" style="20" customWidth="1"/>
    <col min="7" max="9" width="8" style="20" customWidth="1"/>
    <col min="10" max="10" width="2.5" style="20"/>
    <col min="11" max="11" width="10.625" style="20" bestFit="1" customWidth="1"/>
    <col min="12" max="16384" width="2.5" style="20"/>
  </cols>
  <sheetData>
    <row r="1" spans="1:11" ht="22.5" customHeight="1">
      <c r="I1" s="19" t="s">
        <v>4765</v>
      </c>
      <c r="K1" s="95" t="s">
        <v>208</v>
      </c>
    </row>
    <row r="2" spans="1:11" ht="22.5" customHeight="1">
      <c r="A2" s="138" t="s">
        <v>4778</v>
      </c>
    </row>
    <row r="3" spans="1:11" s="165" customFormat="1" ht="22.5" customHeight="1">
      <c r="I3" s="166" t="s">
        <v>5555</v>
      </c>
    </row>
    <row r="4" spans="1:11" ht="22.5" customHeight="1">
      <c r="A4" s="2017" t="s">
        <v>421</v>
      </c>
      <c r="B4" s="2017"/>
      <c r="C4" s="2017"/>
      <c r="D4" s="2017"/>
      <c r="E4" s="167"/>
      <c r="F4" s="2017" t="s">
        <v>422</v>
      </c>
      <c r="G4" s="2017"/>
      <c r="H4" s="2017"/>
      <c r="I4" s="2017"/>
    </row>
    <row r="5" spans="1:11" ht="22.5" customHeight="1">
      <c r="A5" s="2034" t="s">
        <v>423</v>
      </c>
      <c r="B5" s="2027" t="s">
        <v>424</v>
      </c>
      <c r="C5" s="2024"/>
      <c r="D5" s="2016"/>
      <c r="E5" s="161"/>
      <c r="F5" s="2034" t="s">
        <v>423</v>
      </c>
      <c r="G5" s="2017" t="s">
        <v>424</v>
      </c>
      <c r="H5" s="2017"/>
      <c r="I5" s="2017"/>
    </row>
    <row r="6" spans="1:11" ht="22.5" customHeight="1">
      <c r="A6" s="2035"/>
      <c r="B6" s="119" t="s">
        <v>131</v>
      </c>
      <c r="C6" s="118" t="s">
        <v>245</v>
      </c>
      <c r="D6" s="115" t="s">
        <v>246</v>
      </c>
      <c r="E6" s="167"/>
      <c r="F6" s="2035"/>
      <c r="G6" s="119" t="s">
        <v>131</v>
      </c>
      <c r="H6" s="118" t="s">
        <v>245</v>
      </c>
      <c r="I6" s="115" t="s">
        <v>246</v>
      </c>
    </row>
    <row r="7" spans="1:11" ht="22.5" customHeight="1">
      <c r="A7" s="168" t="s">
        <v>425</v>
      </c>
      <c r="B7" s="1082">
        <f t="shared" ref="B7:B70" si="0">SUM(C7:D7)</f>
        <v>707</v>
      </c>
      <c r="C7" s="1417">
        <v>374</v>
      </c>
      <c r="D7" s="1417">
        <v>333</v>
      </c>
      <c r="E7" s="31"/>
      <c r="F7" s="168" t="s">
        <v>426</v>
      </c>
      <c r="G7" s="1082">
        <f t="shared" ref="G7:G54" si="1">SUM(H7:I7)</f>
        <v>210</v>
      </c>
      <c r="H7" s="1417">
        <v>127</v>
      </c>
      <c r="I7" s="1417">
        <v>83</v>
      </c>
    </row>
    <row r="8" spans="1:11" ht="22.5" customHeight="1">
      <c r="A8" s="168" t="s">
        <v>427</v>
      </c>
      <c r="B8" s="1082">
        <f t="shared" si="0"/>
        <v>340</v>
      </c>
      <c r="C8" s="1141">
        <v>173</v>
      </c>
      <c r="D8" s="1417">
        <v>167</v>
      </c>
      <c r="E8" s="31"/>
      <c r="F8" s="168" t="s">
        <v>428</v>
      </c>
      <c r="G8" s="1082">
        <f t="shared" si="1"/>
        <v>166</v>
      </c>
      <c r="H8" s="1417">
        <v>91</v>
      </c>
      <c r="I8" s="1417">
        <v>75</v>
      </c>
    </row>
    <row r="9" spans="1:11" ht="22.5" customHeight="1">
      <c r="A9" s="168" t="s">
        <v>429</v>
      </c>
      <c r="B9" s="1082">
        <f t="shared" si="0"/>
        <v>457</v>
      </c>
      <c r="C9" s="1141">
        <v>241</v>
      </c>
      <c r="D9" s="1417">
        <v>216</v>
      </c>
      <c r="E9" s="31"/>
      <c r="F9" s="168" t="s">
        <v>430</v>
      </c>
      <c r="G9" s="1082">
        <f t="shared" si="1"/>
        <v>217</v>
      </c>
      <c r="H9" s="1417">
        <v>142</v>
      </c>
      <c r="I9" s="1417">
        <v>75</v>
      </c>
    </row>
    <row r="10" spans="1:11" ht="22.5" customHeight="1">
      <c r="A10" s="168" t="s">
        <v>431</v>
      </c>
      <c r="B10" s="1082">
        <f t="shared" si="0"/>
        <v>181</v>
      </c>
      <c r="C10" s="1141">
        <v>98</v>
      </c>
      <c r="D10" s="1417">
        <v>83</v>
      </c>
      <c r="E10" s="31"/>
      <c r="F10" s="168" t="s">
        <v>432</v>
      </c>
      <c r="G10" s="1082">
        <f t="shared" si="1"/>
        <v>872</v>
      </c>
      <c r="H10" s="1417">
        <v>515</v>
      </c>
      <c r="I10" s="1417">
        <v>357</v>
      </c>
    </row>
    <row r="11" spans="1:11" ht="22.5" customHeight="1">
      <c r="A11" s="168" t="s">
        <v>433</v>
      </c>
      <c r="B11" s="1082">
        <f t="shared" si="0"/>
        <v>449</v>
      </c>
      <c r="C11" s="1141">
        <v>221</v>
      </c>
      <c r="D11" s="1417">
        <v>228</v>
      </c>
      <c r="E11" s="31"/>
      <c r="F11" s="168" t="s">
        <v>434</v>
      </c>
      <c r="G11" s="1082">
        <f t="shared" si="1"/>
        <v>103</v>
      </c>
      <c r="H11" s="1417">
        <v>71</v>
      </c>
      <c r="I11" s="1417">
        <v>32</v>
      </c>
    </row>
    <row r="12" spans="1:11" ht="22.5" customHeight="1">
      <c r="A12" s="168" t="s">
        <v>435</v>
      </c>
      <c r="B12" s="1082">
        <f t="shared" si="0"/>
        <v>89</v>
      </c>
      <c r="C12" s="1141">
        <v>48</v>
      </c>
      <c r="D12" s="1417">
        <v>41</v>
      </c>
      <c r="E12" s="31"/>
      <c r="F12" s="168" t="s">
        <v>436</v>
      </c>
      <c r="G12" s="1082">
        <f t="shared" si="1"/>
        <v>213</v>
      </c>
      <c r="H12" s="1417">
        <v>124</v>
      </c>
      <c r="I12" s="1417">
        <v>89</v>
      </c>
    </row>
    <row r="13" spans="1:11" ht="22.5" customHeight="1">
      <c r="A13" s="168" t="s">
        <v>437</v>
      </c>
      <c r="B13" s="1082">
        <f t="shared" si="0"/>
        <v>39</v>
      </c>
      <c r="C13" s="1141">
        <v>23</v>
      </c>
      <c r="D13" s="1417">
        <v>16</v>
      </c>
      <c r="E13" s="31"/>
      <c r="F13" s="168" t="s">
        <v>438</v>
      </c>
      <c r="G13" s="1082">
        <f t="shared" si="1"/>
        <v>275</v>
      </c>
      <c r="H13" s="1417">
        <v>168</v>
      </c>
      <c r="I13" s="1417">
        <v>107</v>
      </c>
    </row>
    <row r="14" spans="1:11" ht="22.5" customHeight="1">
      <c r="A14" s="168" t="s">
        <v>439</v>
      </c>
      <c r="B14" s="1082">
        <f t="shared" si="0"/>
        <v>149</v>
      </c>
      <c r="C14" s="1141">
        <v>81</v>
      </c>
      <c r="D14" s="1417">
        <v>68</v>
      </c>
      <c r="E14" s="31"/>
      <c r="F14" s="168" t="s">
        <v>440</v>
      </c>
      <c r="G14" s="1082">
        <f t="shared" si="1"/>
        <v>221</v>
      </c>
      <c r="H14" s="1417">
        <v>135</v>
      </c>
      <c r="I14" s="1417">
        <v>86</v>
      </c>
    </row>
    <row r="15" spans="1:11" ht="22.5" customHeight="1">
      <c r="A15" s="168" t="s">
        <v>441</v>
      </c>
      <c r="B15" s="1082">
        <f t="shared" si="0"/>
        <v>220</v>
      </c>
      <c r="C15" s="1141">
        <v>115</v>
      </c>
      <c r="D15" s="1417">
        <v>105</v>
      </c>
      <c r="E15" s="31"/>
      <c r="F15" s="168" t="s">
        <v>442</v>
      </c>
      <c r="G15" s="1082">
        <f t="shared" si="1"/>
        <v>77</v>
      </c>
      <c r="H15" s="1417">
        <v>52</v>
      </c>
      <c r="I15" s="1417">
        <v>25</v>
      </c>
    </row>
    <row r="16" spans="1:11" ht="22.5" customHeight="1">
      <c r="A16" s="168" t="s">
        <v>443</v>
      </c>
      <c r="B16" s="1082">
        <f t="shared" si="0"/>
        <v>126</v>
      </c>
      <c r="C16" s="1141">
        <v>69</v>
      </c>
      <c r="D16" s="1417">
        <v>57</v>
      </c>
      <c r="E16" s="31"/>
      <c r="F16" s="168" t="s">
        <v>444</v>
      </c>
      <c r="G16" s="1082">
        <f t="shared" si="1"/>
        <v>392</v>
      </c>
      <c r="H16" s="1417">
        <v>241</v>
      </c>
      <c r="I16" s="1417">
        <v>151</v>
      </c>
    </row>
    <row r="17" spans="1:9" ht="22.5" customHeight="1">
      <c r="A17" s="168" t="s">
        <v>445</v>
      </c>
      <c r="B17" s="1082">
        <f t="shared" si="0"/>
        <v>62</v>
      </c>
      <c r="C17" s="1141">
        <v>34</v>
      </c>
      <c r="D17" s="1417">
        <v>28</v>
      </c>
      <c r="E17" s="31"/>
      <c r="F17" s="168" t="s">
        <v>446</v>
      </c>
      <c r="G17" s="1082">
        <f t="shared" si="1"/>
        <v>227</v>
      </c>
      <c r="H17" s="1417">
        <v>139</v>
      </c>
      <c r="I17" s="1417">
        <v>88</v>
      </c>
    </row>
    <row r="18" spans="1:9" ht="22.5" customHeight="1">
      <c r="A18" s="168" t="s">
        <v>447</v>
      </c>
      <c r="B18" s="1082">
        <f t="shared" si="0"/>
        <v>218</v>
      </c>
      <c r="C18" s="1141">
        <v>104</v>
      </c>
      <c r="D18" s="1417">
        <v>114</v>
      </c>
      <c r="E18" s="31"/>
      <c r="F18" s="168" t="s">
        <v>448</v>
      </c>
      <c r="G18" s="1082">
        <f t="shared" si="1"/>
        <v>821</v>
      </c>
      <c r="H18" s="1417">
        <v>416</v>
      </c>
      <c r="I18" s="1417">
        <v>405</v>
      </c>
    </row>
    <row r="19" spans="1:9" ht="22.5" customHeight="1">
      <c r="A19" s="169" t="s">
        <v>449</v>
      </c>
      <c r="B19" s="170">
        <f t="shared" si="0"/>
        <v>35</v>
      </c>
      <c r="C19" s="170">
        <f>SUM(C20:C22)</f>
        <v>18</v>
      </c>
      <c r="D19" s="170">
        <f>SUM(D20:D22)</f>
        <v>17</v>
      </c>
      <c r="E19" s="31"/>
      <c r="F19" s="168" t="s">
        <v>450</v>
      </c>
      <c r="G19" s="1082">
        <f t="shared" si="1"/>
        <v>384</v>
      </c>
      <c r="H19" s="1417">
        <v>223</v>
      </c>
      <c r="I19" s="1417">
        <v>161</v>
      </c>
    </row>
    <row r="20" spans="1:9" ht="22.5" customHeight="1">
      <c r="A20" s="168" t="s">
        <v>451</v>
      </c>
      <c r="B20" s="1082">
        <f t="shared" si="0"/>
        <v>12</v>
      </c>
      <c r="C20" s="1417">
        <v>6</v>
      </c>
      <c r="D20" s="1417">
        <v>6</v>
      </c>
      <c r="E20" s="170"/>
      <c r="F20" s="168" t="s">
        <v>452</v>
      </c>
      <c r="G20" s="1082">
        <f t="shared" si="1"/>
        <v>145</v>
      </c>
      <c r="H20" s="1417">
        <v>80</v>
      </c>
      <c r="I20" s="1417">
        <v>65</v>
      </c>
    </row>
    <row r="21" spans="1:9" ht="22.5" customHeight="1">
      <c r="A21" s="168" t="s">
        <v>453</v>
      </c>
      <c r="B21" s="1082">
        <f t="shared" si="0"/>
        <v>8</v>
      </c>
      <c r="C21" s="1141">
        <v>3</v>
      </c>
      <c r="D21" s="1417">
        <v>5</v>
      </c>
      <c r="E21" s="31"/>
      <c r="F21" s="168" t="s">
        <v>454</v>
      </c>
      <c r="G21" s="1082">
        <f t="shared" si="1"/>
        <v>24</v>
      </c>
      <c r="H21" s="1417">
        <v>15</v>
      </c>
      <c r="I21" s="1417">
        <v>9</v>
      </c>
    </row>
    <row r="22" spans="1:9" ht="22.5" customHeight="1">
      <c r="A22" s="168" t="s">
        <v>455</v>
      </c>
      <c r="B22" s="1082">
        <f t="shared" si="0"/>
        <v>15</v>
      </c>
      <c r="C22" s="1141">
        <v>9</v>
      </c>
      <c r="D22" s="1417">
        <v>6</v>
      </c>
      <c r="E22" s="31"/>
      <c r="F22" s="168" t="s">
        <v>456</v>
      </c>
      <c r="G22" s="1082">
        <f t="shared" si="1"/>
        <v>20</v>
      </c>
      <c r="H22" s="1417">
        <v>8</v>
      </c>
      <c r="I22" s="1417">
        <v>12</v>
      </c>
    </row>
    <row r="23" spans="1:9" ht="22.5" customHeight="1">
      <c r="A23" s="169" t="s">
        <v>457</v>
      </c>
      <c r="B23" s="170">
        <f t="shared" si="0"/>
        <v>43</v>
      </c>
      <c r="C23" s="170">
        <f>SUM(C24)</f>
        <v>21</v>
      </c>
      <c r="D23" s="170">
        <f>SUM(D24)</f>
        <v>22</v>
      </c>
      <c r="E23" s="31"/>
      <c r="F23" s="168" t="s">
        <v>458</v>
      </c>
      <c r="G23" s="1082">
        <f t="shared" si="1"/>
        <v>20</v>
      </c>
      <c r="H23" s="1417">
        <v>10</v>
      </c>
      <c r="I23" s="1417">
        <v>10</v>
      </c>
    </row>
    <row r="24" spans="1:9" ht="22.5" customHeight="1">
      <c r="A24" s="168" t="s">
        <v>459</v>
      </c>
      <c r="B24" s="1082">
        <f t="shared" si="0"/>
        <v>43</v>
      </c>
      <c r="C24" s="1417">
        <v>21</v>
      </c>
      <c r="D24" s="1417">
        <v>22</v>
      </c>
      <c r="E24" s="170"/>
      <c r="F24" s="168" t="s">
        <v>460</v>
      </c>
      <c r="G24" s="1082">
        <f t="shared" si="1"/>
        <v>23</v>
      </c>
      <c r="H24" s="1417">
        <v>15</v>
      </c>
      <c r="I24" s="1417">
        <v>8</v>
      </c>
    </row>
    <row r="25" spans="1:9" ht="22.5" customHeight="1">
      <c r="A25" s="169" t="s">
        <v>461</v>
      </c>
      <c r="B25" s="170">
        <f t="shared" si="0"/>
        <v>104</v>
      </c>
      <c r="C25" s="170">
        <f>SUM(C26:C27)</f>
        <v>44</v>
      </c>
      <c r="D25" s="170">
        <f>SUM(D26:D27)</f>
        <v>60</v>
      </c>
      <c r="E25" s="31"/>
      <c r="F25" s="168" t="s">
        <v>462</v>
      </c>
      <c r="G25" s="1082">
        <f t="shared" si="1"/>
        <v>45</v>
      </c>
      <c r="H25" s="1417">
        <v>23</v>
      </c>
      <c r="I25" s="1417">
        <v>22</v>
      </c>
    </row>
    <row r="26" spans="1:9" ht="22.5" customHeight="1">
      <c r="A26" s="168" t="s">
        <v>463</v>
      </c>
      <c r="B26" s="1082">
        <f t="shared" si="0"/>
        <v>64</v>
      </c>
      <c r="C26" s="1417">
        <v>31</v>
      </c>
      <c r="D26" s="1417">
        <v>33</v>
      </c>
      <c r="E26" s="170"/>
      <c r="F26" s="168" t="s">
        <v>464</v>
      </c>
      <c r="G26" s="1082">
        <f t="shared" si="1"/>
        <v>22</v>
      </c>
      <c r="H26" s="1417">
        <v>15</v>
      </c>
      <c r="I26" s="1417">
        <v>7</v>
      </c>
    </row>
    <row r="27" spans="1:9" ht="22.5" customHeight="1">
      <c r="A27" s="168" t="s">
        <v>465</v>
      </c>
      <c r="B27" s="1082">
        <f t="shared" si="0"/>
        <v>40</v>
      </c>
      <c r="C27" s="1141">
        <v>13</v>
      </c>
      <c r="D27" s="1417">
        <v>27</v>
      </c>
      <c r="E27" s="31"/>
      <c r="F27" s="168" t="s">
        <v>466</v>
      </c>
      <c r="G27" s="1082">
        <f t="shared" si="1"/>
        <v>91</v>
      </c>
      <c r="H27" s="1417">
        <v>69</v>
      </c>
      <c r="I27" s="1417">
        <v>22</v>
      </c>
    </row>
    <row r="28" spans="1:9" ht="22.5" customHeight="1">
      <c r="A28" s="169" t="s">
        <v>467</v>
      </c>
      <c r="B28" s="170">
        <f t="shared" si="0"/>
        <v>68</v>
      </c>
      <c r="C28" s="170">
        <f>SUM(C29:C32)</f>
        <v>46</v>
      </c>
      <c r="D28" s="170">
        <f>SUM(D29:D32)</f>
        <v>22</v>
      </c>
      <c r="E28" s="31"/>
      <c r="F28" s="168" t="s">
        <v>468</v>
      </c>
      <c r="G28" s="1082">
        <f t="shared" si="1"/>
        <v>91</v>
      </c>
      <c r="H28" s="1417">
        <v>60</v>
      </c>
      <c r="I28" s="1417">
        <v>31</v>
      </c>
    </row>
    <row r="29" spans="1:9" ht="22.5" customHeight="1">
      <c r="A29" s="168" t="s">
        <v>469</v>
      </c>
      <c r="B29" s="1082">
        <f t="shared" si="0"/>
        <v>11</v>
      </c>
      <c r="C29" s="1141">
        <v>8</v>
      </c>
      <c r="D29" s="1417">
        <v>3</v>
      </c>
      <c r="E29" s="170"/>
      <c r="F29" s="168" t="s">
        <v>470</v>
      </c>
      <c r="G29" s="1082">
        <f t="shared" si="1"/>
        <v>37</v>
      </c>
      <c r="H29" s="1417">
        <v>26</v>
      </c>
      <c r="I29" s="1417">
        <v>11</v>
      </c>
    </row>
    <row r="30" spans="1:9" ht="22.5" customHeight="1">
      <c r="A30" s="168" t="s">
        <v>471</v>
      </c>
      <c r="B30" s="1082">
        <f t="shared" si="0"/>
        <v>2</v>
      </c>
      <c r="C30" s="1417">
        <v>2</v>
      </c>
      <c r="D30" s="1417">
        <v>0</v>
      </c>
      <c r="E30" s="31"/>
      <c r="F30" s="168" t="s">
        <v>472</v>
      </c>
      <c r="G30" s="1082">
        <f t="shared" si="1"/>
        <v>18</v>
      </c>
      <c r="H30" s="1417">
        <v>14</v>
      </c>
      <c r="I30" s="1417">
        <v>4</v>
      </c>
    </row>
    <row r="31" spans="1:9" ht="22.5" customHeight="1">
      <c r="A31" s="168" t="s">
        <v>473</v>
      </c>
      <c r="B31" s="1082">
        <f t="shared" si="0"/>
        <v>7</v>
      </c>
      <c r="C31" s="1141">
        <v>6</v>
      </c>
      <c r="D31" s="1417">
        <v>1</v>
      </c>
      <c r="E31" s="31"/>
      <c r="F31" s="168" t="s">
        <v>474</v>
      </c>
      <c r="G31" s="1082">
        <f t="shared" si="1"/>
        <v>23</v>
      </c>
      <c r="H31" s="1417">
        <v>12</v>
      </c>
      <c r="I31" s="1417">
        <v>11</v>
      </c>
    </row>
    <row r="32" spans="1:9" ht="22.5" customHeight="1">
      <c r="A32" s="168" t="s">
        <v>475</v>
      </c>
      <c r="B32" s="1082">
        <f t="shared" si="0"/>
        <v>48</v>
      </c>
      <c r="C32" s="1141">
        <v>30</v>
      </c>
      <c r="D32" s="1417">
        <v>18</v>
      </c>
      <c r="E32" s="31"/>
      <c r="F32" s="168" t="s">
        <v>476</v>
      </c>
      <c r="G32" s="1082">
        <f t="shared" si="1"/>
        <v>109</v>
      </c>
      <c r="H32" s="1417">
        <v>66</v>
      </c>
      <c r="I32" s="1417">
        <v>43</v>
      </c>
    </row>
    <row r="33" spans="1:9" ht="22.5" customHeight="1">
      <c r="A33" s="169" t="s">
        <v>477</v>
      </c>
      <c r="B33" s="170">
        <f t="shared" si="0"/>
        <v>81</v>
      </c>
      <c r="C33" s="170">
        <f>SUM(C34:C37)</f>
        <v>38</v>
      </c>
      <c r="D33" s="170">
        <f>SUM(D34:D37)</f>
        <v>43</v>
      </c>
      <c r="E33" s="31"/>
      <c r="F33" s="168" t="s">
        <v>478</v>
      </c>
      <c r="G33" s="1082">
        <f t="shared" si="1"/>
        <v>70</v>
      </c>
      <c r="H33" s="1417">
        <v>50</v>
      </c>
      <c r="I33" s="1417">
        <v>20</v>
      </c>
    </row>
    <row r="34" spans="1:9" ht="22.5" customHeight="1">
      <c r="A34" s="168" t="s">
        <v>479</v>
      </c>
      <c r="B34" s="1082">
        <f t="shared" si="0"/>
        <v>8</v>
      </c>
      <c r="C34" s="1417">
        <v>5</v>
      </c>
      <c r="D34" s="1417">
        <v>3</v>
      </c>
      <c r="E34" s="170"/>
      <c r="F34" s="168" t="s">
        <v>480</v>
      </c>
      <c r="G34" s="1082">
        <f t="shared" si="1"/>
        <v>16</v>
      </c>
      <c r="H34" s="1417">
        <v>11</v>
      </c>
      <c r="I34" s="1417">
        <v>5</v>
      </c>
    </row>
    <row r="35" spans="1:9" ht="22.5" customHeight="1">
      <c r="A35" s="168" t="s">
        <v>481</v>
      </c>
      <c r="B35" s="1082">
        <f t="shared" si="0"/>
        <v>4</v>
      </c>
      <c r="C35" s="1141">
        <v>2</v>
      </c>
      <c r="D35" s="1417">
        <v>2</v>
      </c>
      <c r="E35" s="31"/>
      <c r="F35" s="168" t="s">
        <v>482</v>
      </c>
      <c r="G35" s="1082">
        <f t="shared" si="1"/>
        <v>1</v>
      </c>
      <c r="H35" s="1417">
        <v>1</v>
      </c>
      <c r="I35" s="1417">
        <v>0</v>
      </c>
    </row>
    <row r="36" spans="1:9" ht="22.5" customHeight="1">
      <c r="A36" s="168" t="s">
        <v>483</v>
      </c>
      <c r="B36" s="1082">
        <f t="shared" si="0"/>
        <v>5</v>
      </c>
      <c r="C36" s="1141">
        <v>2</v>
      </c>
      <c r="D36" s="1417">
        <v>3</v>
      </c>
      <c r="E36" s="31"/>
      <c r="F36" s="168" t="s">
        <v>484</v>
      </c>
      <c r="G36" s="1082">
        <f t="shared" si="1"/>
        <v>1</v>
      </c>
      <c r="H36" s="1417">
        <v>0</v>
      </c>
      <c r="I36" s="1417">
        <v>1</v>
      </c>
    </row>
    <row r="37" spans="1:9" ht="22.5" customHeight="1">
      <c r="A37" s="168" t="s">
        <v>485</v>
      </c>
      <c r="B37" s="1082">
        <f t="shared" si="0"/>
        <v>64</v>
      </c>
      <c r="C37" s="1141">
        <v>29</v>
      </c>
      <c r="D37" s="1417">
        <v>35</v>
      </c>
      <c r="E37" s="31"/>
      <c r="F37" s="168" t="s">
        <v>486</v>
      </c>
      <c r="G37" s="1082">
        <f t="shared" si="1"/>
        <v>2</v>
      </c>
      <c r="H37" s="1417">
        <v>1</v>
      </c>
      <c r="I37" s="1417">
        <v>1</v>
      </c>
    </row>
    <row r="38" spans="1:9" ht="22.5" customHeight="1">
      <c r="A38" s="169" t="s">
        <v>487</v>
      </c>
      <c r="B38" s="170">
        <f t="shared" si="0"/>
        <v>41</v>
      </c>
      <c r="C38" s="170">
        <f>SUM(C39:C41)</f>
        <v>18</v>
      </c>
      <c r="D38" s="170">
        <f>SUM(D39:D41)</f>
        <v>23</v>
      </c>
      <c r="E38" s="31"/>
      <c r="F38" s="168" t="s">
        <v>488</v>
      </c>
      <c r="G38" s="1082">
        <f t="shared" si="1"/>
        <v>30</v>
      </c>
      <c r="H38" s="1417">
        <v>18</v>
      </c>
      <c r="I38" s="1417">
        <v>12</v>
      </c>
    </row>
    <row r="39" spans="1:9" ht="22.5" customHeight="1">
      <c r="A39" s="168" t="s">
        <v>489</v>
      </c>
      <c r="B39" s="1082">
        <f t="shared" si="0"/>
        <v>31</v>
      </c>
      <c r="C39" s="1417">
        <v>13</v>
      </c>
      <c r="D39" s="1417">
        <v>18</v>
      </c>
      <c r="E39" s="170"/>
      <c r="F39" s="168" t="s">
        <v>490</v>
      </c>
      <c r="G39" s="1082">
        <f t="shared" si="1"/>
        <v>31</v>
      </c>
      <c r="H39" s="1417">
        <v>22</v>
      </c>
      <c r="I39" s="1417">
        <v>9</v>
      </c>
    </row>
    <row r="40" spans="1:9" ht="22.5" customHeight="1">
      <c r="A40" s="168" t="s">
        <v>491</v>
      </c>
      <c r="B40" s="1082">
        <f t="shared" si="0"/>
        <v>7</v>
      </c>
      <c r="C40" s="1141">
        <v>4</v>
      </c>
      <c r="D40" s="1417">
        <v>3</v>
      </c>
      <c r="E40" s="31"/>
      <c r="F40" s="168" t="s">
        <v>492</v>
      </c>
      <c r="G40" s="1082">
        <f t="shared" si="1"/>
        <v>15</v>
      </c>
      <c r="H40" s="1417">
        <v>8</v>
      </c>
      <c r="I40" s="1417">
        <v>7</v>
      </c>
    </row>
    <row r="41" spans="1:9" ht="22.5" customHeight="1">
      <c r="A41" s="168" t="s">
        <v>493</v>
      </c>
      <c r="B41" s="1082">
        <f t="shared" si="0"/>
        <v>3</v>
      </c>
      <c r="C41" s="1141">
        <v>1</v>
      </c>
      <c r="D41" s="1417">
        <v>2</v>
      </c>
      <c r="E41" s="31"/>
      <c r="F41" s="168" t="s">
        <v>494</v>
      </c>
      <c r="G41" s="1082">
        <f t="shared" si="1"/>
        <v>3</v>
      </c>
      <c r="H41" s="1417">
        <v>1</v>
      </c>
      <c r="I41" s="1417">
        <v>2</v>
      </c>
    </row>
    <row r="42" spans="1:9" ht="22.5" customHeight="1">
      <c r="A42" s="169" t="s">
        <v>495</v>
      </c>
      <c r="B42" s="170">
        <f t="shared" si="0"/>
        <v>38</v>
      </c>
      <c r="C42" s="170">
        <f>SUM(C43:C46)</f>
        <v>22</v>
      </c>
      <c r="D42" s="170">
        <f>SUM(D43:D46)</f>
        <v>16</v>
      </c>
      <c r="E42" s="31"/>
      <c r="F42" s="168" t="s">
        <v>496</v>
      </c>
      <c r="G42" s="1082">
        <f t="shared" si="1"/>
        <v>14</v>
      </c>
      <c r="H42" s="1417">
        <v>6</v>
      </c>
      <c r="I42" s="1417">
        <v>8</v>
      </c>
    </row>
    <row r="43" spans="1:9" ht="22.5" customHeight="1">
      <c r="A43" s="168" t="s">
        <v>497</v>
      </c>
      <c r="B43" s="1082">
        <f t="shared" si="0"/>
        <v>2</v>
      </c>
      <c r="C43" s="1141">
        <v>2</v>
      </c>
      <c r="D43" s="1417">
        <v>0</v>
      </c>
      <c r="E43" s="170"/>
      <c r="F43" s="168" t="s">
        <v>498</v>
      </c>
      <c r="G43" s="1082">
        <f t="shared" si="1"/>
        <v>3</v>
      </c>
      <c r="H43" s="1417">
        <v>2</v>
      </c>
      <c r="I43" s="1417">
        <v>1</v>
      </c>
    </row>
    <row r="44" spans="1:9" ht="22.5" customHeight="1">
      <c r="A44" s="168" t="s">
        <v>499</v>
      </c>
      <c r="B44" s="1082">
        <f t="shared" si="0"/>
        <v>4</v>
      </c>
      <c r="C44" s="1141">
        <v>3</v>
      </c>
      <c r="D44" s="1417">
        <v>1</v>
      </c>
      <c r="E44" s="31"/>
      <c r="F44" s="168" t="s">
        <v>500</v>
      </c>
      <c r="G44" s="1082">
        <f t="shared" si="1"/>
        <v>6</v>
      </c>
      <c r="H44" s="1417">
        <v>2</v>
      </c>
      <c r="I44" s="1417">
        <v>4</v>
      </c>
    </row>
    <row r="45" spans="1:9" ht="22.5" customHeight="1">
      <c r="A45" s="168" t="s">
        <v>501</v>
      </c>
      <c r="B45" s="1082">
        <f t="shared" si="0"/>
        <v>1</v>
      </c>
      <c r="C45" s="1141">
        <v>0</v>
      </c>
      <c r="D45" s="1417">
        <v>1</v>
      </c>
      <c r="E45" s="31"/>
      <c r="F45" s="168" t="s">
        <v>502</v>
      </c>
      <c r="G45" s="1082">
        <f t="shared" si="1"/>
        <v>60</v>
      </c>
      <c r="H45" s="1417">
        <v>38</v>
      </c>
      <c r="I45" s="1417">
        <v>22</v>
      </c>
    </row>
    <row r="46" spans="1:9" ht="22.5" customHeight="1">
      <c r="A46" s="168" t="s">
        <v>503</v>
      </c>
      <c r="B46" s="1082">
        <f t="shared" si="0"/>
        <v>31</v>
      </c>
      <c r="C46" s="1141">
        <v>17</v>
      </c>
      <c r="D46" s="1417">
        <v>14</v>
      </c>
      <c r="E46" s="31"/>
      <c r="F46" s="168" t="s">
        <v>504</v>
      </c>
      <c r="G46" s="1082">
        <f t="shared" si="1"/>
        <v>4</v>
      </c>
      <c r="H46" s="1417">
        <v>2</v>
      </c>
      <c r="I46" s="1417">
        <v>2</v>
      </c>
    </row>
    <row r="47" spans="1:9" ht="22.5" customHeight="1">
      <c r="A47" s="169" t="s">
        <v>505</v>
      </c>
      <c r="B47" s="170">
        <f t="shared" si="0"/>
        <v>163</v>
      </c>
      <c r="C47" s="170">
        <f>SUM(C48:C51)</f>
        <v>75</v>
      </c>
      <c r="D47" s="170">
        <f>SUM(D48:D51)</f>
        <v>88</v>
      </c>
      <c r="E47" s="31"/>
      <c r="F47" s="168" t="s">
        <v>506</v>
      </c>
      <c r="G47" s="1082">
        <f t="shared" si="1"/>
        <v>25</v>
      </c>
      <c r="H47" s="1417">
        <v>15</v>
      </c>
      <c r="I47" s="1417">
        <v>10</v>
      </c>
    </row>
    <row r="48" spans="1:9" ht="22.5" customHeight="1">
      <c r="A48" s="168" t="s">
        <v>507</v>
      </c>
      <c r="B48" s="1082">
        <f t="shared" si="0"/>
        <v>54</v>
      </c>
      <c r="C48" s="1141">
        <v>29</v>
      </c>
      <c r="D48" s="1417">
        <v>25</v>
      </c>
      <c r="E48" s="170"/>
      <c r="F48" s="168" t="s">
        <v>508</v>
      </c>
      <c r="G48" s="1082">
        <f t="shared" si="1"/>
        <v>21</v>
      </c>
      <c r="H48" s="1417">
        <v>14</v>
      </c>
      <c r="I48" s="1417">
        <v>7</v>
      </c>
    </row>
    <row r="49" spans="1:9" ht="22.5" customHeight="1">
      <c r="A49" s="168" t="s">
        <v>509</v>
      </c>
      <c r="B49" s="1082">
        <f t="shared" si="0"/>
        <v>22</v>
      </c>
      <c r="C49" s="1141">
        <v>8</v>
      </c>
      <c r="D49" s="1417">
        <v>14</v>
      </c>
      <c r="E49" s="31"/>
      <c r="F49" s="168" t="s">
        <v>510</v>
      </c>
      <c r="G49" s="1082">
        <f t="shared" si="1"/>
        <v>11</v>
      </c>
      <c r="H49" s="1417">
        <v>5</v>
      </c>
      <c r="I49" s="1417">
        <v>6</v>
      </c>
    </row>
    <row r="50" spans="1:9" ht="22.5" customHeight="1">
      <c r="A50" s="168" t="s">
        <v>511</v>
      </c>
      <c r="B50" s="1082">
        <f t="shared" si="0"/>
        <v>14</v>
      </c>
      <c r="C50" s="1141">
        <v>7</v>
      </c>
      <c r="D50" s="1417">
        <v>7</v>
      </c>
      <c r="E50" s="31"/>
      <c r="F50" s="168" t="s">
        <v>512</v>
      </c>
      <c r="G50" s="1082">
        <f t="shared" si="1"/>
        <v>9</v>
      </c>
      <c r="H50" s="1417">
        <v>5</v>
      </c>
      <c r="I50" s="1417">
        <v>4</v>
      </c>
    </row>
    <row r="51" spans="1:9" ht="22.5" customHeight="1">
      <c r="A51" s="168" t="s">
        <v>513</v>
      </c>
      <c r="B51" s="1082">
        <f t="shared" si="0"/>
        <v>73</v>
      </c>
      <c r="C51" s="1141">
        <v>31</v>
      </c>
      <c r="D51" s="1417">
        <v>42</v>
      </c>
      <c r="E51" s="31"/>
      <c r="F51" s="168" t="s">
        <v>514</v>
      </c>
      <c r="G51" s="1082">
        <f t="shared" si="1"/>
        <v>20</v>
      </c>
      <c r="H51" s="1417">
        <v>14</v>
      </c>
      <c r="I51" s="1417">
        <v>6</v>
      </c>
    </row>
    <row r="52" spans="1:9" ht="22.5" customHeight="1">
      <c r="A52" s="169" t="s">
        <v>515</v>
      </c>
      <c r="B52" s="170">
        <f t="shared" si="0"/>
        <v>53</v>
      </c>
      <c r="C52" s="170">
        <f>SUM(C53:C56)</f>
        <v>22</v>
      </c>
      <c r="D52" s="170">
        <f>SUM(D53:D56)</f>
        <v>31</v>
      </c>
      <c r="E52" s="31"/>
      <c r="F52" s="168" t="s">
        <v>516</v>
      </c>
      <c r="G52" s="1082">
        <f t="shared" si="1"/>
        <v>22</v>
      </c>
      <c r="H52" s="1417">
        <v>14</v>
      </c>
      <c r="I52" s="1417">
        <v>8</v>
      </c>
    </row>
    <row r="53" spans="1:9" ht="22.5" customHeight="1">
      <c r="A53" s="168" t="s">
        <v>517</v>
      </c>
      <c r="B53" s="1082">
        <f t="shared" si="0"/>
        <v>33</v>
      </c>
      <c r="C53" s="1141">
        <v>14</v>
      </c>
      <c r="D53" s="1417">
        <v>19</v>
      </c>
      <c r="E53" s="170"/>
      <c r="F53" s="168" t="s">
        <v>518</v>
      </c>
      <c r="G53" s="1082">
        <f t="shared" si="1"/>
        <v>731</v>
      </c>
      <c r="H53" s="1417">
        <v>377</v>
      </c>
      <c r="I53" s="1417">
        <v>354</v>
      </c>
    </row>
    <row r="54" spans="1:9" ht="22.5" customHeight="1">
      <c r="A54" s="168" t="s">
        <v>519</v>
      </c>
      <c r="B54" s="1082">
        <f t="shared" si="0"/>
        <v>2</v>
      </c>
      <c r="C54" s="1141">
        <v>2</v>
      </c>
      <c r="D54" s="1417">
        <v>0</v>
      </c>
      <c r="E54" s="31"/>
      <c r="F54" s="168" t="s">
        <v>520</v>
      </c>
      <c r="G54" s="1082">
        <f t="shared" si="1"/>
        <v>1</v>
      </c>
      <c r="H54" s="1417">
        <v>0</v>
      </c>
      <c r="I54" s="1417">
        <v>1</v>
      </c>
    </row>
    <row r="55" spans="1:9" ht="22.5" customHeight="1">
      <c r="A55" s="168" t="s">
        <v>521</v>
      </c>
      <c r="B55" s="1082">
        <f t="shared" si="0"/>
        <v>13</v>
      </c>
      <c r="C55" s="1141">
        <v>4</v>
      </c>
      <c r="D55" s="1417">
        <v>9</v>
      </c>
      <c r="E55" s="31"/>
      <c r="F55" s="171" t="s">
        <v>522</v>
      </c>
      <c r="G55" s="172">
        <f>SUM(H55:I55)</f>
        <v>5942</v>
      </c>
      <c r="H55" s="172">
        <f>SUM(H7:H54)</f>
        <v>3463</v>
      </c>
      <c r="I55" s="172">
        <f>SUM(I7:I54)</f>
        <v>2479</v>
      </c>
    </row>
    <row r="56" spans="1:9" ht="22.5" customHeight="1">
      <c r="A56" s="168" t="s">
        <v>523</v>
      </c>
      <c r="B56" s="1082">
        <f t="shared" si="0"/>
        <v>5</v>
      </c>
      <c r="C56" s="1141">
        <v>2</v>
      </c>
      <c r="D56" s="1417">
        <v>3</v>
      </c>
      <c r="E56" s="31"/>
      <c r="F56" s="173"/>
      <c r="G56" s="31"/>
      <c r="H56" s="19"/>
      <c r="I56" s="31"/>
    </row>
    <row r="57" spans="1:9" ht="22.5" customHeight="1">
      <c r="A57" s="169" t="s">
        <v>524</v>
      </c>
      <c r="B57" s="170">
        <f t="shared" si="0"/>
        <v>142</v>
      </c>
      <c r="C57" s="170">
        <f>SUM(C58:C60,C61:C62)</f>
        <v>74</v>
      </c>
      <c r="D57" s="170">
        <f>SUM(D58:D60,D61:D62)</f>
        <v>68</v>
      </c>
      <c r="E57" s="31"/>
      <c r="F57" s="173"/>
      <c r="G57" s="31"/>
      <c r="H57" s="19"/>
      <c r="I57" s="31"/>
    </row>
    <row r="58" spans="1:9" ht="22.5" customHeight="1">
      <c r="A58" s="168" t="s">
        <v>525</v>
      </c>
      <c r="B58" s="1082">
        <f t="shared" si="0"/>
        <v>36</v>
      </c>
      <c r="C58" s="1141">
        <v>19</v>
      </c>
      <c r="D58" s="1417">
        <v>17</v>
      </c>
      <c r="E58" s="170"/>
      <c r="F58" s="173"/>
      <c r="G58" s="31"/>
      <c r="H58" s="19"/>
      <c r="I58" s="31"/>
    </row>
    <row r="59" spans="1:9" ht="22.5" customHeight="1">
      <c r="A59" s="168" t="s">
        <v>526</v>
      </c>
      <c r="B59" s="1082">
        <f t="shared" si="0"/>
        <v>31</v>
      </c>
      <c r="C59" s="1141">
        <v>16</v>
      </c>
      <c r="D59" s="1417">
        <v>15</v>
      </c>
      <c r="E59" s="31"/>
      <c r="F59" s="173"/>
      <c r="G59" s="31"/>
      <c r="H59" s="19"/>
      <c r="I59" s="31"/>
    </row>
    <row r="60" spans="1:9" ht="22.5" customHeight="1">
      <c r="A60" s="168" t="s">
        <v>527</v>
      </c>
      <c r="B60" s="1082">
        <f t="shared" si="0"/>
        <v>39</v>
      </c>
      <c r="C60" s="1141">
        <v>18</v>
      </c>
      <c r="D60" s="1417">
        <v>21</v>
      </c>
      <c r="E60" s="31"/>
      <c r="F60" s="173"/>
      <c r="G60" s="31"/>
      <c r="H60" s="19"/>
      <c r="I60" s="31"/>
    </row>
    <row r="61" spans="1:9" ht="22.5" customHeight="1">
      <c r="A61" s="168" t="s">
        <v>528</v>
      </c>
      <c r="B61" s="1082">
        <f t="shared" si="0"/>
        <v>12</v>
      </c>
      <c r="C61" s="1141">
        <v>6</v>
      </c>
      <c r="D61" s="1417">
        <v>6</v>
      </c>
      <c r="E61" s="31"/>
      <c r="F61" s="173"/>
      <c r="G61" s="31"/>
      <c r="H61" s="19"/>
      <c r="I61" s="31"/>
    </row>
    <row r="62" spans="1:9" ht="22.5" customHeight="1">
      <c r="A62" s="168" t="s">
        <v>529</v>
      </c>
      <c r="B62" s="1082">
        <f t="shared" si="0"/>
        <v>24</v>
      </c>
      <c r="C62" s="1141">
        <v>15</v>
      </c>
      <c r="D62" s="1417">
        <v>9</v>
      </c>
      <c r="E62" s="31"/>
      <c r="F62" s="173"/>
      <c r="G62" s="31"/>
      <c r="H62" s="19"/>
      <c r="I62" s="31"/>
    </row>
    <row r="63" spans="1:9" ht="22.5" customHeight="1">
      <c r="A63" s="169" t="s">
        <v>530</v>
      </c>
      <c r="B63" s="170">
        <f t="shared" si="0"/>
        <v>193</v>
      </c>
      <c r="C63" s="170">
        <f>SUM(C64:C65)</f>
        <v>92</v>
      </c>
      <c r="D63" s="170">
        <f>SUM(D64:D65)</f>
        <v>101</v>
      </c>
      <c r="E63" s="31"/>
      <c r="F63" s="173"/>
      <c r="G63" s="31"/>
      <c r="H63" s="19"/>
      <c r="I63" s="31"/>
    </row>
    <row r="64" spans="1:9" ht="22.5" customHeight="1">
      <c r="A64" s="168" t="s">
        <v>531</v>
      </c>
      <c r="B64" s="1082">
        <f t="shared" si="0"/>
        <v>136</v>
      </c>
      <c r="C64" s="1141">
        <v>66</v>
      </c>
      <c r="D64" s="1417">
        <v>70</v>
      </c>
      <c r="E64" s="170"/>
      <c r="F64" s="173"/>
      <c r="G64" s="31"/>
      <c r="H64" s="19"/>
      <c r="I64" s="31"/>
    </row>
    <row r="65" spans="1:9" ht="22.5" customHeight="1">
      <c r="A65" s="168" t="s">
        <v>532</v>
      </c>
      <c r="B65" s="1082">
        <f t="shared" si="0"/>
        <v>57</v>
      </c>
      <c r="C65" s="1141">
        <v>26</v>
      </c>
      <c r="D65" s="1417">
        <v>31</v>
      </c>
      <c r="E65" s="31"/>
      <c r="F65" s="173"/>
      <c r="G65" s="31"/>
      <c r="H65" s="19"/>
      <c r="I65" s="31"/>
    </row>
    <row r="66" spans="1:9" ht="22.5" customHeight="1">
      <c r="A66" s="169" t="s">
        <v>533</v>
      </c>
      <c r="B66" s="170">
        <f t="shared" si="0"/>
        <v>128</v>
      </c>
      <c r="C66" s="170">
        <f>SUM(C67:C74)</f>
        <v>71</v>
      </c>
      <c r="D66" s="170">
        <f>SUM(D67:D74)</f>
        <v>57</v>
      </c>
      <c r="E66" s="31"/>
      <c r="F66" s="173"/>
      <c r="G66" s="31"/>
      <c r="H66" s="19"/>
      <c r="I66" s="31"/>
    </row>
    <row r="67" spans="1:9" ht="22.5" customHeight="1">
      <c r="A67" s="168" t="s">
        <v>534</v>
      </c>
      <c r="B67" s="1082">
        <f t="shared" si="0"/>
        <v>8</v>
      </c>
      <c r="C67" s="1141">
        <v>6</v>
      </c>
      <c r="D67" s="1417">
        <v>2</v>
      </c>
      <c r="E67" s="170"/>
      <c r="F67" s="173"/>
      <c r="G67" s="31"/>
      <c r="H67" s="19"/>
      <c r="I67" s="31"/>
    </row>
    <row r="68" spans="1:9" ht="22.5" customHeight="1">
      <c r="A68" s="168" t="s">
        <v>535</v>
      </c>
      <c r="B68" s="1082">
        <f t="shared" si="0"/>
        <v>7</v>
      </c>
      <c r="C68" s="1141">
        <v>6</v>
      </c>
      <c r="D68" s="1417">
        <v>1</v>
      </c>
      <c r="E68" s="31"/>
      <c r="F68" s="173"/>
      <c r="G68" s="31"/>
      <c r="H68" s="19"/>
      <c r="I68" s="31"/>
    </row>
    <row r="69" spans="1:9" ht="22.5" customHeight="1">
      <c r="A69" s="168" t="s">
        <v>536</v>
      </c>
      <c r="B69" s="1082">
        <f t="shared" si="0"/>
        <v>39</v>
      </c>
      <c r="C69" s="1141">
        <v>23</v>
      </c>
      <c r="D69" s="1417">
        <v>16</v>
      </c>
      <c r="E69" s="31"/>
      <c r="F69" s="173"/>
      <c r="G69" s="31"/>
      <c r="H69" s="19"/>
      <c r="I69" s="31"/>
    </row>
    <row r="70" spans="1:9" ht="22.5" customHeight="1">
      <c r="A70" s="168" t="s">
        <v>537</v>
      </c>
      <c r="B70" s="1082">
        <f t="shared" si="0"/>
        <v>12</v>
      </c>
      <c r="C70" s="1141">
        <v>9</v>
      </c>
      <c r="D70" s="1417">
        <v>3</v>
      </c>
      <c r="E70" s="31"/>
      <c r="F70" s="173"/>
      <c r="G70" s="31"/>
      <c r="H70" s="19"/>
      <c r="I70" s="31"/>
    </row>
    <row r="71" spans="1:9" ht="22.5" customHeight="1">
      <c r="A71" s="168" t="s">
        <v>538</v>
      </c>
      <c r="B71" s="1082">
        <f t="shared" ref="B71:B77" si="2">SUM(C71:D71)</f>
        <v>8</v>
      </c>
      <c r="C71" s="1141">
        <v>2</v>
      </c>
      <c r="D71" s="1417">
        <v>6</v>
      </c>
      <c r="E71" s="31"/>
      <c r="F71" s="173"/>
      <c r="G71" s="31"/>
      <c r="H71" s="19"/>
      <c r="I71" s="31"/>
    </row>
    <row r="72" spans="1:9" ht="22.5" customHeight="1">
      <c r="A72" s="168" t="s">
        <v>539</v>
      </c>
      <c r="B72" s="1082">
        <f t="shared" si="2"/>
        <v>2</v>
      </c>
      <c r="C72" s="1141">
        <v>1</v>
      </c>
      <c r="D72" s="1417">
        <v>1</v>
      </c>
      <c r="E72" s="31"/>
      <c r="F72" s="173"/>
      <c r="G72" s="31"/>
      <c r="H72" s="19"/>
      <c r="I72" s="31"/>
    </row>
    <row r="73" spans="1:9" ht="22.5" customHeight="1">
      <c r="A73" s="168" t="s">
        <v>540</v>
      </c>
      <c r="B73" s="1082">
        <f t="shared" si="2"/>
        <v>41</v>
      </c>
      <c r="C73" s="1141">
        <v>21</v>
      </c>
      <c r="D73" s="1417">
        <v>20</v>
      </c>
      <c r="E73" s="31"/>
      <c r="F73" s="173"/>
      <c r="G73" s="31"/>
      <c r="H73" s="19"/>
      <c r="I73" s="31"/>
    </row>
    <row r="74" spans="1:9" ht="22.5" customHeight="1">
      <c r="A74" s="168" t="s">
        <v>541</v>
      </c>
      <c r="B74" s="1082">
        <f t="shared" si="2"/>
        <v>11</v>
      </c>
      <c r="C74" s="1141">
        <v>3</v>
      </c>
      <c r="D74" s="1417">
        <v>8</v>
      </c>
      <c r="E74" s="31"/>
      <c r="F74" s="173"/>
      <c r="G74" s="31"/>
      <c r="H74" s="19"/>
      <c r="I74" s="31"/>
    </row>
    <row r="75" spans="1:9" ht="22.5" customHeight="1">
      <c r="A75" s="169" t="s">
        <v>542</v>
      </c>
      <c r="B75" s="170">
        <f t="shared" si="2"/>
        <v>6</v>
      </c>
      <c r="C75" s="170">
        <f>SUM(C76:C77)</f>
        <v>4</v>
      </c>
      <c r="D75" s="170">
        <f>SUM(D76:D77)</f>
        <v>2</v>
      </c>
      <c r="E75" s="31"/>
      <c r="F75" s="173"/>
      <c r="G75" s="31"/>
      <c r="H75" s="19"/>
      <c r="I75" s="31"/>
    </row>
    <row r="76" spans="1:9" ht="22.5" customHeight="1">
      <c r="A76" s="168" t="s">
        <v>543</v>
      </c>
      <c r="B76" s="1082">
        <f t="shared" si="2"/>
        <v>5</v>
      </c>
      <c r="C76" s="1141">
        <v>4</v>
      </c>
      <c r="D76" s="1417">
        <v>1</v>
      </c>
      <c r="E76" s="170"/>
      <c r="F76" s="173"/>
      <c r="G76" s="31"/>
      <c r="H76" s="19"/>
      <c r="I76" s="31"/>
    </row>
    <row r="77" spans="1:9" ht="22.5" customHeight="1">
      <c r="A77" s="168" t="s">
        <v>544</v>
      </c>
      <c r="B77" s="1082">
        <f t="shared" si="2"/>
        <v>1</v>
      </c>
      <c r="C77" s="1141">
        <v>0</v>
      </c>
      <c r="D77" s="1417">
        <v>1</v>
      </c>
      <c r="E77" s="31"/>
      <c r="F77" s="173"/>
      <c r="G77" s="31"/>
      <c r="H77" s="19"/>
      <c r="I77" s="31"/>
    </row>
    <row r="78" spans="1:9" ht="22.5" customHeight="1">
      <c r="A78" s="169" t="s">
        <v>545</v>
      </c>
      <c r="B78" s="170">
        <f>SUM(C78:D78)</f>
        <v>3037</v>
      </c>
      <c r="C78" s="170">
        <f>SUM(C7:C18)</f>
        <v>1581</v>
      </c>
      <c r="D78" s="170">
        <f>SUM(D7:D18)</f>
        <v>1456</v>
      </c>
      <c r="E78" s="31"/>
      <c r="F78" s="173"/>
      <c r="G78" s="31"/>
      <c r="H78" s="19"/>
      <c r="I78" s="31"/>
    </row>
    <row r="79" spans="1:9" ht="22.5" customHeight="1">
      <c r="A79" s="169" t="s">
        <v>546</v>
      </c>
      <c r="B79" s="170">
        <f>SUM(C79:D79)</f>
        <v>1095</v>
      </c>
      <c r="C79" s="170">
        <f>SUM(C19,C23,C25,C28,C33,C38,C42,C47,C52,C57,C63,C66,C75)</f>
        <v>545</v>
      </c>
      <c r="D79" s="170">
        <f>SUM(D19,D23,D25,D28,D33,D38,D42,D47,D52,D57,D63,D66,D75)</f>
        <v>550</v>
      </c>
      <c r="E79" s="31"/>
      <c r="F79" s="173"/>
      <c r="G79" s="31"/>
      <c r="H79" s="19"/>
      <c r="I79" s="31"/>
    </row>
    <row r="80" spans="1:9" ht="27">
      <c r="A80" s="174" t="s">
        <v>547</v>
      </c>
      <c r="B80" s="170">
        <f>SUM(C80:D80)</f>
        <v>47</v>
      </c>
      <c r="C80" s="106">
        <v>36</v>
      </c>
      <c r="D80" s="170">
        <v>11</v>
      </c>
      <c r="E80" s="170"/>
      <c r="F80" s="173"/>
      <c r="G80" s="31"/>
      <c r="H80" s="19"/>
      <c r="I80" s="31"/>
    </row>
    <row r="81" spans="1:9" ht="22.5" customHeight="1">
      <c r="A81" s="171" t="s">
        <v>548</v>
      </c>
      <c r="B81" s="172">
        <f>SUM(C81:D81)</f>
        <v>4179</v>
      </c>
      <c r="C81" s="172">
        <f>SUM(C78:C80)</f>
        <v>2162</v>
      </c>
      <c r="D81" s="172">
        <f>SUM(D78:D80)</f>
        <v>2017</v>
      </c>
      <c r="E81" s="170"/>
      <c r="F81" s="173"/>
      <c r="G81" s="31"/>
      <c r="H81" s="19"/>
      <c r="I81" s="31"/>
    </row>
    <row r="82" spans="1:9" ht="22.5" customHeight="1">
      <c r="A82" s="20" t="s">
        <v>5274</v>
      </c>
      <c r="E82" s="170"/>
      <c r="F82" s="173"/>
      <c r="G82" s="31"/>
      <c r="H82" s="19"/>
      <c r="I82" s="31"/>
    </row>
    <row r="83" spans="1:9" ht="22.5" customHeight="1">
      <c r="A83" s="20" t="s">
        <v>549</v>
      </c>
      <c r="E83" s="170"/>
    </row>
    <row r="84" spans="1:9" ht="15" customHeight="1">
      <c r="A84" s="55" t="s">
        <v>4973</v>
      </c>
      <c r="C84" s="23"/>
      <c r="D84" s="23"/>
    </row>
    <row r="85" spans="1:9" ht="15" customHeight="1">
      <c r="F85" s="23"/>
      <c r="G85" s="23"/>
      <c r="H85" s="23"/>
      <c r="I85" s="23"/>
    </row>
    <row r="86" spans="1:9" s="23" customFormat="1" ht="15" customHeight="1">
      <c r="A86" s="20"/>
      <c r="B86" s="20"/>
      <c r="C86" s="20"/>
      <c r="D86" s="20"/>
      <c r="F86" s="20"/>
      <c r="G86" s="20"/>
      <c r="H86" s="20"/>
      <c r="I86" s="20"/>
    </row>
  </sheetData>
  <customSheetViews>
    <customSheetView guid="{35BD8D3A-C3F6-4E0E-B6B2-2143E8CF03D4}">
      <pane ySplit="6" topLeftCell="A7" activePane="bottomLeft" state="frozen"/>
      <selection pane="bottomLeft" activeCell="G80" sqref="G80"/>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6" topLeftCell="A7" activePane="bottomLeft" state="frozen"/>
      <selection pane="bottomLeft" activeCell="A83" sqref="A83"/>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6" topLeftCell="A7" activePane="bottomLeft" state="frozen"/>
      <selection pane="bottomLeft" activeCell="A83" sqref="A83"/>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5"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6" topLeftCell="A70" activePane="bottomLeft" state="frozen"/>
      <selection pane="bottomLeft" activeCell="F91" sqref="F91"/>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5"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6"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6" topLeftCell="A18"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5"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5"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5" topLeftCell="A48" activePane="bottomLeft" state="frozen"/>
      <selection pane="bottomLeft" activeCell="D56" sqref="D56"/>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5" topLeftCell="A6" activePane="bottomLeft" state="frozen"/>
      <selection pane="bottomLeft" activeCell="H57" sqref="H57"/>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5" topLeftCell="A42" activePane="bottomLeft"/>
      <selection pane="bottomLeft" activeCell="D81" sqref="D81"/>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6" topLeftCell="A7" activePane="bottomLeft" state="frozen"/>
      <selection pane="bottomLeft" activeCell="A83" sqref="A83"/>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6" topLeftCell="A7" activePane="bottomLeft" state="frozen"/>
      <selection pane="bottomLeft" activeCell="A83" sqref="A83"/>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5" topLeftCell="A48" activePane="bottomLeft"/>
      <selection pane="bottomLeft" activeCell="D56" sqref="D56"/>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5" topLeftCell="A48" activePane="bottomLeft"/>
      <selection pane="bottomLeft" activeCell="D56" sqref="D56"/>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6" topLeftCell="A7" activePane="bottomLeft" state="frozen"/>
      <selection pane="bottomLeft" activeCell="A83" sqref="A83"/>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6" topLeftCell="A7"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6">
    <mergeCell ref="A4:D4"/>
    <mergeCell ref="F4:I4"/>
    <mergeCell ref="A5:A6"/>
    <mergeCell ref="B5:D5"/>
    <mergeCell ref="F5:F6"/>
    <mergeCell ref="G5:I5"/>
  </mergeCell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K86"/>
  <sheetViews>
    <sheetView zoomScale="70" zoomScaleNormal="70" zoomScaleSheetLayoutView="85" workbookViewId="0">
      <pane ySplit="6" topLeftCell="A7" activePane="bottomLeft" state="frozen"/>
      <selection activeCell="M25" sqref="M25"/>
      <selection pane="bottomLeft" activeCell="K9" sqref="K9"/>
    </sheetView>
  </sheetViews>
  <sheetFormatPr defaultColWidth="2.5" defaultRowHeight="15" customHeight="1"/>
  <cols>
    <col min="1" max="1" width="10.75" style="20" customWidth="1"/>
    <col min="2" max="4" width="8" style="20" customWidth="1"/>
    <col min="5" max="5" width="3.125" style="20" customWidth="1"/>
    <col min="6" max="6" width="10.75" style="20" customWidth="1"/>
    <col min="7" max="9" width="8" style="20" customWidth="1"/>
    <col min="10" max="10" width="2.5" style="20" customWidth="1"/>
    <col min="11" max="11" width="10.625" style="20" bestFit="1" customWidth="1"/>
    <col min="12" max="16384" width="2.5" style="20"/>
  </cols>
  <sheetData>
    <row r="1" spans="1:11" ht="22.5" customHeight="1">
      <c r="I1" s="19" t="s">
        <v>4765</v>
      </c>
      <c r="K1" s="95" t="s">
        <v>208</v>
      </c>
    </row>
    <row r="2" spans="1:11" ht="22.5" customHeight="1">
      <c r="A2" s="138" t="s">
        <v>4777</v>
      </c>
    </row>
    <row r="3" spans="1:11" s="165" customFormat="1" ht="22.5" customHeight="1">
      <c r="I3" s="166" t="s">
        <v>5555</v>
      </c>
    </row>
    <row r="4" spans="1:11" ht="22.5" customHeight="1">
      <c r="A4" s="2017" t="s">
        <v>421</v>
      </c>
      <c r="B4" s="2017"/>
      <c r="C4" s="2017"/>
      <c r="D4" s="2017"/>
      <c r="E4" s="55"/>
      <c r="F4" s="2017" t="s">
        <v>422</v>
      </c>
      <c r="G4" s="2017"/>
      <c r="H4" s="2017"/>
      <c r="I4" s="2017"/>
    </row>
    <row r="5" spans="1:11" ht="22.5" customHeight="1">
      <c r="A5" s="2034" t="s">
        <v>550</v>
      </c>
      <c r="B5" s="2027" t="s">
        <v>551</v>
      </c>
      <c r="C5" s="2024"/>
      <c r="D5" s="2016"/>
      <c r="E5" s="161"/>
      <c r="F5" s="2034" t="s">
        <v>550</v>
      </c>
      <c r="G5" s="2017" t="s">
        <v>551</v>
      </c>
      <c r="H5" s="2017"/>
      <c r="I5" s="2017"/>
    </row>
    <row r="6" spans="1:11" ht="22.5" customHeight="1">
      <c r="A6" s="2034"/>
      <c r="B6" s="119" t="s">
        <v>131</v>
      </c>
      <c r="C6" s="118" t="s">
        <v>245</v>
      </c>
      <c r="D6" s="115" t="s">
        <v>246</v>
      </c>
      <c r="E6" s="167"/>
      <c r="F6" s="2034"/>
      <c r="G6" s="119" t="s">
        <v>131</v>
      </c>
      <c r="H6" s="118" t="s">
        <v>245</v>
      </c>
      <c r="I6" s="115" t="s">
        <v>246</v>
      </c>
    </row>
    <row r="7" spans="1:11" ht="22.5" customHeight="1">
      <c r="A7" s="168" t="s">
        <v>425</v>
      </c>
      <c r="B7" s="1082">
        <f t="shared" ref="B7:B70" si="0">SUM(C7:D7)</f>
        <v>634</v>
      </c>
      <c r="C7" s="1417">
        <v>363</v>
      </c>
      <c r="D7" s="1417">
        <v>271</v>
      </c>
      <c r="E7" s="31"/>
      <c r="F7" s="168" t="s">
        <v>426</v>
      </c>
      <c r="G7" s="1082">
        <f t="shared" ref="G7:G51" si="1">SUM(H7:I7)</f>
        <v>175</v>
      </c>
      <c r="H7" s="1417">
        <v>120</v>
      </c>
      <c r="I7" s="1417">
        <v>55</v>
      </c>
    </row>
    <row r="8" spans="1:11" ht="22.5" customHeight="1">
      <c r="A8" s="168" t="s">
        <v>427</v>
      </c>
      <c r="B8" s="1082">
        <f t="shared" si="0"/>
        <v>197</v>
      </c>
      <c r="C8" s="1417">
        <v>108</v>
      </c>
      <c r="D8" s="1417">
        <v>89</v>
      </c>
      <c r="E8" s="31"/>
      <c r="F8" s="168" t="s">
        <v>428</v>
      </c>
      <c r="G8" s="1082">
        <f t="shared" si="1"/>
        <v>103</v>
      </c>
      <c r="H8" s="1417">
        <v>67</v>
      </c>
      <c r="I8" s="1417">
        <v>36</v>
      </c>
    </row>
    <row r="9" spans="1:11" ht="22.5" customHeight="1">
      <c r="A9" s="168" t="s">
        <v>429</v>
      </c>
      <c r="B9" s="1082">
        <f t="shared" si="0"/>
        <v>415</v>
      </c>
      <c r="C9" s="1417">
        <v>233</v>
      </c>
      <c r="D9" s="1417">
        <v>182</v>
      </c>
      <c r="E9" s="31"/>
      <c r="F9" s="168" t="s">
        <v>430</v>
      </c>
      <c r="G9" s="1082">
        <f t="shared" si="1"/>
        <v>137</v>
      </c>
      <c r="H9" s="1417">
        <v>89</v>
      </c>
      <c r="I9" s="1417">
        <v>48</v>
      </c>
    </row>
    <row r="10" spans="1:11" ht="22.5" customHeight="1">
      <c r="A10" s="168" t="s">
        <v>431</v>
      </c>
      <c r="B10" s="1082">
        <f t="shared" si="0"/>
        <v>138</v>
      </c>
      <c r="C10" s="1417">
        <v>67</v>
      </c>
      <c r="D10" s="1417">
        <v>71</v>
      </c>
      <c r="E10" s="31"/>
      <c r="F10" s="168" t="s">
        <v>432</v>
      </c>
      <c r="G10" s="1082">
        <f t="shared" si="1"/>
        <v>1091</v>
      </c>
      <c r="H10" s="1417">
        <v>599</v>
      </c>
      <c r="I10" s="1417">
        <v>492</v>
      </c>
    </row>
    <row r="11" spans="1:11" ht="22.5" customHeight="1">
      <c r="A11" s="168" t="s">
        <v>433</v>
      </c>
      <c r="B11" s="1082">
        <f t="shared" si="0"/>
        <v>401</v>
      </c>
      <c r="C11" s="1417">
        <v>205</v>
      </c>
      <c r="D11" s="1417">
        <v>196</v>
      </c>
      <c r="E11" s="31"/>
      <c r="F11" s="168" t="s">
        <v>434</v>
      </c>
      <c r="G11" s="1082">
        <f t="shared" si="1"/>
        <v>92</v>
      </c>
      <c r="H11" s="1417">
        <v>64</v>
      </c>
      <c r="I11" s="1417">
        <v>28</v>
      </c>
    </row>
    <row r="12" spans="1:11" ht="22.5" customHeight="1">
      <c r="A12" s="168" t="s">
        <v>435</v>
      </c>
      <c r="B12" s="1082">
        <f t="shared" si="0"/>
        <v>41</v>
      </c>
      <c r="C12" s="1417">
        <v>22</v>
      </c>
      <c r="D12" s="1417">
        <v>19</v>
      </c>
      <c r="E12" s="31"/>
      <c r="F12" s="168" t="s">
        <v>436</v>
      </c>
      <c r="G12" s="1082">
        <f t="shared" si="1"/>
        <v>182</v>
      </c>
      <c r="H12" s="1417">
        <v>117</v>
      </c>
      <c r="I12" s="1417">
        <v>65</v>
      </c>
    </row>
    <row r="13" spans="1:11" ht="22.5" customHeight="1">
      <c r="A13" s="168" t="s">
        <v>437</v>
      </c>
      <c r="B13" s="1082">
        <f t="shared" si="0"/>
        <v>21</v>
      </c>
      <c r="C13" s="1417">
        <v>15</v>
      </c>
      <c r="D13" s="1417">
        <v>6</v>
      </c>
      <c r="E13" s="31"/>
      <c r="F13" s="168" t="s">
        <v>438</v>
      </c>
      <c r="G13" s="1082">
        <f t="shared" si="1"/>
        <v>247</v>
      </c>
      <c r="H13" s="1417">
        <v>165</v>
      </c>
      <c r="I13" s="1417">
        <v>82</v>
      </c>
    </row>
    <row r="14" spans="1:11" ht="22.5" customHeight="1">
      <c r="A14" s="168" t="s">
        <v>439</v>
      </c>
      <c r="B14" s="1082">
        <f t="shared" si="0"/>
        <v>114</v>
      </c>
      <c r="C14" s="1417">
        <v>67</v>
      </c>
      <c r="D14" s="1417">
        <v>47</v>
      </c>
      <c r="E14" s="31"/>
      <c r="F14" s="168" t="s">
        <v>440</v>
      </c>
      <c r="G14" s="1082">
        <f t="shared" si="1"/>
        <v>311</v>
      </c>
      <c r="H14" s="1417">
        <v>192</v>
      </c>
      <c r="I14" s="1417">
        <v>119</v>
      </c>
    </row>
    <row r="15" spans="1:11" ht="22.5" customHeight="1">
      <c r="A15" s="168" t="s">
        <v>441</v>
      </c>
      <c r="B15" s="1082">
        <f t="shared" si="0"/>
        <v>132</v>
      </c>
      <c r="C15" s="1417">
        <v>73</v>
      </c>
      <c r="D15" s="1417">
        <v>59</v>
      </c>
      <c r="E15" s="31"/>
      <c r="F15" s="168" t="s">
        <v>442</v>
      </c>
      <c r="G15" s="1082">
        <f t="shared" si="1"/>
        <v>128</v>
      </c>
      <c r="H15" s="1417">
        <v>82</v>
      </c>
      <c r="I15" s="1417">
        <v>46</v>
      </c>
    </row>
    <row r="16" spans="1:11" ht="22.5" customHeight="1">
      <c r="A16" s="168" t="s">
        <v>443</v>
      </c>
      <c r="B16" s="1082">
        <f t="shared" si="0"/>
        <v>78</v>
      </c>
      <c r="C16" s="1417">
        <v>44</v>
      </c>
      <c r="D16" s="1417">
        <v>34</v>
      </c>
      <c r="E16" s="31"/>
      <c r="F16" s="168" t="s">
        <v>444</v>
      </c>
      <c r="G16" s="1082">
        <f t="shared" si="1"/>
        <v>615</v>
      </c>
      <c r="H16" s="1417">
        <v>334</v>
      </c>
      <c r="I16" s="1417">
        <v>281</v>
      </c>
    </row>
    <row r="17" spans="1:9" ht="22.5" customHeight="1">
      <c r="A17" s="168" t="s">
        <v>445</v>
      </c>
      <c r="B17" s="1082">
        <f t="shared" si="0"/>
        <v>54</v>
      </c>
      <c r="C17" s="1417">
        <v>31</v>
      </c>
      <c r="D17" s="1417">
        <v>23</v>
      </c>
      <c r="E17" s="31"/>
      <c r="F17" s="168" t="s">
        <v>446</v>
      </c>
      <c r="G17" s="1082">
        <f t="shared" si="1"/>
        <v>509</v>
      </c>
      <c r="H17" s="1417">
        <v>299</v>
      </c>
      <c r="I17" s="1417">
        <v>210</v>
      </c>
    </row>
    <row r="18" spans="1:9" ht="22.5" customHeight="1">
      <c r="A18" s="168" t="s">
        <v>447</v>
      </c>
      <c r="B18" s="1082">
        <f t="shared" si="0"/>
        <v>308</v>
      </c>
      <c r="C18" s="1417">
        <v>144</v>
      </c>
      <c r="D18" s="1417">
        <v>164</v>
      </c>
      <c r="E18" s="31"/>
      <c r="F18" s="168" t="s">
        <v>448</v>
      </c>
      <c r="G18" s="1082">
        <f t="shared" si="1"/>
        <v>1281</v>
      </c>
      <c r="H18" s="1417">
        <v>693</v>
      </c>
      <c r="I18" s="1417">
        <v>588</v>
      </c>
    </row>
    <row r="19" spans="1:9" ht="22.5" customHeight="1">
      <c r="A19" s="169" t="s">
        <v>449</v>
      </c>
      <c r="B19" s="170">
        <f t="shared" si="0"/>
        <v>27</v>
      </c>
      <c r="C19" s="170">
        <f>SUM(C20:C22)</f>
        <v>13</v>
      </c>
      <c r="D19" s="170">
        <f>SUM(D20:D22)</f>
        <v>14</v>
      </c>
      <c r="E19" s="31"/>
      <c r="F19" s="168" t="s">
        <v>450</v>
      </c>
      <c r="G19" s="1082">
        <f t="shared" si="1"/>
        <v>576</v>
      </c>
      <c r="H19" s="1417">
        <v>321</v>
      </c>
      <c r="I19" s="1417">
        <v>255</v>
      </c>
    </row>
    <row r="20" spans="1:9" ht="22.5" customHeight="1">
      <c r="A20" s="168" t="s">
        <v>451</v>
      </c>
      <c r="B20" s="1082">
        <f t="shared" si="0"/>
        <v>15</v>
      </c>
      <c r="C20" s="1417">
        <v>6</v>
      </c>
      <c r="D20" s="1417">
        <v>9</v>
      </c>
      <c r="E20" s="170"/>
      <c r="F20" s="168" t="s">
        <v>452</v>
      </c>
      <c r="G20" s="1082">
        <f t="shared" si="1"/>
        <v>145</v>
      </c>
      <c r="H20" s="1417">
        <v>78</v>
      </c>
      <c r="I20" s="1417">
        <v>67</v>
      </c>
    </row>
    <row r="21" spans="1:9" ht="22.5" customHeight="1">
      <c r="A21" s="168" t="s">
        <v>453</v>
      </c>
      <c r="B21" s="1082">
        <f t="shared" si="0"/>
        <v>3</v>
      </c>
      <c r="C21" s="1417">
        <v>2</v>
      </c>
      <c r="D21" s="1417">
        <v>1</v>
      </c>
      <c r="E21" s="31"/>
      <c r="F21" s="168" t="s">
        <v>454</v>
      </c>
      <c r="G21" s="1082">
        <f t="shared" si="1"/>
        <v>17</v>
      </c>
      <c r="H21" s="1417">
        <v>11</v>
      </c>
      <c r="I21" s="1417">
        <v>6</v>
      </c>
    </row>
    <row r="22" spans="1:9" ht="22.5" customHeight="1">
      <c r="A22" s="168" t="s">
        <v>455</v>
      </c>
      <c r="B22" s="1082">
        <f t="shared" si="0"/>
        <v>9</v>
      </c>
      <c r="C22" s="1417">
        <v>5</v>
      </c>
      <c r="D22" s="1417">
        <v>4</v>
      </c>
      <c r="E22" s="31"/>
      <c r="F22" s="168" t="s">
        <v>456</v>
      </c>
      <c r="G22" s="1082">
        <f t="shared" si="1"/>
        <v>38</v>
      </c>
      <c r="H22" s="1417">
        <v>23</v>
      </c>
      <c r="I22" s="1417">
        <v>15</v>
      </c>
    </row>
    <row r="23" spans="1:9" ht="22.5" customHeight="1">
      <c r="A23" s="169" t="s">
        <v>457</v>
      </c>
      <c r="B23" s="170">
        <f t="shared" si="0"/>
        <v>82</v>
      </c>
      <c r="C23" s="170">
        <f>SUM(C24)</f>
        <v>45</v>
      </c>
      <c r="D23" s="170">
        <f>SUM(D24)</f>
        <v>37</v>
      </c>
      <c r="E23" s="31"/>
      <c r="F23" s="168" t="s">
        <v>458</v>
      </c>
      <c r="G23" s="1082">
        <f t="shared" si="1"/>
        <v>13</v>
      </c>
      <c r="H23" s="1417">
        <v>9</v>
      </c>
      <c r="I23" s="1417">
        <v>4</v>
      </c>
    </row>
    <row r="24" spans="1:9" ht="22.5" customHeight="1">
      <c r="A24" s="168" t="s">
        <v>459</v>
      </c>
      <c r="B24" s="1082">
        <f t="shared" si="0"/>
        <v>82</v>
      </c>
      <c r="C24" s="1417">
        <v>45</v>
      </c>
      <c r="D24" s="1417">
        <v>37</v>
      </c>
      <c r="E24" s="170"/>
      <c r="F24" s="168" t="s">
        <v>460</v>
      </c>
      <c r="G24" s="1082">
        <f t="shared" si="1"/>
        <v>25</v>
      </c>
      <c r="H24" s="1417">
        <v>14</v>
      </c>
      <c r="I24" s="1417">
        <v>11</v>
      </c>
    </row>
    <row r="25" spans="1:9" ht="22.5" customHeight="1">
      <c r="A25" s="169" t="s">
        <v>461</v>
      </c>
      <c r="B25" s="170">
        <f t="shared" si="0"/>
        <v>104</v>
      </c>
      <c r="C25" s="170">
        <f>SUM(C26:C27)</f>
        <v>58</v>
      </c>
      <c r="D25" s="170">
        <f>SUM(D26:D27)</f>
        <v>46</v>
      </c>
      <c r="E25" s="31"/>
      <c r="F25" s="168" t="s">
        <v>462</v>
      </c>
      <c r="G25" s="1082">
        <f t="shared" si="1"/>
        <v>65</v>
      </c>
      <c r="H25" s="1417">
        <v>32</v>
      </c>
      <c r="I25" s="1417">
        <v>33</v>
      </c>
    </row>
    <row r="26" spans="1:9" ht="22.5" customHeight="1">
      <c r="A26" s="168" t="s">
        <v>463</v>
      </c>
      <c r="B26" s="1082">
        <f t="shared" si="0"/>
        <v>69</v>
      </c>
      <c r="C26" s="1417">
        <v>38</v>
      </c>
      <c r="D26" s="1417">
        <v>31</v>
      </c>
      <c r="E26" s="170"/>
      <c r="F26" s="168" t="s">
        <v>464</v>
      </c>
      <c r="G26" s="1082">
        <f t="shared" si="1"/>
        <v>28</v>
      </c>
      <c r="H26" s="1417">
        <v>14</v>
      </c>
      <c r="I26" s="1417">
        <v>14</v>
      </c>
    </row>
    <row r="27" spans="1:9" ht="22.5" customHeight="1">
      <c r="A27" s="168" t="s">
        <v>465</v>
      </c>
      <c r="B27" s="1082">
        <f t="shared" si="0"/>
        <v>35</v>
      </c>
      <c r="C27" s="1417">
        <v>20</v>
      </c>
      <c r="D27" s="1417">
        <v>15</v>
      </c>
      <c r="E27" s="31"/>
      <c r="F27" s="168" t="s">
        <v>466</v>
      </c>
      <c r="G27" s="1082">
        <f t="shared" si="1"/>
        <v>89</v>
      </c>
      <c r="H27" s="1417">
        <v>65</v>
      </c>
      <c r="I27" s="1417">
        <v>24</v>
      </c>
    </row>
    <row r="28" spans="1:9" ht="22.5" customHeight="1">
      <c r="A28" s="169" t="s">
        <v>467</v>
      </c>
      <c r="B28" s="170">
        <f t="shared" si="0"/>
        <v>30</v>
      </c>
      <c r="C28" s="170">
        <f>SUM(C29:C32)</f>
        <v>23</v>
      </c>
      <c r="D28" s="170">
        <f>SUM(D29:D32)</f>
        <v>7</v>
      </c>
      <c r="E28" s="31"/>
      <c r="F28" s="168" t="s">
        <v>468</v>
      </c>
      <c r="G28" s="1082">
        <f t="shared" si="1"/>
        <v>138</v>
      </c>
      <c r="H28" s="1417">
        <v>86</v>
      </c>
      <c r="I28" s="1417">
        <v>52</v>
      </c>
    </row>
    <row r="29" spans="1:9" ht="22.5" customHeight="1">
      <c r="A29" s="168" t="s">
        <v>469</v>
      </c>
      <c r="B29" s="1082">
        <f t="shared" si="0"/>
        <v>4</v>
      </c>
      <c r="C29" s="1417">
        <v>3</v>
      </c>
      <c r="D29" s="1417">
        <v>1</v>
      </c>
      <c r="E29" s="170"/>
      <c r="F29" s="168" t="s">
        <v>470</v>
      </c>
      <c r="G29" s="1082">
        <f t="shared" si="1"/>
        <v>29</v>
      </c>
      <c r="H29" s="1417">
        <v>20</v>
      </c>
      <c r="I29" s="1417">
        <v>9</v>
      </c>
    </row>
    <row r="30" spans="1:9" ht="22.5" customHeight="1">
      <c r="A30" s="168" t="s">
        <v>471</v>
      </c>
      <c r="B30" s="1082">
        <f t="shared" si="0"/>
        <v>1</v>
      </c>
      <c r="C30" s="1417">
        <v>1</v>
      </c>
      <c r="D30" s="1417">
        <v>0</v>
      </c>
      <c r="E30" s="31"/>
      <c r="F30" s="168" t="s">
        <v>472</v>
      </c>
      <c r="G30" s="1082">
        <f t="shared" si="1"/>
        <v>19</v>
      </c>
      <c r="H30" s="1417">
        <v>12</v>
      </c>
      <c r="I30" s="1417">
        <v>7</v>
      </c>
    </row>
    <row r="31" spans="1:9" ht="22.5" customHeight="1">
      <c r="A31" s="168" t="s">
        <v>473</v>
      </c>
      <c r="B31" s="1082">
        <f t="shared" si="0"/>
        <v>3</v>
      </c>
      <c r="C31" s="1417">
        <v>2</v>
      </c>
      <c r="D31" s="1417">
        <v>1</v>
      </c>
      <c r="E31" s="31"/>
      <c r="F31" s="168" t="s">
        <v>474</v>
      </c>
      <c r="G31" s="1082">
        <f t="shared" si="1"/>
        <v>56</v>
      </c>
      <c r="H31" s="1417">
        <v>31</v>
      </c>
      <c r="I31" s="1417">
        <v>25</v>
      </c>
    </row>
    <row r="32" spans="1:9" ht="22.5" customHeight="1">
      <c r="A32" s="168" t="s">
        <v>475</v>
      </c>
      <c r="B32" s="1082">
        <f t="shared" si="0"/>
        <v>22</v>
      </c>
      <c r="C32" s="1417">
        <v>17</v>
      </c>
      <c r="D32" s="1417">
        <v>5</v>
      </c>
      <c r="E32" s="31"/>
      <c r="F32" s="168" t="s">
        <v>476</v>
      </c>
      <c r="G32" s="1082">
        <f t="shared" si="1"/>
        <v>149</v>
      </c>
      <c r="H32" s="1417">
        <v>85</v>
      </c>
      <c r="I32" s="1417">
        <v>64</v>
      </c>
    </row>
    <row r="33" spans="1:9" ht="22.5" customHeight="1">
      <c r="A33" s="169" t="s">
        <v>477</v>
      </c>
      <c r="B33" s="170">
        <f t="shared" si="0"/>
        <v>65</v>
      </c>
      <c r="C33" s="170">
        <f>SUM(C34:C37)</f>
        <v>36</v>
      </c>
      <c r="D33" s="170">
        <f>SUM(D34:D37)</f>
        <v>29</v>
      </c>
      <c r="E33" s="31"/>
      <c r="F33" s="168" t="s">
        <v>478</v>
      </c>
      <c r="G33" s="1082">
        <f t="shared" si="1"/>
        <v>69</v>
      </c>
      <c r="H33" s="1417">
        <v>37</v>
      </c>
      <c r="I33" s="1417">
        <v>32</v>
      </c>
    </row>
    <row r="34" spans="1:9" ht="22.5" customHeight="1">
      <c r="A34" s="168" t="s">
        <v>479</v>
      </c>
      <c r="B34" s="1082">
        <f t="shared" si="0"/>
        <v>3</v>
      </c>
      <c r="C34" s="1417">
        <v>2</v>
      </c>
      <c r="D34" s="1417">
        <v>1</v>
      </c>
      <c r="E34" s="170"/>
      <c r="F34" s="168" t="s">
        <v>480</v>
      </c>
      <c r="G34" s="1082">
        <f t="shared" si="1"/>
        <v>9</v>
      </c>
      <c r="H34" s="1417">
        <v>7</v>
      </c>
      <c r="I34" s="1417">
        <v>2</v>
      </c>
    </row>
    <row r="35" spans="1:9" ht="22.5" customHeight="1">
      <c r="A35" s="168" t="s">
        <v>481</v>
      </c>
      <c r="B35" s="1082">
        <f t="shared" si="0"/>
        <v>11</v>
      </c>
      <c r="C35" s="1417">
        <v>5</v>
      </c>
      <c r="D35" s="1417">
        <v>6</v>
      </c>
      <c r="E35" s="31"/>
      <c r="F35" s="168" t="s">
        <v>482</v>
      </c>
      <c r="G35" s="1082">
        <f t="shared" si="1"/>
        <v>8</v>
      </c>
      <c r="H35" s="1417">
        <v>3</v>
      </c>
      <c r="I35" s="1417">
        <v>5</v>
      </c>
    </row>
    <row r="36" spans="1:9" ht="22.5" customHeight="1">
      <c r="A36" s="168" t="s">
        <v>483</v>
      </c>
      <c r="B36" s="1082">
        <f t="shared" si="0"/>
        <v>2</v>
      </c>
      <c r="C36" s="1417">
        <v>1</v>
      </c>
      <c r="D36" s="1417">
        <v>1</v>
      </c>
      <c r="E36" s="31"/>
      <c r="F36" s="168" t="s">
        <v>484</v>
      </c>
      <c r="G36" s="1082">
        <f t="shared" si="1"/>
        <v>4</v>
      </c>
      <c r="H36" s="1417">
        <v>2</v>
      </c>
      <c r="I36" s="1417">
        <v>2</v>
      </c>
    </row>
    <row r="37" spans="1:9" ht="22.5" customHeight="1">
      <c r="A37" s="168" t="s">
        <v>485</v>
      </c>
      <c r="B37" s="1082">
        <f t="shared" si="0"/>
        <v>49</v>
      </c>
      <c r="C37" s="1417">
        <v>28</v>
      </c>
      <c r="D37" s="1417">
        <v>21</v>
      </c>
      <c r="E37" s="31"/>
      <c r="F37" s="168" t="s">
        <v>486</v>
      </c>
      <c r="G37" s="1082">
        <f t="shared" si="1"/>
        <v>3</v>
      </c>
      <c r="H37" s="1417">
        <v>2</v>
      </c>
      <c r="I37" s="1417">
        <v>1</v>
      </c>
    </row>
    <row r="38" spans="1:9" ht="22.5" customHeight="1">
      <c r="A38" s="169" t="s">
        <v>487</v>
      </c>
      <c r="B38" s="170">
        <f t="shared" si="0"/>
        <v>25</v>
      </c>
      <c r="C38" s="170">
        <f>SUM(C39:C41)</f>
        <v>10</v>
      </c>
      <c r="D38" s="170">
        <f>SUM(D39:D41)</f>
        <v>15</v>
      </c>
      <c r="E38" s="31"/>
      <c r="F38" s="168" t="s">
        <v>488</v>
      </c>
      <c r="G38" s="1082">
        <f t="shared" si="1"/>
        <v>29</v>
      </c>
      <c r="H38" s="1417">
        <v>16</v>
      </c>
      <c r="I38" s="1417">
        <v>13</v>
      </c>
    </row>
    <row r="39" spans="1:9" ht="22.5" customHeight="1">
      <c r="A39" s="168" t="s">
        <v>489</v>
      </c>
      <c r="B39" s="1082">
        <f t="shared" si="0"/>
        <v>21</v>
      </c>
      <c r="C39" s="1417">
        <v>9</v>
      </c>
      <c r="D39" s="1417">
        <v>12</v>
      </c>
      <c r="E39" s="170"/>
      <c r="F39" s="168" t="s">
        <v>490</v>
      </c>
      <c r="G39" s="1082">
        <f t="shared" si="1"/>
        <v>31</v>
      </c>
      <c r="H39" s="1417">
        <v>19</v>
      </c>
      <c r="I39" s="1417">
        <v>12</v>
      </c>
    </row>
    <row r="40" spans="1:9" ht="22.5" customHeight="1">
      <c r="A40" s="168" t="s">
        <v>491</v>
      </c>
      <c r="B40" s="1082">
        <f t="shared" si="0"/>
        <v>2</v>
      </c>
      <c r="C40" s="1417">
        <v>1</v>
      </c>
      <c r="D40" s="1417">
        <v>1</v>
      </c>
      <c r="E40" s="31"/>
      <c r="F40" s="168" t="s">
        <v>492</v>
      </c>
      <c r="G40" s="1082">
        <f t="shared" si="1"/>
        <v>25</v>
      </c>
      <c r="H40" s="1417">
        <v>13</v>
      </c>
      <c r="I40" s="1417">
        <v>12</v>
      </c>
    </row>
    <row r="41" spans="1:9" ht="22.5" customHeight="1">
      <c r="A41" s="168" t="s">
        <v>493</v>
      </c>
      <c r="B41" s="1082">
        <f t="shared" si="0"/>
        <v>2</v>
      </c>
      <c r="C41" s="1417">
        <v>0</v>
      </c>
      <c r="D41" s="1417">
        <v>2</v>
      </c>
      <c r="E41" s="31"/>
      <c r="F41" s="168" t="s">
        <v>494</v>
      </c>
      <c r="G41" s="1082">
        <f t="shared" si="1"/>
        <v>6</v>
      </c>
      <c r="H41" s="1417">
        <v>5</v>
      </c>
      <c r="I41" s="1417">
        <v>1</v>
      </c>
    </row>
    <row r="42" spans="1:9" ht="22.5" customHeight="1">
      <c r="A42" s="169" t="s">
        <v>495</v>
      </c>
      <c r="B42" s="170">
        <f t="shared" si="0"/>
        <v>29</v>
      </c>
      <c r="C42" s="170">
        <f>SUM(C43:C46)</f>
        <v>15</v>
      </c>
      <c r="D42" s="170">
        <f>SUM(D43:D46)</f>
        <v>14</v>
      </c>
      <c r="E42" s="31"/>
      <c r="F42" s="168" t="s">
        <v>496</v>
      </c>
      <c r="G42" s="1082">
        <f t="shared" si="1"/>
        <v>8</v>
      </c>
      <c r="H42" s="1417">
        <v>6</v>
      </c>
      <c r="I42" s="1417">
        <v>2</v>
      </c>
    </row>
    <row r="43" spans="1:9" ht="22.5" customHeight="1">
      <c r="A43" s="168" t="s">
        <v>497</v>
      </c>
      <c r="B43" s="1082">
        <f t="shared" si="0"/>
        <v>3</v>
      </c>
      <c r="C43" s="1417">
        <v>2</v>
      </c>
      <c r="D43" s="1417">
        <v>1</v>
      </c>
      <c r="E43" s="170"/>
      <c r="F43" s="168" t="s">
        <v>498</v>
      </c>
      <c r="G43" s="1082">
        <f t="shared" si="1"/>
        <v>13</v>
      </c>
      <c r="H43" s="1417">
        <v>10</v>
      </c>
      <c r="I43" s="1417">
        <v>3</v>
      </c>
    </row>
    <row r="44" spans="1:9" ht="22.5" customHeight="1">
      <c r="A44" s="168" t="s">
        <v>499</v>
      </c>
      <c r="B44" s="1082">
        <f t="shared" si="0"/>
        <v>7</v>
      </c>
      <c r="C44" s="1417">
        <v>4</v>
      </c>
      <c r="D44" s="1417">
        <v>3</v>
      </c>
      <c r="E44" s="31"/>
      <c r="F44" s="168" t="s">
        <v>500</v>
      </c>
      <c r="G44" s="1082">
        <f t="shared" si="1"/>
        <v>2</v>
      </c>
      <c r="H44" s="1417">
        <v>0</v>
      </c>
      <c r="I44" s="1417">
        <v>2</v>
      </c>
    </row>
    <row r="45" spans="1:9" ht="22.5" customHeight="1">
      <c r="A45" s="168" t="s">
        <v>501</v>
      </c>
      <c r="B45" s="1082">
        <f t="shared" si="0"/>
        <v>0</v>
      </c>
      <c r="C45" s="1417">
        <v>0</v>
      </c>
      <c r="D45" s="1417">
        <v>0</v>
      </c>
      <c r="E45" s="31"/>
      <c r="F45" s="168" t="s">
        <v>502</v>
      </c>
      <c r="G45" s="1082">
        <f t="shared" si="1"/>
        <v>62</v>
      </c>
      <c r="H45" s="1417">
        <v>36</v>
      </c>
      <c r="I45" s="1417">
        <v>26</v>
      </c>
    </row>
    <row r="46" spans="1:9" ht="22.5" customHeight="1">
      <c r="A46" s="168" t="s">
        <v>503</v>
      </c>
      <c r="B46" s="1082">
        <f t="shared" si="0"/>
        <v>19</v>
      </c>
      <c r="C46" s="1417">
        <v>9</v>
      </c>
      <c r="D46" s="1417">
        <v>10</v>
      </c>
      <c r="E46" s="31"/>
      <c r="F46" s="168" t="s">
        <v>504</v>
      </c>
      <c r="G46" s="1082">
        <f t="shared" si="1"/>
        <v>4</v>
      </c>
      <c r="H46" s="1417">
        <v>2</v>
      </c>
      <c r="I46" s="1417">
        <v>2</v>
      </c>
    </row>
    <row r="47" spans="1:9" ht="22.5" customHeight="1">
      <c r="A47" s="169" t="s">
        <v>505</v>
      </c>
      <c r="B47" s="170">
        <f t="shared" si="0"/>
        <v>157</v>
      </c>
      <c r="C47" s="170">
        <f>SUM(C48:C51)</f>
        <v>65</v>
      </c>
      <c r="D47" s="170">
        <f>SUM(D48:D51)</f>
        <v>92</v>
      </c>
      <c r="E47" s="31"/>
      <c r="F47" s="168" t="s">
        <v>506</v>
      </c>
      <c r="G47" s="1082">
        <f t="shared" si="1"/>
        <v>9</v>
      </c>
      <c r="H47" s="1417">
        <v>5</v>
      </c>
      <c r="I47" s="1417">
        <v>4</v>
      </c>
    </row>
    <row r="48" spans="1:9" ht="22.5" customHeight="1">
      <c r="A48" s="168" t="s">
        <v>507</v>
      </c>
      <c r="B48" s="1082">
        <f t="shared" si="0"/>
        <v>53</v>
      </c>
      <c r="C48" s="1417">
        <v>19</v>
      </c>
      <c r="D48" s="1417">
        <v>34</v>
      </c>
      <c r="E48" s="170"/>
      <c r="F48" s="168" t="s">
        <v>508</v>
      </c>
      <c r="G48" s="1082">
        <f t="shared" si="1"/>
        <v>22</v>
      </c>
      <c r="H48" s="1417">
        <v>15</v>
      </c>
      <c r="I48" s="1417">
        <v>7</v>
      </c>
    </row>
    <row r="49" spans="1:9" ht="22.5" customHeight="1">
      <c r="A49" s="168" t="s">
        <v>509</v>
      </c>
      <c r="B49" s="1082">
        <f t="shared" si="0"/>
        <v>22</v>
      </c>
      <c r="C49" s="1417">
        <v>10</v>
      </c>
      <c r="D49" s="1417">
        <v>12</v>
      </c>
      <c r="E49" s="31"/>
      <c r="F49" s="168" t="s">
        <v>510</v>
      </c>
      <c r="G49" s="1082">
        <f t="shared" si="1"/>
        <v>20</v>
      </c>
      <c r="H49" s="1417">
        <v>13</v>
      </c>
      <c r="I49" s="1417">
        <v>7</v>
      </c>
    </row>
    <row r="50" spans="1:9" ht="22.5" customHeight="1">
      <c r="A50" s="168" t="s">
        <v>511</v>
      </c>
      <c r="B50" s="1082">
        <f t="shared" si="0"/>
        <v>11</v>
      </c>
      <c r="C50" s="1417">
        <v>6</v>
      </c>
      <c r="D50" s="1417">
        <v>5</v>
      </c>
      <c r="E50" s="31"/>
      <c r="F50" s="168" t="s">
        <v>512</v>
      </c>
      <c r="G50" s="1082">
        <f t="shared" si="1"/>
        <v>8</v>
      </c>
      <c r="H50" s="1417">
        <v>6</v>
      </c>
      <c r="I50" s="1417">
        <v>2</v>
      </c>
    </row>
    <row r="51" spans="1:9" ht="22.5" customHeight="1">
      <c r="A51" s="168" t="s">
        <v>513</v>
      </c>
      <c r="B51" s="1082">
        <f t="shared" si="0"/>
        <v>71</v>
      </c>
      <c r="C51" s="1417">
        <v>30</v>
      </c>
      <c r="D51" s="1417">
        <v>41</v>
      </c>
      <c r="E51" s="31"/>
      <c r="F51" s="168" t="s">
        <v>514</v>
      </c>
      <c r="G51" s="1082">
        <f t="shared" si="1"/>
        <v>23</v>
      </c>
      <c r="H51" s="1417">
        <v>15</v>
      </c>
      <c r="I51" s="1417">
        <v>8</v>
      </c>
    </row>
    <row r="52" spans="1:9" ht="22.5" customHeight="1">
      <c r="A52" s="169" t="s">
        <v>515</v>
      </c>
      <c r="B52" s="170">
        <f t="shared" si="0"/>
        <v>27</v>
      </c>
      <c r="C52" s="170">
        <f>SUM(C53:C56)</f>
        <v>12</v>
      </c>
      <c r="D52" s="170">
        <f>SUM(D53:D56)</f>
        <v>15</v>
      </c>
      <c r="E52" s="31"/>
      <c r="F52" s="168" t="s">
        <v>516</v>
      </c>
      <c r="G52" s="1082">
        <f>SUM(H52:I52)</f>
        <v>28</v>
      </c>
      <c r="H52" s="1417">
        <v>19</v>
      </c>
      <c r="I52" s="1417">
        <v>9</v>
      </c>
    </row>
    <row r="53" spans="1:9" ht="22.5" customHeight="1">
      <c r="A53" s="168" t="s">
        <v>517</v>
      </c>
      <c r="B53" s="1082">
        <f t="shared" si="0"/>
        <v>18</v>
      </c>
      <c r="C53" s="1417">
        <v>7</v>
      </c>
      <c r="D53" s="1417">
        <v>11</v>
      </c>
      <c r="E53" s="170"/>
      <c r="F53" s="168" t="s">
        <v>518</v>
      </c>
      <c r="G53" s="1082">
        <f>SUM(H53:I53)</f>
        <v>358</v>
      </c>
      <c r="H53" s="1417">
        <v>180</v>
      </c>
      <c r="I53" s="1417">
        <v>178</v>
      </c>
    </row>
    <row r="54" spans="1:9" ht="22.5" customHeight="1">
      <c r="A54" s="168" t="s">
        <v>519</v>
      </c>
      <c r="B54" s="1082">
        <f t="shared" si="0"/>
        <v>1</v>
      </c>
      <c r="C54" s="1417">
        <v>0</v>
      </c>
      <c r="D54" s="1417">
        <v>1</v>
      </c>
      <c r="E54" s="31"/>
      <c r="F54" s="168" t="s">
        <v>552</v>
      </c>
      <c r="G54" s="1082">
        <f>SUM(H54:I54)</f>
        <v>5</v>
      </c>
      <c r="H54" s="1417">
        <v>4</v>
      </c>
      <c r="I54" s="1417">
        <v>1</v>
      </c>
    </row>
    <row r="55" spans="1:9" ht="22.5" customHeight="1">
      <c r="A55" s="168" t="s">
        <v>521</v>
      </c>
      <c r="B55" s="1082">
        <f t="shared" si="0"/>
        <v>7</v>
      </c>
      <c r="C55" s="1417">
        <v>4</v>
      </c>
      <c r="D55" s="1417">
        <v>3</v>
      </c>
      <c r="E55" s="31"/>
      <c r="F55" s="171" t="s">
        <v>522</v>
      </c>
      <c r="G55" s="172">
        <f>SUM(H55:I55)</f>
        <v>7004</v>
      </c>
      <c r="H55" s="172">
        <f>SUM(H7:H54)</f>
        <v>4037</v>
      </c>
      <c r="I55" s="172">
        <f>SUM(I7:I54)</f>
        <v>2967</v>
      </c>
    </row>
    <row r="56" spans="1:9" ht="22.5" customHeight="1">
      <c r="A56" s="168" t="s">
        <v>523</v>
      </c>
      <c r="B56" s="1082">
        <f t="shared" si="0"/>
        <v>1</v>
      </c>
      <c r="C56" s="1417">
        <v>1</v>
      </c>
      <c r="D56" s="1417">
        <v>0</v>
      </c>
      <c r="E56" s="31"/>
      <c r="F56" s="173"/>
      <c r="G56" s="31"/>
      <c r="H56" s="31"/>
      <c r="I56" s="31"/>
    </row>
    <row r="57" spans="1:9" ht="22.5" customHeight="1">
      <c r="A57" s="169" t="s">
        <v>524</v>
      </c>
      <c r="B57" s="170">
        <f t="shared" si="0"/>
        <v>67</v>
      </c>
      <c r="C57" s="170">
        <f>SUM(C58:C60,C61:C62)</f>
        <v>31</v>
      </c>
      <c r="D57" s="170">
        <f>SUM(D58:D60,D61:D62)</f>
        <v>36</v>
      </c>
      <c r="E57" s="31"/>
      <c r="F57" s="173"/>
      <c r="G57" s="31"/>
      <c r="H57" s="31"/>
      <c r="I57" s="31"/>
    </row>
    <row r="58" spans="1:9" ht="22.5" customHeight="1">
      <c r="A58" s="168" t="s">
        <v>525</v>
      </c>
      <c r="B58" s="1082">
        <f t="shared" si="0"/>
        <v>38</v>
      </c>
      <c r="C58" s="1417">
        <v>18</v>
      </c>
      <c r="D58" s="1417">
        <v>20</v>
      </c>
      <c r="E58" s="170"/>
      <c r="F58" s="173"/>
      <c r="G58" s="31"/>
      <c r="H58" s="31"/>
      <c r="I58" s="31"/>
    </row>
    <row r="59" spans="1:9" ht="22.5" customHeight="1">
      <c r="A59" s="168" t="s">
        <v>526</v>
      </c>
      <c r="B59" s="1082">
        <f t="shared" si="0"/>
        <v>9</v>
      </c>
      <c r="C59" s="1417">
        <v>3</v>
      </c>
      <c r="D59" s="1417">
        <v>6</v>
      </c>
      <c r="E59" s="31"/>
      <c r="F59" s="173"/>
      <c r="G59" s="31"/>
      <c r="H59" s="31"/>
      <c r="I59" s="31"/>
    </row>
    <row r="60" spans="1:9" ht="22.5" customHeight="1">
      <c r="A60" s="168" t="s">
        <v>527</v>
      </c>
      <c r="B60" s="1082">
        <f t="shared" si="0"/>
        <v>11</v>
      </c>
      <c r="C60" s="1417">
        <v>4</v>
      </c>
      <c r="D60" s="1417">
        <v>7</v>
      </c>
      <c r="E60" s="31"/>
      <c r="F60" s="173"/>
      <c r="G60" s="31"/>
      <c r="H60" s="31"/>
      <c r="I60" s="31"/>
    </row>
    <row r="61" spans="1:9" ht="22.5" customHeight="1">
      <c r="A61" s="168" t="s">
        <v>528</v>
      </c>
      <c r="B61" s="1082">
        <f t="shared" si="0"/>
        <v>3</v>
      </c>
      <c r="C61" s="1417">
        <v>2</v>
      </c>
      <c r="D61" s="1417">
        <v>1</v>
      </c>
      <c r="E61" s="31"/>
      <c r="F61" s="173"/>
      <c r="G61" s="31"/>
      <c r="H61" s="31"/>
      <c r="I61" s="31"/>
    </row>
    <row r="62" spans="1:9" ht="22.5" customHeight="1">
      <c r="A62" s="168" t="s">
        <v>529</v>
      </c>
      <c r="B62" s="1082">
        <f t="shared" si="0"/>
        <v>6</v>
      </c>
      <c r="C62" s="1417">
        <v>4</v>
      </c>
      <c r="D62" s="1417">
        <v>2</v>
      </c>
      <c r="E62" s="31"/>
      <c r="F62" s="173"/>
      <c r="G62" s="31"/>
      <c r="H62" s="31"/>
      <c r="I62" s="31"/>
    </row>
    <row r="63" spans="1:9" ht="22.5" customHeight="1">
      <c r="A63" s="169" t="s">
        <v>530</v>
      </c>
      <c r="B63" s="170">
        <f t="shared" si="0"/>
        <v>147</v>
      </c>
      <c r="C63" s="170">
        <f>SUM(C64:C65)</f>
        <v>72</v>
      </c>
      <c r="D63" s="170">
        <f>SUM(D64:D65)</f>
        <v>75</v>
      </c>
      <c r="E63" s="31"/>
      <c r="F63" s="173"/>
      <c r="G63" s="31"/>
      <c r="H63" s="31"/>
      <c r="I63" s="31"/>
    </row>
    <row r="64" spans="1:9" ht="22.5" customHeight="1">
      <c r="A64" s="168" t="s">
        <v>531</v>
      </c>
      <c r="B64" s="1082">
        <f t="shared" si="0"/>
        <v>121</v>
      </c>
      <c r="C64" s="1417">
        <v>61</v>
      </c>
      <c r="D64" s="1417">
        <v>60</v>
      </c>
      <c r="E64" s="170"/>
      <c r="F64" s="173"/>
      <c r="G64" s="31"/>
      <c r="H64" s="31"/>
      <c r="I64" s="31"/>
    </row>
    <row r="65" spans="1:9" ht="22.5" customHeight="1">
      <c r="A65" s="168" t="s">
        <v>532</v>
      </c>
      <c r="B65" s="1082">
        <f t="shared" si="0"/>
        <v>26</v>
      </c>
      <c r="C65" s="1417">
        <v>11</v>
      </c>
      <c r="D65" s="1417">
        <v>15</v>
      </c>
      <c r="E65" s="31"/>
      <c r="F65" s="173"/>
      <c r="G65" s="31"/>
      <c r="H65" s="31"/>
      <c r="I65" s="31"/>
    </row>
    <row r="66" spans="1:9" ht="22.5" customHeight="1">
      <c r="A66" s="169" t="s">
        <v>533</v>
      </c>
      <c r="B66" s="170">
        <f t="shared" si="0"/>
        <v>72</v>
      </c>
      <c r="C66" s="170">
        <f>SUM(C67:C74)</f>
        <v>41</v>
      </c>
      <c r="D66" s="170">
        <f>SUM(D67:D74)</f>
        <v>31</v>
      </c>
      <c r="E66" s="31"/>
      <c r="F66" s="173"/>
      <c r="G66" s="31"/>
      <c r="H66" s="31"/>
      <c r="I66" s="31"/>
    </row>
    <row r="67" spans="1:9" ht="22.5" customHeight="1">
      <c r="A67" s="168" t="s">
        <v>534</v>
      </c>
      <c r="B67" s="1082">
        <f t="shared" si="0"/>
        <v>4</v>
      </c>
      <c r="C67" s="1417">
        <v>4</v>
      </c>
      <c r="D67" s="1417">
        <v>0</v>
      </c>
      <c r="E67" s="170"/>
      <c r="F67" s="173"/>
      <c r="G67" s="31"/>
      <c r="H67" s="31"/>
      <c r="I67" s="31"/>
    </row>
    <row r="68" spans="1:9" ht="22.5" customHeight="1">
      <c r="A68" s="168" t="s">
        <v>535</v>
      </c>
      <c r="B68" s="1082">
        <f t="shared" si="0"/>
        <v>8</v>
      </c>
      <c r="C68" s="1417">
        <v>4</v>
      </c>
      <c r="D68" s="1417">
        <v>4</v>
      </c>
      <c r="E68" s="31"/>
      <c r="F68" s="173"/>
      <c r="G68" s="31"/>
      <c r="H68" s="31"/>
      <c r="I68" s="31"/>
    </row>
    <row r="69" spans="1:9" ht="22.5" customHeight="1">
      <c r="A69" s="168" t="s">
        <v>536</v>
      </c>
      <c r="B69" s="1082">
        <f t="shared" si="0"/>
        <v>25</v>
      </c>
      <c r="C69" s="1417">
        <v>18</v>
      </c>
      <c r="D69" s="1417">
        <v>7</v>
      </c>
      <c r="E69" s="31"/>
      <c r="F69" s="173"/>
      <c r="G69" s="31"/>
      <c r="H69" s="31"/>
      <c r="I69" s="31"/>
    </row>
    <row r="70" spans="1:9" ht="22.5" customHeight="1">
      <c r="A70" s="168" t="s">
        <v>537</v>
      </c>
      <c r="B70" s="1082">
        <f t="shared" si="0"/>
        <v>5</v>
      </c>
      <c r="C70" s="1417">
        <v>1</v>
      </c>
      <c r="D70" s="1417">
        <v>4</v>
      </c>
      <c r="E70" s="31"/>
      <c r="F70" s="173"/>
      <c r="G70" s="31"/>
      <c r="H70" s="31"/>
      <c r="I70" s="31"/>
    </row>
    <row r="71" spans="1:9" ht="22.5" customHeight="1">
      <c r="A71" s="168" t="s">
        <v>538</v>
      </c>
      <c r="B71" s="1082">
        <f t="shared" ref="B71:B77" si="2">SUM(C71:D71)</f>
        <v>12</v>
      </c>
      <c r="C71" s="1417">
        <v>7</v>
      </c>
      <c r="D71" s="1417">
        <v>5</v>
      </c>
      <c r="E71" s="31"/>
      <c r="F71" s="173"/>
      <c r="G71" s="31"/>
      <c r="H71" s="31"/>
      <c r="I71" s="31"/>
    </row>
    <row r="72" spans="1:9" ht="22.5" customHeight="1">
      <c r="A72" s="168" t="s">
        <v>539</v>
      </c>
      <c r="B72" s="1082">
        <f t="shared" si="2"/>
        <v>5</v>
      </c>
      <c r="C72" s="1417">
        <v>1</v>
      </c>
      <c r="D72" s="1417">
        <v>4</v>
      </c>
      <c r="E72" s="31"/>
      <c r="F72" s="173"/>
      <c r="G72" s="31"/>
      <c r="H72" s="31"/>
      <c r="I72" s="31"/>
    </row>
    <row r="73" spans="1:9" ht="22.5" customHeight="1">
      <c r="A73" s="168" t="s">
        <v>540</v>
      </c>
      <c r="B73" s="1082">
        <f t="shared" si="2"/>
        <v>6</v>
      </c>
      <c r="C73" s="1417">
        <v>4</v>
      </c>
      <c r="D73" s="1417">
        <v>2</v>
      </c>
      <c r="E73" s="31"/>
      <c r="F73" s="173"/>
      <c r="G73" s="31"/>
      <c r="H73" s="31"/>
      <c r="I73" s="31"/>
    </row>
    <row r="74" spans="1:9" ht="22.5" customHeight="1">
      <c r="A74" s="168" t="s">
        <v>541</v>
      </c>
      <c r="B74" s="1082">
        <f t="shared" si="2"/>
        <v>7</v>
      </c>
      <c r="C74" s="1417">
        <v>2</v>
      </c>
      <c r="D74" s="1417">
        <v>5</v>
      </c>
      <c r="E74" s="31"/>
      <c r="F74" s="173"/>
      <c r="G74" s="31"/>
      <c r="H74" s="31"/>
      <c r="I74" s="31"/>
    </row>
    <row r="75" spans="1:9" ht="22.5" customHeight="1">
      <c r="A75" s="169" t="s">
        <v>542</v>
      </c>
      <c r="B75" s="170">
        <f t="shared" si="2"/>
        <v>4</v>
      </c>
      <c r="C75" s="170">
        <f>SUM(C76:C77)</f>
        <v>3</v>
      </c>
      <c r="D75" s="170">
        <f>SUM(D76:D77)</f>
        <v>1</v>
      </c>
      <c r="E75" s="31"/>
      <c r="F75" s="173"/>
      <c r="G75" s="31"/>
      <c r="H75" s="31"/>
      <c r="I75" s="31"/>
    </row>
    <row r="76" spans="1:9" ht="22.5" customHeight="1">
      <c r="A76" s="168" t="s">
        <v>543</v>
      </c>
      <c r="B76" s="1082">
        <f t="shared" si="2"/>
        <v>3</v>
      </c>
      <c r="C76" s="1417">
        <v>3</v>
      </c>
      <c r="D76" s="1417">
        <v>0</v>
      </c>
      <c r="E76" s="170"/>
      <c r="F76" s="173"/>
      <c r="G76" s="31"/>
      <c r="H76" s="31"/>
      <c r="I76" s="31"/>
    </row>
    <row r="77" spans="1:9" ht="22.5" customHeight="1">
      <c r="A77" s="168" t="s">
        <v>544</v>
      </c>
      <c r="B77" s="1082">
        <f t="shared" si="2"/>
        <v>1</v>
      </c>
      <c r="C77" s="1417">
        <v>0</v>
      </c>
      <c r="D77" s="1417">
        <v>1</v>
      </c>
      <c r="E77" s="31"/>
      <c r="F77" s="173"/>
      <c r="G77" s="31"/>
      <c r="H77" s="31"/>
      <c r="I77" s="31"/>
    </row>
    <row r="78" spans="1:9" ht="22.5" customHeight="1">
      <c r="A78" s="169" t="s">
        <v>545</v>
      </c>
      <c r="B78" s="170">
        <f>SUM(C78:D78)</f>
        <v>2533</v>
      </c>
      <c r="C78" s="170">
        <f>SUM(C7:C18)</f>
        <v>1372</v>
      </c>
      <c r="D78" s="170">
        <f>SUM(D7:D18)</f>
        <v>1161</v>
      </c>
      <c r="E78" s="31"/>
      <c r="F78" s="173"/>
      <c r="G78" s="31"/>
      <c r="H78" s="31"/>
      <c r="I78" s="31"/>
    </row>
    <row r="79" spans="1:9" ht="22.5" customHeight="1">
      <c r="A79" s="169" t="s">
        <v>546</v>
      </c>
      <c r="B79" s="170">
        <f>SUM(C79:D79)</f>
        <v>836</v>
      </c>
      <c r="C79" s="170">
        <f>SUM(C19,C23,C25,C28,C33,C38,C42,C47,C52,C57,C63,C66,C75)</f>
        <v>424</v>
      </c>
      <c r="D79" s="170">
        <f>SUM(D19,D23,D25,D28,D33,D38,D42,D47,D52,D57,D63,D66,D75)</f>
        <v>412</v>
      </c>
      <c r="E79" s="31"/>
      <c r="F79" s="173"/>
      <c r="G79" s="31"/>
      <c r="H79" s="31"/>
      <c r="I79" s="31"/>
    </row>
    <row r="80" spans="1:9" ht="22.5" customHeight="1">
      <c r="A80" s="174" t="s">
        <v>554</v>
      </c>
      <c r="B80" s="170">
        <f>SUM(C80:D80)</f>
        <v>93</v>
      </c>
      <c r="C80" s="170">
        <v>72</v>
      </c>
      <c r="D80" s="170">
        <v>21</v>
      </c>
      <c r="E80" s="170"/>
      <c r="F80" s="173"/>
      <c r="G80" s="31"/>
      <c r="H80" s="31"/>
      <c r="I80" s="31"/>
    </row>
    <row r="81" spans="1:9" ht="22.5" customHeight="1">
      <c r="A81" s="171" t="s">
        <v>548</v>
      </c>
      <c r="B81" s="172">
        <f>SUM(C81:D81)</f>
        <v>3462</v>
      </c>
      <c r="C81" s="172">
        <f>SUM(C78:C80)</f>
        <v>1868</v>
      </c>
      <c r="D81" s="172">
        <f>SUM(D78:D80)</f>
        <v>1594</v>
      </c>
      <c r="E81" s="170"/>
      <c r="F81" s="173"/>
      <c r="G81" s="31"/>
      <c r="H81" s="31"/>
      <c r="I81" s="31"/>
    </row>
    <row r="82" spans="1:9" ht="22.5" customHeight="1">
      <c r="A82" s="20" t="s">
        <v>5274</v>
      </c>
      <c r="E82" s="170"/>
      <c r="F82" s="173"/>
      <c r="G82" s="31"/>
      <c r="H82" s="31"/>
      <c r="I82" s="31"/>
    </row>
    <row r="83" spans="1:9" ht="22.5" customHeight="1">
      <c r="A83" s="20" t="s">
        <v>4980</v>
      </c>
      <c r="E83" s="170"/>
    </row>
    <row r="84" spans="1:9" ht="15" customHeight="1">
      <c r="A84" s="55" t="s">
        <v>4973</v>
      </c>
      <c r="C84" s="23"/>
      <c r="D84" s="23"/>
    </row>
    <row r="85" spans="1:9" ht="15" customHeight="1">
      <c r="F85" s="23"/>
      <c r="G85" s="23"/>
      <c r="H85" s="23"/>
      <c r="I85" s="23"/>
    </row>
    <row r="86" spans="1:9" s="23" customFormat="1" ht="15" customHeight="1">
      <c r="A86" s="20"/>
      <c r="B86" s="20"/>
      <c r="C86" s="20"/>
      <c r="D86" s="20"/>
      <c r="F86" s="20"/>
      <c r="G86" s="20"/>
      <c r="H86" s="20"/>
      <c r="I86" s="20"/>
    </row>
  </sheetData>
  <customSheetViews>
    <customSheetView guid="{35BD8D3A-C3F6-4E0E-B6B2-2143E8CF03D4}">
      <pane ySplit="6" topLeftCell="A7" activePane="bottomLeft" state="frozen"/>
      <selection pane="bottomLeft" activeCell="K15" sqref="K15"/>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5"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6" topLeftCell="A7" activePane="bottomLeft" state="frozen"/>
      <selection pane="bottomLeft" activeCell="K1" sqref="K1"/>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5"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6"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6" topLeftCell="A37"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5"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5"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5" topLeftCell="A47" activePane="bottomLeft" state="frozen"/>
      <selection pane="bottomLeft" activeCell="L50" sqref="L50"/>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5" topLeftCell="A48" activePane="bottomLeft" state="frozen"/>
      <selection pane="bottomLeft" activeCell="I57" sqref="I57"/>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5" topLeftCell="A45" activePane="bottomLeft"/>
      <selection pane="bottomLeft" activeCell="H54" sqref="H54"/>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5" topLeftCell="A47" activePane="bottomLeft"/>
      <selection pane="bottomLeft" activeCell="L50" sqref="L50"/>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5" topLeftCell="A47" activePane="bottomLeft"/>
      <selection pane="bottomLeft" activeCell="L50" sqref="L50"/>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6" topLeftCell="A7"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6" topLeftCell="A7"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6">
    <mergeCell ref="A4:D4"/>
    <mergeCell ref="F4:I4"/>
    <mergeCell ref="A5:A6"/>
    <mergeCell ref="B5:D5"/>
    <mergeCell ref="F5:F6"/>
    <mergeCell ref="G5:I5"/>
  </mergeCell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AN100"/>
  <sheetViews>
    <sheetView zoomScaleNormal="100" zoomScaleSheetLayoutView="55" workbookViewId="0">
      <selection activeCell="A2" sqref="A2"/>
    </sheetView>
  </sheetViews>
  <sheetFormatPr defaultColWidth="2.5" defaultRowHeight="20.100000000000001" customHeight="1"/>
  <cols>
    <col min="1" max="1" width="79" style="6" customWidth="1"/>
    <col min="2" max="2" width="2.375" style="6" customWidth="1"/>
    <col min="3" max="3" width="10.625" style="6" bestFit="1" customWidth="1"/>
    <col min="4" max="16384" width="2.5" style="6"/>
  </cols>
  <sheetData>
    <row r="1" spans="1:40" ht="20.100000000000001" customHeight="1">
      <c r="A1" s="5" t="s">
        <v>4753</v>
      </c>
      <c r="C1" s="95" t="s">
        <v>206</v>
      </c>
    </row>
    <row r="2" spans="1:40" s="9" customFormat="1" ht="20.100000000000001" customHeight="1">
      <c r="A2" s="7" t="s">
        <v>4754</v>
      </c>
      <c r="B2" s="8"/>
    </row>
    <row r="3" spans="1:40" s="9" customFormat="1" ht="20.100000000000001" customHeight="1">
      <c r="B3" s="10"/>
    </row>
    <row r="4" spans="1:40" ht="20.100000000000001" customHeight="1">
      <c r="A4" s="2015" t="s">
        <v>3</v>
      </c>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row>
    <row r="5" spans="1:40" ht="20.100000000000001" customHeight="1">
      <c r="A5" s="2015"/>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row>
    <row r="6" spans="1:40" ht="20.100000000000001" customHeight="1">
      <c r="A6" s="2015"/>
      <c r="B6" s="11"/>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ht="20.100000000000001" customHeight="1">
      <c r="A7" s="2015"/>
    </row>
    <row r="8" spans="1:40" ht="20.100000000000001" customHeight="1">
      <c r="A8" s="2015"/>
    </row>
    <row r="9" spans="1:40" ht="20.100000000000001" customHeight="1">
      <c r="A9" s="2015"/>
      <c r="B9" s="12"/>
    </row>
    <row r="10" spans="1:40" ht="20.100000000000001" customHeight="1">
      <c r="A10" s="2015"/>
    </row>
    <row r="11" spans="1:40" ht="20.100000000000001" customHeight="1">
      <c r="A11" s="2015"/>
    </row>
    <row r="12" spans="1:40" ht="20.100000000000001" customHeight="1">
      <c r="A12" s="2015"/>
    </row>
    <row r="13" spans="1:40" ht="20.100000000000001" customHeight="1">
      <c r="A13" s="2015"/>
    </row>
    <row r="14" spans="1:40" ht="20.100000000000001" customHeight="1">
      <c r="A14" s="2015"/>
    </row>
    <row r="15" spans="1:40" ht="20.100000000000001" customHeight="1">
      <c r="A15" s="2015"/>
    </row>
    <row r="16" spans="1:40" ht="20.100000000000001" customHeight="1">
      <c r="A16" s="2015"/>
    </row>
    <row r="17" spans="1:1" ht="20.100000000000001" customHeight="1">
      <c r="A17" s="2015"/>
    </row>
    <row r="18" spans="1:1" ht="20.100000000000001" customHeight="1">
      <c r="A18" s="2015"/>
    </row>
    <row r="19" spans="1:1" ht="20.100000000000001" customHeight="1">
      <c r="A19" s="2015"/>
    </row>
    <row r="20" spans="1:1" ht="20.100000000000001" customHeight="1">
      <c r="A20" s="2015"/>
    </row>
    <row r="21" spans="1:1" ht="20.100000000000001" customHeight="1">
      <c r="A21" s="2015"/>
    </row>
    <row r="22" spans="1:1" ht="20.100000000000001" customHeight="1">
      <c r="A22" s="2015"/>
    </row>
    <row r="23" spans="1:1" ht="20.100000000000001" customHeight="1">
      <c r="A23" s="2015"/>
    </row>
    <row r="24" spans="1:1" ht="20.100000000000001" customHeight="1">
      <c r="A24" s="2015"/>
    </row>
    <row r="25" spans="1:1" ht="20.100000000000001" customHeight="1">
      <c r="A25" s="2015"/>
    </row>
    <row r="26" spans="1:1" ht="20.100000000000001" customHeight="1">
      <c r="A26" s="2015"/>
    </row>
    <row r="27" spans="1:1" ht="20.100000000000001" customHeight="1">
      <c r="A27" s="2015"/>
    </row>
    <row r="28" spans="1:1" ht="20.100000000000001" customHeight="1">
      <c r="A28" s="2015"/>
    </row>
    <row r="29" spans="1:1" ht="20.100000000000001" customHeight="1">
      <c r="A29" s="2015"/>
    </row>
    <row r="30" spans="1:1" ht="20.100000000000001" customHeight="1">
      <c r="A30" s="2015"/>
    </row>
    <row r="31" spans="1:1" ht="20.100000000000001" customHeight="1">
      <c r="A31" s="2015"/>
    </row>
    <row r="32" spans="1:1" ht="20.100000000000001" customHeight="1">
      <c r="A32" s="2015"/>
    </row>
    <row r="33" spans="1:1" ht="20.100000000000001" customHeight="1">
      <c r="A33" s="2015"/>
    </row>
    <row r="34" spans="1:1" ht="20.100000000000001" customHeight="1">
      <c r="A34" s="2015"/>
    </row>
    <row r="35" spans="1:1" ht="20.100000000000001" customHeight="1">
      <c r="A35" s="2015"/>
    </row>
    <row r="36" spans="1:1" ht="20.100000000000001" customHeight="1">
      <c r="A36" s="2015"/>
    </row>
    <row r="37" spans="1:1" ht="20.100000000000001" customHeight="1">
      <c r="A37" s="2015"/>
    </row>
    <row r="38" spans="1:1" ht="20.100000000000001" customHeight="1">
      <c r="A38" s="2015"/>
    </row>
    <row r="39" spans="1:1" ht="20.100000000000001" customHeight="1">
      <c r="A39" s="2015"/>
    </row>
    <row r="40" spans="1:1" ht="20.100000000000001" customHeight="1">
      <c r="A40" s="2015"/>
    </row>
    <row r="41" spans="1:1" ht="20.100000000000001" customHeight="1">
      <c r="A41" s="2015"/>
    </row>
    <row r="42" spans="1:1" ht="20.100000000000001" customHeight="1">
      <c r="A42" s="2015"/>
    </row>
    <row r="43" spans="1:1" ht="20.100000000000001" customHeight="1">
      <c r="A43" s="2015"/>
    </row>
    <row r="44" spans="1:1" ht="20.100000000000001" customHeight="1">
      <c r="A44" s="2015"/>
    </row>
    <row r="45" spans="1:1" ht="20.100000000000001" customHeight="1">
      <c r="A45" s="2015"/>
    </row>
    <row r="46" spans="1:1" ht="20.100000000000001" customHeight="1">
      <c r="A46" s="11"/>
    </row>
    <row r="47" spans="1:1" ht="20.100000000000001" customHeight="1">
      <c r="A47" s="11"/>
    </row>
    <row r="48" spans="1:1" ht="20.100000000000001" customHeight="1">
      <c r="A48" s="11"/>
    </row>
    <row r="49" spans="1:1" ht="20.100000000000001" customHeight="1">
      <c r="A49" s="11"/>
    </row>
    <row r="50" spans="1:1" ht="20.100000000000001" customHeight="1">
      <c r="A50" s="11"/>
    </row>
    <row r="51" spans="1:1" ht="20.100000000000001" customHeight="1">
      <c r="A51" s="11"/>
    </row>
    <row r="52" spans="1:1" ht="20.100000000000001" customHeight="1">
      <c r="A52" s="11"/>
    </row>
    <row r="53" spans="1:1" ht="20.100000000000001" customHeight="1">
      <c r="A53" s="11"/>
    </row>
    <row r="54" spans="1:1" ht="20.100000000000001" customHeight="1">
      <c r="A54" s="11"/>
    </row>
    <row r="55" spans="1:1" ht="20.100000000000001" customHeight="1">
      <c r="A55" s="11"/>
    </row>
    <row r="56" spans="1:1" ht="20.100000000000001" customHeight="1">
      <c r="A56" s="11"/>
    </row>
    <row r="57" spans="1:1" ht="20.100000000000001" customHeight="1">
      <c r="A57" s="11"/>
    </row>
    <row r="58" spans="1:1" ht="20.100000000000001" customHeight="1">
      <c r="A58" s="11"/>
    </row>
    <row r="59" spans="1:1" ht="20.100000000000001" customHeight="1">
      <c r="A59" s="11"/>
    </row>
    <row r="60" spans="1:1" ht="20.100000000000001" customHeight="1">
      <c r="A60" s="11"/>
    </row>
    <row r="61" spans="1:1" ht="20.100000000000001" customHeight="1">
      <c r="A61" s="11"/>
    </row>
    <row r="62" spans="1:1" ht="20.100000000000001" customHeight="1">
      <c r="A62" s="11"/>
    </row>
    <row r="63" spans="1:1" ht="20.100000000000001" customHeight="1">
      <c r="A63" s="11"/>
    </row>
    <row r="64" spans="1:1" ht="20.100000000000001" customHeight="1">
      <c r="A64" s="11"/>
    </row>
    <row r="65" spans="1:1" ht="20.100000000000001" customHeight="1">
      <c r="A65" s="11"/>
    </row>
    <row r="66" spans="1:1" ht="20.100000000000001" customHeight="1">
      <c r="A66" s="11"/>
    </row>
    <row r="67" spans="1:1" ht="20.100000000000001" customHeight="1">
      <c r="A67" s="11"/>
    </row>
    <row r="68" spans="1:1" ht="20.100000000000001" customHeight="1">
      <c r="A68" s="11"/>
    </row>
    <row r="69" spans="1:1" ht="20.100000000000001" customHeight="1">
      <c r="A69" s="11"/>
    </row>
    <row r="70" spans="1:1" ht="20.100000000000001" customHeight="1">
      <c r="A70" s="11"/>
    </row>
    <row r="71" spans="1:1" ht="20.100000000000001" customHeight="1">
      <c r="A71" s="11"/>
    </row>
    <row r="72" spans="1:1" ht="20.100000000000001" customHeight="1">
      <c r="A72" s="11"/>
    </row>
    <row r="73" spans="1:1" ht="20.100000000000001" customHeight="1">
      <c r="A73" s="11"/>
    </row>
    <row r="74" spans="1:1" ht="20.100000000000001" customHeight="1">
      <c r="A74" s="11"/>
    </row>
    <row r="75" spans="1:1" ht="20.100000000000001" customHeight="1">
      <c r="A75" s="11"/>
    </row>
    <row r="76" spans="1:1" ht="20.100000000000001" customHeight="1">
      <c r="A76" s="11"/>
    </row>
    <row r="77" spans="1:1" ht="20.100000000000001" customHeight="1">
      <c r="A77" s="11"/>
    </row>
    <row r="78" spans="1:1" ht="20.100000000000001" customHeight="1">
      <c r="A78" s="11"/>
    </row>
    <row r="79" spans="1:1" ht="20.100000000000001" customHeight="1">
      <c r="A79" s="11"/>
    </row>
    <row r="80" spans="1:1" ht="20.100000000000001" customHeight="1">
      <c r="A80" s="11"/>
    </row>
    <row r="81" spans="1:1" ht="20.100000000000001" customHeight="1">
      <c r="A81" s="11"/>
    </row>
    <row r="82" spans="1:1" ht="20.100000000000001" customHeight="1">
      <c r="A82" s="11"/>
    </row>
    <row r="83" spans="1:1" ht="20.100000000000001" customHeight="1">
      <c r="A83" s="11"/>
    </row>
    <row r="84" spans="1:1" ht="20.100000000000001" customHeight="1">
      <c r="A84" s="11"/>
    </row>
    <row r="85" spans="1:1" ht="20.100000000000001" customHeight="1">
      <c r="A85" s="11"/>
    </row>
    <row r="86" spans="1:1" ht="20.100000000000001" customHeight="1">
      <c r="A86" s="11"/>
    </row>
    <row r="87" spans="1:1" ht="20.100000000000001" customHeight="1">
      <c r="A87" s="11"/>
    </row>
    <row r="88" spans="1:1" ht="20.100000000000001" customHeight="1">
      <c r="A88" s="11"/>
    </row>
    <row r="89" spans="1:1" ht="20.100000000000001" customHeight="1">
      <c r="A89" s="11"/>
    </row>
    <row r="90" spans="1:1" ht="20.100000000000001" customHeight="1">
      <c r="A90" s="11"/>
    </row>
    <row r="91" spans="1:1" ht="20.100000000000001" customHeight="1">
      <c r="A91" s="11"/>
    </row>
    <row r="92" spans="1:1" ht="20.100000000000001" customHeight="1">
      <c r="A92" s="11"/>
    </row>
    <row r="93" spans="1:1" ht="20.100000000000001" customHeight="1">
      <c r="A93" s="11"/>
    </row>
    <row r="94" spans="1:1" ht="20.100000000000001" customHeight="1">
      <c r="A94" s="11"/>
    </row>
    <row r="95" spans="1:1" ht="20.100000000000001" customHeight="1">
      <c r="A95" s="11"/>
    </row>
    <row r="96" spans="1:1" ht="20.100000000000001" customHeight="1">
      <c r="A96" s="11"/>
    </row>
    <row r="97" spans="1:1" ht="20.100000000000001" customHeight="1">
      <c r="A97" s="11"/>
    </row>
    <row r="98" spans="1:1" ht="20.100000000000001" customHeight="1">
      <c r="A98" s="11"/>
    </row>
    <row r="99" spans="1:1" ht="20.100000000000001" customHeight="1">
      <c r="A99" s="11"/>
    </row>
    <row r="100" spans="1:1" ht="20.100000000000001" customHeight="1">
      <c r="A100" s="11"/>
    </row>
  </sheetData>
  <customSheetViews>
    <customSheetView guid="{35BD8D3A-C3F6-4E0E-B6B2-2143E8CF03D4}" scale="85" topLeftCell="A10">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T18" sqref="T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T18" sqref="T1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T18" sqref="T1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T18" sqref="T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T18" sqref="T1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T18" sqref="T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T18" sqref="T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T18" sqref="T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T18" sqref="T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T18" sqref="T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T18" sqref="T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T18" sqref="T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T18" sqref="T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T18" sqref="T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T18" sqref="T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T18" sqref="T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T18" sqref="T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T18" sqref="T18"/>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T18" sqref="T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T18" sqref="T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T18" sqref="T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T18" sqref="T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T18" sqref="T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T18" sqref="T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T18" sqref="T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T18" sqref="T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T18" sqref="T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T18" sqref="T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T18" sqref="T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T18" sqref="T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T18" sqref="T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T18" sqref="T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T18" sqref="T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T18" sqref="T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T18" sqref="T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T18" sqref="T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T18" sqref="T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T18" sqref="T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T18" sqref="T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T18" sqref="T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T18" sqref="T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T18" sqref="T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T18" sqref="T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T18" sqref="T1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T18" sqref="T1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T18" sqref="T1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T18" sqref="T1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T18" sqref="T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T18" sqref="T1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T18" sqref="T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T18" sqref="T1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T18" sqref="T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M25" sqref="M25"/>
      <pageMargins left="0.59055118110236227" right="0.59055118110236227" top="0.78740157480314965" bottom="0.78740157480314965" header="0.31496062992125984" footer="0.31496062992125984"/>
      <pageSetup paperSize="9" orientation="portrait" r:id="rId82"/>
    </customSheetView>
  </customSheetViews>
  <mergeCells count="1">
    <mergeCell ref="A4:A45"/>
  </mergeCells>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R50"/>
  <sheetViews>
    <sheetView zoomScaleNormal="100" zoomScaleSheetLayoutView="85" workbookViewId="0">
      <pane xSplit="1" ySplit="4" topLeftCell="B5" activePane="bottomRight" state="frozen"/>
      <selection activeCell="M25" sqref="M25"/>
      <selection pane="topRight" activeCell="M25" sqref="M25"/>
      <selection pane="bottomLeft" activeCell="M25" sqref="M25"/>
      <selection pane="bottomRight" activeCell="P48" sqref="P48"/>
    </sheetView>
  </sheetViews>
  <sheetFormatPr defaultColWidth="2.5" defaultRowHeight="15" customHeight="1"/>
  <cols>
    <col min="1" max="2" width="11.75" style="20" customWidth="1"/>
    <col min="3" max="3" width="12.25" style="20" customWidth="1"/>
    <col min="4" max="16" width="8.875" style="20" customWidth="1"/>
    <col min="17" max="17" width="2.5" style="20" customWidth="1"/>
    <col min="18" max="18" width="10.625" style="20" bestFit="1" customWidth="1"/>
    <col min="19" max="16384" width="2.5" style="20"/>
  </cols>
  <sheetData>
    <row r="1" spans="1:18" ht="22.5" customHeight="1">
      <c r="P1" s="19" t="s">
        <v>4765</v>
      </c>
      <c r="R1" s="95" t="s">
        <v>208</v>
      </c>
    </row>
    <row r="2" spans="1:18" ht="22.5" customHeight="1">
      <c r="A2" s="175" t="s">
        <v>4776</v>
      </c>
      <c r="B2" s="175"/>
      <c r="C2" s="175"/>
    </row>
    <row r="3" spans="1:18" s="165" customFormat="1" ht="22.5" customHeight="1">
      <c r="P3" s="48" t="s">
        <v>555</v>
      </c>
    </row>
    <row r="4" spans="1:18" ht="22.5" customHeight="1">
      <c r="A4" s="1137" t="s">
        <v>556</v>
      </c>
      <c r="B4" s="1137" t="s">
        <v>557</v>
      </c>
      <c r="C4" s="1139" t="s">
        <v>131</v>
      </c>
      <c r="D4" s="1138" t="s">
        <v>558</v>
      </c>
      <c r="E4" s="1138" t="s">
        <v>559</v>
      </c>
      <c r="F4" s="1138" t="s">
        <v>560</v>
      </c>
      <c r="G4" s="1138" t="s">
        <v>561</v>
      </c>
      <c r="H4" s="1138" t="s">
        <v>562</v>
      </c>
      <c r="I4" s="1139" t="s">
        <v>563</v>
      </c>
      <c r="J4" s="1138" t="s">
        <v>564</v>
      </c>
      <c r="K4" s="1138" t="s">
        <v>565</v>
      </c>
      <c r="L4" s="1138" t="s">
        <v>566</v>
      </c>
      <c r="M4" s="1138" t="s">
        <v>567</v>
      </c>
      <c r="N4" s="1138" t="s">
        <v>568</v>
      </c>
      <c r="O4" s="1138" t="s">
        <v>569</v>
      </c>
      <c r="P4" s="1136" t="s">
        <v>570</v>
      </c>
    </row>
    <row r="5" spans="1:18" ht="22.5" customHeight="1">
      <c r="A5" s="1141">
        <v>1985</v>
      </c>
      <c r="B5" s="1141" t="s">
        <v>571</v>
      </c>
      <c r="C5" s="1140">
        <f t="shared" ref="C5:C41" si="0">SUM(D5:P5)</f>
        <v>301673</v>
      </c>
      <c r="D5" s="1140">
        <v>159981</v>
      </c>
      <c r="E5" s="1140">
        <v>32459</v>
      </c>
      <c r="F5" s="1140">
        <v>5956</v>
      </c>
      <c r="G5" s="1140">
        <v>5671</v>
      </c>
      <c r="H5" s="1140">
        <v>5617</v>
      </c>
      <c r="I5" s="1140">
        <v>8523</v>
      </c>
      <c r="J5" s="1140">
        <v>8445</v>
      </c>
      <c r="K5" s="1140">
        <v>25582</v>
      </c>
      <c r="L5" s="1140">
        <v>6080</v>
      </c>
      <c r="M5" s="1140">
        <v>8688</v>
      </c>
      <c r="N5" s="1140">
        <v>21809</v>
      </c>
      <c r="O5" s="1140">
        <v>5286</v>
      </c>
      <c r="P5" s="1140">
        <v>7576</v>
      </c>
    </row>
    <row r="6" spans="1:18" ht="22.5" customHeight="1">
      <c r="A6" s="1141">
        <v>1986</v>
      </c>
      <c r="B6" s="1141" t="s">
        <v>572</v>
      </c>
      <c r="C6" s="1140">
        <f t="shared" si="0"/>
        <v>304435</v>
      </c>
      <c r="D6" s="1140">
        <v>161888</v>
      </c>
      <c r="E6" s="1140">
        <v>32997</v>
      </c>
      <c r="F6" s="1140">
        <v>5937</v>
      </c>
      <c r="G6" s="1140">
        <v>5605</v>
      </c>
      <c r="H6" s="1140">
        <v>5660</v>
      </c>
      <c r="I6" s="1140">
        <v>8587</v>
      </c>
      <c r="J6" s="1140">
        <v>8493</v>
      </c>
      <c r="K6" s="1140">
        <v>25964</v>
      </c>
      <c r="L6" s="1140">
        <v>6031</v>
      </c>
      <c r="M6" s="1140">
        <v>8639</v>
      </c>
      <c r="N6" s="1140">
        <v>21890</v>
      </c>
      <c r="O6" s="1140">
        <v>5291</v>
      </c>
      <c r="P6" s="1140">
        <v>7453</v>
      </c>
    </row>
    <row r="7" spans="1:18" ht="22.5" customHeight="1">
      <c r="A7" s="1141">
        <v>1987</v>
      </c>
      <c r="B7" s="1141" t="s">
        <v>573</v>
      </c>
      <c r="C7" s="1140">
        <f t="shared" si="0"/>
        <v>307023</v>
      </c>
      <c r="D7" s="1140">
        <v>164053</v>
      </c>
      <c r="E7" s="1140">
        <v>33299</v>
      </c>
      <c r="F7" s="1140">
        <v>5909</v>
      </c>
      <c r="G7" s="1140">
        <v>5557</v>
      </c>
      <c r="H7" s="1140">
        <v>5719</v>
      </c>
      <c r="I7" s="1140">
        <v>8656</v>
      </c>
      <c r="J7" s="1140">
        <v>8498</v>
      </c>
      <c r="K7" s="1140">
        <v>26093</v>
      </c>
      <c r="L7" s="1140">
        <v>5999</v>
      </c>
      <c r="M7" s="1140">
        <v>8612</v>
      </c>
      <c r="N7" s="1140">
        <v>21936</v>
      </c>
      <c r="O7" s="1140">
        <v>5276</v>
      </c>
      <c r="P7" s="1140">
        <v>7416</v>
      </c>
    </row>
    <row r="8" spans="1:18" ht="22.5" customHeight="1">
      <c r="A8" s="1141">
        <v>1988</v>
      </c>
      <c r="B8" s="1141" t="s">
        <v>574</v>
      </c>
      <c r="C8" s="1140">
        <f t="shared" si="0"/>
        <v>308807</v>
      </c>
      <c r="D8" s="1140">
        <v>165517</v>
      </c>
      <c r="E8" s="1140">
        <v>33713</v>
      </c>
      <c r="F8" s="1140">
        <v>5825</v>
      </c>
      <c r="G8" s="1140">
        <v>5497</v>
      </c>
      <c r="H8" s="1140">
        <v>5762</v>
      </c>
      <c r="I8" s="1140">
        <v>8673</v>
      </c>
      <c r="J8" s="1140">
        <v>8609</v>
      </c>
      <c r="K8" s="1140">
        <v>26311</v>
      </c>
      <c r="L8" s="1140">
        <v>5936</v>
      </c>
      <c r="M8" s="1140">
        <v>8537</v>
      </c>
      <c r="N8" s="1140">
        <v>21855</v>
      </c>
      <c r="O8" s="1140">
        <v>5259</v>
      </c>
      <c r="P8" s="1140">
        <v>7313</v>
      </c>
    </row>
    <row r="9" spans="1:18" ht="22.5" customHeight="1">
      <c r="A9" s="1141">
        <v>1989</v>
      </c>
      <c r="B9" s="1141" t="s">
        <v>575</v>
      </c>
      <c r="C9" s="1140">
        <f t="shared" si="0"/>
        <v>311449</v>
      </c>
      <c r="D9" s="1140">
        <v>168273</v>
      </c>
      <c r="E9" s="1140">
        <v>33750</v>
      </c>
      <c r="F9" s="1140">
        <v>5753</v>
      </c>
      <c r="G9" s="1140">
        <v>5434</v>
      </c>
      <c r="H9" s="1140">
        <v>5945</v>
      </c>
      <c r="I9" s="1140">
        <v>8717</v>
      </c>
      <c r="J9" s="1140">
        <v>8554</v>
      </c>
      <c r="K9" s="1140">
        <v>26481</v>
      </c>
      <c r="L9" s="1140">
        <v>5882</v>
      </c>
      <c r="M9" s="1140">
        <v>8505</v>
      </c>
      <c r="N9" s="1140">
        <v>21670</v>
      </c>
      <c r="O9" s="1140">
        <v>5247</v>
      </c>
      <c r="P9" s="1140">
        <v>7238</v>
      </c>
    </row>
    <row r="10" spans="1:18" ht="22.5" customHeight="1">
      <c r="A10" s="1141">
        <v>1990</v>
      </c>
      <c r="B10" s="1141" t="s">
        <v>576</v>
      </c>
      <c r="C10" s="1140">
        <f t="shared" si="0"/>
        <v>314642</v>
      </c>
      <c r="D10" s="1140">
        <v>169681</v>
      </c>
      <c r="E10" s="1140">
        <v>33878</v>
      </c>
      <c r="F10" s="1140">
        <v>5712</v>
      </c>
      <c r="G10" s="1140">
        <v>5450</v>
      </c>
      <c r="H10" s="1140">
        <v>6548</v>
      </c>
      <c r="I10" s="1140">
        <v>8730</v>
      </c>
      <c r="J10" s="1140">
        <v>8498</v>
      </c>
      <c r="K10" s="1140">
        <v>27047</v>
      </c>
      <c r="L10" s="1140">
        <v>5833</v>
      </c>
      <c r="M10" s="1140">
        <v>8515</v>
      </c>
      <c r="N10" s="1140">
        <v>22288</v>
      </c>
      <c r="O10" s="1140">
        <v>5243</v>
      </c>
      <c r="P10" s="1140">
        <v>7219</v>
      </c>
    </row>
    <row r="11" spans="1:18" ht="22.5" customHeight="1">
      <c r="A11" s="1141">
        <v>1991</v>
      </c>
      <c r="B11" s="1141" t="s">
        <v>577</v>
      </c>
      <c r="C11" s="1140">
        <f t="shared" si="0"/>
        <v>316833</v>
      </c>
      <c r="D11" s="1140">
        <v>171796</v>
      </c>
      <c r="E11" s="1140">
        <v>34008</v>
      </c>
      <c r="F11" s="1140">
        <v>5652</v>
      </c>
      <c r="G11" s="1140">
        <v>5426</v>
      </c>
      <c r="H11" s="1140">
        <v>6625</v>
      </c>
      <c r="I11" s="1140">
        <v>8716</v>
      </c>
      <c r="J11" s="1140">
        <v>8444</v>
      </c>
      <c r="K11" s="1140">
        <v>27515</v>
      </c>
      <c r="L11" s="1140">
        <v>5756</v>
      </c>
      <c r="M11" s="1140">
        <v>8396</v>
      </c>
      <c r="N11" s="1140">
        <v>22116</v>
      </c>
      <c r="O11" s="1140">
        <v>5219</v>
      </c>
      <c r="P11" s="1140">
        <v>7164</v>
      </c>
    </row>
    <row r="12" spans="1:18" ht="22.5" customHeight="1">
      <c r="A12" s="1141">
        <v>1992</v>
      </c>
      <c r="B12" s="1141" t="s">
        <v>578</v>
      </c>
      <c r="C12" s="1140">
        <f t="shared" si="0"/>
        <v>320209</v>
      </c>
      <c r="D12" s="1140">
        <v>174343</v>
      </c>
      <c r="E12" s="1140">
        <v>34462</v>
      </c>
      <c r="F12" s="1140">
        <v>5582</v>
      </c>
      <c r="G12" s="1140">
        <v>5377</v>
      </c>
      <c r="H12" s="1140">
        <v>6764</v>
      </c>
      <c r="I12" s="1140">
        <v>8858</v>
      </c>
      <c r="J12" s="1140">
        <v>8406</v>
      </c>
      <c r="K12" s="1140">
        <v>28079</v>
      </c>
      <c r="L12" s="1140">
        <v>5679</v>
      </c>
      <c r="M12" s="1140">
        <v>8371</v>
      </c>
      <c r="N12" s="1140">
        <v>22027</v>
      </c>
      <c r="O12" s="1140">
        <v>5178</v>
      </c>
      <c r="P12" s="1140">
        <v>7083</v>
      </c>
    </row>
    <row r="13" spans="1:18" ht="22.5" customHeight="1">
      <c r="A13" s="1141">
        <v>1993</v>
      </c>
      <c r="B13" s="1141" t="s">
        <v>579</v>
      </c>
      <c r="C13" s="1140">
        <f t="shared" si="0"/>
        <v>322255</v>
      </c>
      <c r="D13" s="1140">
        <v>176202</v>
      </c>
      <c r="E13" s="1140">
        <v>34497</v>
      </c>
      <c r="F13" s="1140">
        <v>5512</v>
      </c>
      <c r="G13" s="1140">
        <v>5336</v>
      </c>
      <c r="H13" s="1140">
        <v>6790</v>
      </c>
      <c r="I13" s="1140">
        <v>8897</v>
      </c>
      <c r="J13" s="1140">
        <v>8361</v>
      </c>
      <c r="K13" s="1140">
        <v>28695</v>
      </c>
      <c r="L13" s="1140">
        <v>5649</v>
      </c>
      <c r="M13" s="1140">
        <v>8358</v>
      </c>
      <c r="N13" s="1140">
        <v>21841</v>
      </c>
      <c r="O13" s="1140">
        <v>5141</v>
      </c>
      <c r="P13" s="1140">
        <v>6976</v>
      </c>
    </row>
    <row r="14" spans="1:18" ht="22.5" customHeight="1">
      <c r="A14" s="1141">
        <v>1994</v>
      </c>
      <c r="B14" s="1141" t="s">
        <v>580</v>
      </c>
      <c r="C14" s="1140">
        <f t="shared" si="0"/>
        <v>324321</v>
      </c>
      <c r="D14" s="1140">
        <v>176971</v>
      </c>
      <c r="E14" s="1140">
        <v>34683</v>
      </c>
      <c r="F14" s="1140">
        <v>5453</v>
      </c>
      <c r="G14" s="1140">
        <v>5301</v>
      </c>
      <c r="H14" s="1140">
        <v>6917</v>
      </c>
      <c r="I14" s="1140">
        <v>8996</v>
      </c>
      <c r="J14" s="1140">
        <v>8266</v>
      </c>
      <c r="K14" s="1140">
        <v>29939</v>
      </c>
      <c r="L14" s="1140">
        <v>5584</v>
      </c>
      <c r="M14" s="1140">
        <v>8361</v>
      </c>
      <c r="N14" s="1140">
        <v>21757</v>
      </c>
      <c r="O14" s="1140">
        <v>5167</v>
      </c>
      <c r="P14" s="1140">
        <v>6926</v>
      </c>
    </row>
    <row r="15" spans="1:18" ht="22.5" customHeight="1">
      <c r="A15" s="1141">
        <v>1995</v>
      </c>
      <c r="B15" s="1141" t="s">
        <v>581</v>
      </c>
      <c r="C15" s="1140">
        <f t="shared" si="0"/>
        <v>326833</v>
      </c>
      <c r="D15" s="1140">
        <v>178768</v>
      </c>
      <c r="E15" s="1140">
        <v>34724</v>
      </c>
      <c r="F15" s="1140">
        <v>5417</v>
      </c>
      <c r="G15" s="1140">
        <v>5236</v>
      </c>
      <c r="H15" s="1140">
        <v>7135</v>
      </c>
      <c r="I15" s="1140">
        <v>8892</v>
      </c>
      <c r="J15" s="1140">
        <v>8178</v>
      </c>
      <c r="K15" s="1140">
        <v>30997</v>
      </c>
      <c r="L15" s="1140">
        <v>5483</v>
      </c>
      <c r="M15" s="1140">
        <v>8248</v>
      </c>
      <c r="N15" s="1140">
        <v>21760</v>
      </c>
      <c r="O15" s="1140">
        <v>5150</v>
      </c>
      <c r="P15" s="1140">
        <v>6845</v>
      </c>
    </row>
    <row r="16" spans="1:18" ht="22.5" customHeight="1">
      <c r="A16" s="1141">
        <v>1996</v>
      </c>
      <c r="B16" s="1141" t="s">
        <v>582</v>
      </c>
      <c r="C16" s="1140">
        <f t="shared" si="0"/>
        <v>328667</v>
      </c>
      <c r="D16" s="1140">
        <v>180655</v>
      </c>
      <c r="E16" s="1140">
        <v>34747</v>
      </c>
      <c r="F16" s="1140">
        <v>5332</v>
      </c>
      <c r="G16" s="1140">
        <v>5195</v>
      </c>
      <c r="H16" s="1140">
        <v>7200</v>
      </c>
      <c r="I16" s="1140">
        <v>9022</v>
      </c>
      <c r="J16" s="1140">
        <v>8152</v>
      </c>
      <c r="K16" s="1140">
        <v>31402</v>
      </c>
      <c r="L16" s="1140">
        <v>5396</v>
      </c>
      <c r="M16" s="1140">
        <v>8144</v>
      </c>
      <c r="N16" s="1140">
        <v>21587</v>
      </c>
      <c r="O16" s="1140">
        <v>5129</v>
      </c>
      <c r="P16" s="1140">
        <v>6706</v>
      </c>
    </row>
    <row r="17" spans="1:16" ht="22.5" customHeight="1">
      <c r="A17" s="1141">
        <v>1997</v>
      </c>
      <c r="B17" s="1141" t="s">
        <v>583</v>
      </c>
      <c r="C17" s="1140">
        <f t="shared" si="0"/>
        <v>330321</v>
      </c>
      <c r="D17" s="1140">
        <v>181692</v>
      </c>
      <c r="E17" s="1140">
        <v>34793</v>
      </c>
      <c r="F17" s="1140">
        <v>5369</v>
      </c>
      <c r="G17" s="1140">
        <v>5189</v>
      </c>
      <c r="H17" s="1140">
        <v>7161</v>
      </c>
      <c r="I17" s="1140">
        <v>9136</v>
      </c>
      <c r="J17" s="1140">
        <v>8141</v>
      </c>
      <c r="K17" s="1140">
        <v>32085</v>
      </c>
      <c r="L17" s="1140">
        <v>5288</v>
      </c>
      <c r="M17" s="1140">
        <v>8108</v>
      </c>
      <c r="N17" s="1140">
        <v>21613</v>
      </c>
      <c r="O17" s="1140">
        <v>5090</v>
      </c>
      <c r="P17" s="1140">
        <v>6656</v>
      </c>
    </row>
    <row r="18" spans="1:16" ht="22.5" customHeight="1">
      <c r="A18" s="1141">
        <v>1998</v>
      </c>
      <c r="B18" s="1141" t="s">
        <v>584</v>
      </c>
      <c r="C18" s="1140">
        <f t="shared" si="0"/>
        <v>331552</v>
      </c>
      <c r="D18" s="1140">
        <v>182517</v>
      </c>
      <c r="E18" s="1140">
        <v>35025</v>
      </c>
      <c r="F18" s="1140">
        <v>5319</v>
      </c>
      <c r="G18" s="1140">
        <v>5140</v>
      </c>
      <c r="H18" s="1140">
        <v>7262</v>
      </c>
      <c r="I18" s="1140">
        <v>9287</v>
      </c>
      <c r="J18" s="1140">
        <v>8282</v>
      </c>
      <c r="K18" s="1140">
        <v>32254</v>
      </c>
      <c r="L18" s="1140">
        <v>5188</v>
      </c>
      <c r="M18" s="1140">
        <v>7988</v>
      </c>
      <c r="N18" s="1140">
        <v>21665</v>
      </c>
      <c r="O18" s="1140">
        <v>5046</v>
      </c>
      <c r="P18" s="1140">
        <v>6579</v>
      </c>
    </row>
    <row r="19" spans="1:16" ht="22.5" customHeight="1">
      <c r="A19" s="1141">
        <v>1999</v>
      </c>
      <c r="B19" s="1141" t="s">
        <v>585</v>
      </c>
      <c r="C19" s="1140">
        <f t="shared" si="0"/>
        <v>333206</v>
      </c>
      <c r="D19" s="1140">
        <v>183506</v>
      </c>
      <c r="E19" s="1140">
        <v>35123</v>
      </c>
      <c r="F19" s="1140">
        <v>5281</v>
      </c>
      <c r="G19" s="1140">
        <v>5161</v>
      </c>
      <c r="H19" s="1140">
        <v>7371</v>
      </c>
      <c r="I19" s="1140">
        <v>9446</v>
      </c>
      <c r="J19" s="1140">
        <v>8592</v>
      </c>
      <c r="K19" s="1140">
        <v>32656</v>
      </c>
      <c r="L19" s="1140">
        <v>5086</v>
      </c>
      <c r="M19" s="1140">
        <v>7882</v>
      </c>
      <c r="N19" s="1140">
        <v>21613</v>
      </c>
      <c r="O19" s="1140">
        <v>4998</v>
      </c>
      <c r="P19" s="1140">
        <v>6491</v>
      </c>
    </row>
    <row r="20" spans="1:16" ht="22.5" customHeight="1">
      <c r="A20" s="1141">
        <v>2000</v>
      </c>
      <c r="B20" s="1141" t="s">
        <v>586</v>
      </c>
      <c r="C20" s="1140">
        <f t="shared" si="0"/>
        <v>334824</v>
      </c>
      <c r="D20" s="1140">
        <v>185136</v>
      </c>
      <c r="E20" s="1140">
        <v>35526</v>
      </c>
      <c r="F20" s="1140">
        <v>5229</v>
      </c>
      <c r="G20" s="1140">
        <v>5094</v>
      </c>
      <c r="H20" s="1140">
        <v>7362</v>
      </c>
      <c r="I20" s="1140">
        <v>9506</v>
      </c>
      <c r="J20" s="1140">
        <v>8715</v>
      </c>
      <c r="K20" s="1140">
        <v>32935</v>
      </c>
      <c r="L20" s="1140">
        <v>4899</v>
      </c>
      <c r="M20" s="1140">
        <v>7516</v>
      </c>
      <c r="N20" s="1140">
        <v>21661</v>
      </c>
      <c r="O20" s="1140">
        <v>4903</v>
      </c>
      <c r="P20" s="1140">
        <v>6342</v>
      </c>
    </row>
    <row r="21" spans="1:16" ht="22.5" customHeight="1">
      <c r="A21" s="1141">
        <v>2001</v>
      </c>
      <c r="B21" s="1141" t="s">
        <v>587</v>
      </c>
      <c r="C21" s="1140">
        <f t="shared" si="0"/>
        <v>336031</v>
      </c>
      <c r="D21" s="1140">
        <v>186091</v>
      </c>
      <c r="E21" s="1140">
        <v>35526</v>
      </c>
      <c r="F21" s="1140">
        <v>5204</v>
      </c>
      <c r="G21" s="1140">
        <v>5079</v>
      </c>
      <c r="H21" s="1140">
        <v>7330</v>
      </c>
      <c r="I21" s="1140">
        <v>9575</v>
      </c>
      <c r="J21" s="1140">
        <v>8906</v>
      </c>
      <c r="K21" s="1140">
        <v>33346</v>
      </c>
      <c r="L21" s="1140">
        <v>4811</v>
      </c>
      <c r="M21" s="1140">
        <v>7464</v>
      </c>
      <c r="N21" s="1140">
        <v>21518</v>
      </c>
      <c r="O21" s="1140">
        <v>4913</v>
      </c>
      <c r="P21" s="1140">
        <v>6268</v>
      </c>
    </row>
    <row r="22" spans="1:16" ht="22.5" customHeight="1">
      <c r="A22" s="1141">
        <v>2002</v>
      </c>
      <c r="B22" s="1141" t="s">
        <v>588</v>
      </c>
      <c r="C22" s="1140">
        <f t="shared" si="0"/>
        <v>337675</v>
      </c>
      <c r="D22" s="1140">
        <v>187391</v>
      </c>
      <c r="E22" s="1140">
        <v>35492</v>
      </c>
      <c r="F22" s="1140">
        <v>5120</v>
      </c>
      <c r="G22" s="1140">
        <v>5044</v>
      </c>
      <c r="H22" s="1140">
        <v>7383</v>
      </c>
      <c r="I22" s="1140">
        <v>9725</v>
      </c>
      <c r="J22" s="1140">
        <v>9145</v>
      </c>
      <c r="K22" s="1140">
        <v>33686</v>
      </c>
      <c r="L22" s="1140">
        <v>4728</v>
      </c>
      <c r="M22" s="1140">
        <v>7455</v>
      </c>
      <c r="N22" s="1140">
        <v>21335</v>
      </c>
      <c r="O22" s="1140">
        <v>4927</v>
      </c>
      <c r="P22" s="1140">
        <v>6244</v>
      </c>
    </row>
    <row r="23" spans="1:16" ht="22.5" customHeight="1">
      <c r="A23" s="1141">
        <v>2003</v>
      </c>
      <c r="B23" s="1141" t="s">
        <v>589</v>
      </c>
      <c r="C23" s="1140">
        <f t="shared" si="0"/>
        <v>338272</v>
      </c>
      <c r="D23" s="1140">
        <v>187902</v>
      </c>
      <c r="E23" s="1140">
        <v>35366</v>
      </c>
      <c r="F23" s="1140">
        <v>5119</v>
      </c>
      <c r="G23" s="1140">
        <v>5032</v>
      </c>
      <c r="H23" s="1140">
        <v>7462</v>
      </c>
      <c r="I23" s="1140">
        <v>9829</v>
      </c>
      <c r="J23" s="1140">
        <v>9389</v>
      </c>
      <c r="K23" s="1140">
        <v>33964</v>
      </c>
      <c r="L23" s="1140">
        <v>4591</v>
      </c>
      <c r="M23" s="1140">
        <v>7321</v>
      </c>
      <c r="N23" s="1140">
        <v>21202</v>
      </c>
      <c r="O23" s="1140">
        <v>4929</v>
      </c>
      <c r="P23" s="1140">
        <v>6166</v>
      </c>
    </row>
    <row r="24" spans="1:16" ht="22.5" customHeight="1">
      <c r="A24" s="1141">
        <v>2004</v>
      </c>
      <c r="B24" s="1141" t="s">
        <v>590</v>
      </c>
      <c r="C24" s="1140">
        <f t="shared" si="0"/>
        <v>339181</v>
      </c>
      <c r="D24" s="1140">
        <v>188659</v>
      </c>
      <c r="E24" s="1140">
        <v>35391</v>
      </c>
      <c r="F24" s="1140">
        <v>5041</v>
      </c>
      <c r="G24" s="1140">
        <v>5033</v>
      </c>
      <c r="H24" s="1140">
        <v>7453</v>
      </c>
      <c r="I24" s="1140">
        <v>9897</v>
      </c>
      <c r="J24" s="1140">
        <v>9640</v>
      </c>
      <c r="K24" s="1140">
        <v>34264</v>
      </c>
      <c r="L24" s="1140">
        <v>4482</v>
      </c>
      <c r="M24" s="1140">
        <v>7194</v>
      </c>
      <c r="N24" s="1140">
        <v>21098</v>
      </c>
      <c r="O24" s="1140">
        <v>4950</v>
      </c>
      <c r="P24" s="1140">
        <v>6079</v>
      </c>
    </row>
    <row r="25" spans="1:16" ht="22.5" customHeight="1">
      <c r="A25" s="1141">
        <v>2005</v>
      </c>
      <c r="B25" s="1141" t="s">
        <v>591</v>
      </c>
      <c r="C25" s="1140">
        <f t="shared" si="0"/>
        <v>338834</v>
      </c>
      <c r="D25" s="1140">
        <v>189266</v>
      </c>
      <c r="E25" s="1140">
        <v>35041</v>
      </c>
      <c r="F25" s="1140">
        <v>4965</v>
      </c>
      <c r="G25" s="1140">
        <v>4898</v>
      </c>
      <c r="H25" s="1140">
        <v>7178</v>
      </c>
      <c r="I25" s="1140">
        <v>9953</v>
      </c>
      <c r="J25" s="1140">
        <v>9979</v>
      </c>
      <c r="K25" s="1140">
        <v>34503</v>
      </c>
      <c r="L25" s="1140">
        <v>4372</v>
      </c>
      <c r="M25" s="1140">
        <v>7167</v>
      </c>
      <c r="N25" s="1140">
        <v>20694</v>
      </c>
      <c r="O25" s="1140">
        <v>4833</v>
      </c>
      <c r="P25" s="1140">
        <v>5985</v>
      </c>
    </row>
    <row r="26" spans="1:16" ht="22.5" customHeight="1">
      <c r="A26" s="1141">
        <v>2006</v>
      </c>
      <c r="B26" s="1141" t="s">
        <v>592</v>
      </c>
      <c r="C26" s="1140">
        <f t="shared" si="0"/>
        <v>338999</v>
      </c>
      <c r="D26" s="1140">
        <v>189485</v>
      </c>
      <c r="E26" s="1140">
        <v>35084</v>
      </c>
      <c r="F26" s="1140">
        <v>4858</v>
      </c>
      <c r="G26" s="1140">
        <v>4855</v>
      </c>
      <c r="H26" s="1140">
        <v>7168</v>
      </c>
      <c r="I26" s="1140">
        <v>10066</v>
      </c>
      <c r="J26" s="1140">
        <v>10075</v>
      </c>
      <c r="K26" s="1140">
        <v>34882</v>
      </c>
      <c r="L26" s="1140">
        <v>4250</v>
      </c>
      <c r="M26" s="1140">
        <v>7069</v>
      </c>
      <c r="N26" s="1140">
        <v>20528</v>
      </c>
      <c r="O26" s="1140">
        <v>4773</v>
      </c>
      <c r="P26" s="1140">
        <v>5906</v>
      </c>
    </row>
    <row r="27" spans="1:16" ht="22.5" customHeight="1">
      <c r="A27" s="1141">
        <v>2007</v>
      </c>
      <c r="B27" s="1141" t="s">
        <v>593</v>
      </c>
      <c r="C27" s="1140">
        <f t="shared" si="0"/>
        <v>339079</v>
      </c>
      <c r="D27" s="1140">
        <v>189879</v>
      </c>
      <c r="E27" s="1140">
        <v>35180</v>
      </c>
      <c r="F27" s="1140">
        <v>4796</v>
      </c>
      <c r="G27" s="1140">
        <v>4785</v>
      </c>
      <c r="H27" s="1140">
        <v>7132</v>
      </c>
      <c r="I27" s="1140">
        <v>10162</v>
      </c>
      <c r="J27" s="1140">
        <v>10198</v>
      </c>
      <c r="K27" s="1140">
        <v>34897</v>
      </c>
      <c r="L27" s="1140">
        <v>4159</v>
      </c>
      <c r="M27" s="1140">
        <v>6925</v>
      </c>
      <c r="N27" s="1140">
        <v>20360</v>
      </c>
      <c r="O27" s="1140">
        <v>4758</v>
      </c>
      <c r="P27" s="1140">
        <v>5848</v>
      </c>
    </row>
    <row r="28" spans="1:16" ht="22.5" customHeight="1">
      <c r="A28" s="1141">
        <v>2008</v>
      </c>
      <c r="B28" s="1141" t="s">
        <v>594</v>
      </c>
      <c r="C28" s="1140">
        <f t="shared" si="0"/>
        <v>339108</v>
      </c>
      <c r="D28" s="1140">
        <v>190114</v>
      </c>
      <c r="E28" s="1140">
        <v>35070</v>
      </c>
      <c r="F28" s="1140">
        <v>4777</v>
      </c>
      <c r="G28" s="1140">
        <v>4693</v>
      </c>
      <c r="H28" s="1140">
        <v>7166</v>
      </c>
      <c r="I28" s="1140">
        <v>10405</v>
      </c>
      <c r="J28" s="1140">
        <v>10193</v>
      </c>
      <c r="K28" s="1140">
        <v>35051</v>
      </c>
      <c r="L28" s="1140">
        <v>4057</v>
      </c>
      <c r="M28" s="1140">
        <v>6776</v>
      </c>
      <c r="N28" s="1140">
        <v>20333</v>
      </c>
      <c r="O28" s="1140">
        <v>4714</v>
      </c>
      <c r="P28" s="1140">
        <v>5759</v>
      </c>
    </row>
    <row r="29" spans="1:16" ht="22.5" customHeight="1">
      <c r="A29" s="1141">
        <v>2009</v>
      </c>
      <c r="B29" s="1141" t="s">
        <v>595</v>
      </c>
      <c r="C29" s="1140">
        <f t="shared" si="0"/>
        <v>338731</v>
      </c>
      <c r="D29" s="1140">
        <v>190059</v>
      </c>
      <c r="E29" s="1140">
        <v>34968</v>
      </c>
      <c r="F29" s="1140">
        <v>4792</v>
      </c>
      <c r="G29" s="1140">
        <v>4650</v>
      </c>
      <c r="H29" s="1140">
        <v>7137</v>
      </c>
      <c r="I29" s="1140">
        <v>10576</v>
      </c>
      <c r="J29" s="1140">
        <v>10103</v>
      </c>
      <c r="K29" s="1140">
        <v>35188</v>
      </c>
      <c r="L29" s="1140">
        <v>3946</v>
      </c>
      <c r="M29" s="1140">
        <v>6659</v>
      </c>
      <c r="N29" s="1140">
        <v>20267</v>
      </c>
      <c r="O29" s="1140">
        <v>4706</v>
      </c>
      <c r="P29" s="1140">
        <v>5680</v>
      </c>
    </row>
    <row r="30" spans="1:16" ht="22.5" customHeight="1">
      <c r="A30" s="1141">
        <v>2010</v>
      </c>
      <c r="B30" s="1141" t="s">
        <v>596</v>
      </c>
      <c r="C30" s="1140">
        <f t="shared" si="0"/>
        <v>338712</v>
      </c>
      <c r="D30" s="1140">
        <v>189310</v>
      </c>
      <c r="E30" s="1140">
        <v>35552</v>
      </c>
      <c r="F30" s="1140">
        <v>4780</v>
      </c>
      <c r="G30" s="1140">
        <v>4584</v>
      </c>
      <c r="H30" s="1140">
        <v>7194</v>
      </c>
      <c r="I30" s="1140">
        <v>10999</v>
      </c>
      <c r="J30" s="1140">
        <v>10185</v>
      </c>
      <c r="K30" s="1140">
        <v>35237</v>
      </c>
      <c r="L30" s="1140">
        <v>3920</v>
      </c>
      <c r="M30" s="1140">
        <v>6608</v>
      </c>
      <c r="N30" s="1140">
        <v>20050</v>
      </c>
      <c r="O30" s="1140">
        <v>4672</v>
      </c>
      <c r="P30" s="1140">
        <v>5621</v>
      </c>
    </row>
    <row r="31" spans="1:16" ht="22.5" customHeight="1">
      <c r="A31" s="1141">
        <v>2011</v>
      </c>
      <c r="B31" s="1141" t="s">
        <v>597</v>
      </c>
      <c r="C31" s="1140">
        <f t="shared" si="0"/>
        <v>332482</v>
      </c>
      <c r="D31" s="1140">
        <v>184515</v>
      </c>
      <c r="E31" s="1140">
        <v>35464</v>
      </c>
      <c r="F31" s="1140">
        <v>4760</v>
      </c>
      <c r="G31" s="1140">
        <v>4477</v>
      </c>
      <c r="H31" s="1140">
        <v>7019</v>
      </c>
      <c r="I31" s="1140">
        <v>11013</v>
      </c>
      <c r="J31" s="1140">
        <v>10070</v>
      </c>
      <c r="K31" s="1140">
        <v>34897</v>
      </c>
      <c r="L31" s="1140">
        <v>3825</v>
      </c>
      <c r="M31" s="1140">
        <v>6529</v>
      </c>
      <c r="N31" s="1140">
        <v>19850</v>
      </c>
      <c r="O31" s="1140">
        <v>4588</v>
      </c>
      <c r="P31" s="1140">
        <v>5475</v>
      </c>
    </row>
    <row r="32" spans="1:16" ht="22.5" customHeight="1">
      <c r="A32" s="1141">
        <v>2012</v>
      </c>
      <c r="B32" s="1141" t="s">
        <v>598</v>
      </c>
      <c r="C32" s="1140">
        <f t="shared" si="0"/>
        <v>328188</v>
      </c>
      <c r="D32" s="1140">
        <v>181485</v>
      </c>
      <c r="E32" s="1140">
        <v>35277</v>
      </c>
      <c r="F32" s="1140">
        <v>4755</v>
      </c>
      <c r="G32" s="1140">
        <v>4412</v>
      </c>
      <c r="H32" s="1140">
        <v>6892</v>
      </c>
      <c r="I32" s="1140">
        <v>11153</v>
      </c>
      <c r="J32" s="1140">
        <v>9947</v>
      </c>
      <c r="K32" s="1140">
        <v>34657</v>
      </c>
      <c r="L32" s="1140">
        <v>3743</v>
      </c>
      <c r="M32" s="1140">
        <v>6381</v>
      </c>
      <c r="N32" s="1140">
        <v>19666</v>
      </c>
      <c r="O32" s="1140">
        <v>4476</v>
      </c>
      <c r="P32" s="1140">
        <v>5344</v>
      </c>
    </row>
    <row r="33" spans="1:17" ht="22.5" customHeight="1">
      <c r="A33" s="1141">
        <v>2013</v>
      </c>
      <c r="B33" s="1141" t="s">
        <v>599</v>
      </c>
      <c r="C33" s="1140">
        <f t="shared" si="0"/>
        <v>328236</v>
      </c>
      <c r="D33" s="1140">
        <v>182017</v>
      </c>
      <c r="E33" s="1140">
        <v>35347</v>
      </c>
      <c r="F33" s="1140">
        <v>4693</v>
      </c>
      <c r="G33" s="1140">
        <v>4339</v>
      </c>
      <c r="H33" s="1140">
        <v>6815</v>
      </c>
      <c r="I33" s="1140">
        <v>11303</v>
      </c>
      <c r="J33" s="1140">
        <v>9893</v>
      </c>
      <c r="K33" s="1140">
        <v>34711</v>
      </c>
      <c r="L33" s="1140">
        <v>3635</v>
      </c>
      <c r="M33" s="1140">
        <v>6227</v>
      </c>
      <c r="N33" s="1140">
        <v>19655</v>
      </c>
      <c r="O33" s="1140">
        <v>4404</v>
      </c>
      <c r="P33" s="1140">
        <v>5197</v>
      </c>
    </row>
    <row r="34" spans="1:17" ht="22.5" customHeight="1">
      <c r="A34" s="1141">
        <v>2014</v>
      </c>
      <c r="B34" s="1141" t="s">
        <v>600</v>
      </c>
      <c r="C34" s="1140">
        <f t="shared" si="0"/>
        <v>329102</v>
      </c>
      <c r="D34" s="1140">
        <v>182801</v>
      </c>
      <c r="E34" s="1140">
        <v>35520</v>
      </c>
      <c r="F34" s="1140">
        <v>4639</v>
      </c>
      <c r="G34" s="1140">
        <v>4261</v>
      </c>
      <c r="H34" s="1140">
        <v>6782</v>
      </c>
      <c r="I34" s="1140">
        <v>11619</v>
      </c>
      <c r="J34" s="1140">
        <v>9908</v>
      </c>
      <c r="K34" s="1140">
        <v>34942</v>
      </c>
      <c r="L34" s="1140">
        <v>3490</v>
      </c>
      <c r="M34" s="1140">
        <v>6079</v>
      </c>
      <c r="N34" s="1140">
        <v>19679</v>
      </c>
      <c r="O34" s="1140">
        <v>4331</v>
      </c>
      <c r="P34" s="1140">
        <v>5051</v>
      </c>
    </row>
    <row r="35" spans="1:17" ht="22.5" customHeight="1">
      <c r="A35" s="1141">
        <v>2015</v>
      </c>
      <c r="B35" s="1141" t="s">
        <v>398</v>
      </c>
      <c r="C35" s="1140">
        <f t="shared" si="0"/>
        <v>335444</v>
      </c>
      <c r="D35" s="1140">
        <v>187581</v>
      </c>
      <c r="E35" s="1140">
        <v>36032</v>
      </c>
      <c r="F35" s="1140">
        <v>4469</v>
      </c>
      <c r="G35" s="1140">
        <v>4161</v>
      </c>
      <c r="H35" s="1140">
        <v>6772</v>
      </c>
      <c r="I35" s="1140">
        <v>11672</v>
      </c>
      <c r="J35" s="1140">
        <v>10148</v>
      </c>
      <c r="K35" s="1140">
        <v>36081</v>
      </c>
      <c r="L35" s="1140">
        <v>3447</v>
      </c>
      <c r="M35" s="1140">
        <v>6156</v>
      </c>
      <c r="N35" s="1140">
        <v>19614</v>
      </c>
      <c r="O35" s="1140">
        <v>4381</v>
      </c>
      <c r="P35" s="1140">
        <v>4930</v>
      </c>
    </row>
    <row r="36" spans="1:17" ht="22.5" customHeight="1">
      <c r="A36" s="1141">
        <v>2016</v>
      </c>
      <c r="B36" s="1141" t="s">
        <v>601</v>
      </c>
      <c r="C36" s="1140">
        <f t="shared" si="0"/>
        <v>335603</v>
      </c>
      <c r="D36" s="1140">
        <v>188024</v>
      </c>
      <c r="E36" s="1140">
        <v>36120</v>
      </c>
      <c r="F36" s="1140">
        <v>4398</v>
      </c>
      <c r="G36" s="1140">
        <v>4068</v>
      </c>
      <c r="H36" s="1140">
        <v>6698</v>
      </c>
      <c r="I36" s="1140">
        <v>11776</v>
      </c>
      <c r="J36" s="1140">
        <v>10195</v>
      </c>
      <c r="K36" s="1140">
        <v>36330</v>
      </c>
      <c r="L36" s="1140">
        <v>3313</v>
      </c>
      <c r="M36" s="1140">
        <v>6032</v>
      </c>
      <c r="N36" s="1140">
        <v>19501</v>
      </c>
      <c r="O36" s="1140">
        <v>4342</v>
      </c>
      <c r="P36" s="1140">
        <v>4806</v>
      </c>
    </row>
    <row r="37" spans="1:17" ht="22.5" customHeight="1">
      <c r="A37" s="1141">
        <v>2017</v>
      </c>
      <c r="B37" s="1141" t="s">
        <v>602</v>
      </c>
      <c r="C37" s="1140">
        <f t="shared" si="0"/>
        <v>334753</v>
      </c>
      <c r="D37" s="1140">
        <v>187439</v>
      </c>
      <c r="E37" s="1140">
        <v>36123</v>
      </c>
      <c r="F37" s="1140">
        <v>4332</v>
      </c>
      <c r="G37" s="1140">
        <v>3982</v>
      </c>
      <c r="H37" s="1140">
        <v>6661</v>
      </c>
      <c r="I37" s="1140">
        <v>11910</v>
      </c>
      <c r="J37" s="1140">
        <v>10165</v>
      </c>
      <c r="K37" s="1140">
        <v>36518</v>
      </c>
      <c r="L37" s="1140">
        <v>3228</v>
      </c>
      <c r="M37" s="1140">
        <v>5928</v>
      </c>
      <c r="N37" s="1140">
        <v>19480</v>
      </c>
      <c r="O37" s="1140">
        <v>4310</v>
      </c>
      <c r="P37" s="1140">
        <v>4677</v>
      </c>
    </row>
    <row r="38" spans="1:17" ht="22.5" customHeight="1">
      <c r="A38" s="1141">
        <v>2018</v>
      </c>
      <c r="B38" s="1141" t="s">
        <v>603</v>
      </c>
      <c r="C38" s="1140">
        <f t="shared" si="0"/>
        <v>333003</v>
      </c>
      <c r="D38" s="1140">
        <v>185964</v>
      </c>
      <c r="E38" s="1140">
        <v>35951</v>
      </c>
      <c r="F38" s="1140">
        <v>4264</v>
      </c>
      <c r="G38" s="1140">
        <v>3886</v>
      </c>
      <c r="H38" s="1140">
        <v>6597</v>
      </c>
      <c r="I38" s="1140">
        <v>11714</v>
      </c>
      <c r="J38" s="1140">
        <v>10240</v>
      </c>
      <c r="K38" s="1140">
        <v>37325</v>
      </c>
      <c r="L38" s="1140">
        <v>3092</v>
      </c>
      <c r="M38" s="1140">
        <v>5827</v>
      </c>
      <c r="N38" s="1140">
        <v>19318</v>
      </c>
      <c r="O38" s="1140">
        <v>4306</v>
      </c>
      <c r="P38" s="1140">
        <v>4519</v>
      </c>
    </row>
    <row r="39" spans="1:17" ht="22.5" customHeight="1">
      <c r="A39" s="1141">
        <v>2019</v>
      </c>
      <c r="B39" s="1141" t="s">
        <v>374</v>
      </c>
      <c r="C39" s="1140">
        <f t="shared" si="0"/>
        <v>332028</v>
      </c>
      <c r="D39" s="1140">
        <v>185479</v>
      </c>
      <c r="E39" s="1140">
        <v>35822</v>
      </c>
      <c r="F39" s="1140">
        <v>4165</v>
      </c>
      <c r="G39" s="1140">
        <v>3819</v>
      </c>
      <c r="H39" s="1140">
        <v>6609</v>
      </c>
      <c r="I39" s="1140">
        <v>11715</v>
      </c>
      <c r="J39" s="1140">
        <v>10283</v>
      </c>
      <c r="K39" s="1140">
        <v>37537</v>
      </c>
      <c r="L39" s="1140">
        <v>3005</v>
      </c>
      <c r="M39" s="1140">
        <v>5687</v>
      </c>
      <c r="N39" s="1140">
        <v>19275</v>
      </c>
      <c r="O39" s="1140">
        <v>4222</v>
      </c>
      <c r="P39" s="1140">
        <v>4410</v>
      </c>
    </row>
    <row r="40" spans="1:17" ht="22.5" customHeight="1">
      <c r="A40" s="1141">
        <v>2020</v>
      </c>
      <c r="B40" s="1141" t="s">
        <v>375</v>
      </c>
      <c r="C40" s="1140">
        <f t="shared" si="0"/>
        <v>327692</v>
      </c>
      <c r="D40" s="1140">
        <v>182681</v>
      </c>
      <c r="E40" s="1140">
        <v>35254</v>
      </c>
      <c r="F40" s="1140">
        <v>4079</v>
      </c>
      <c r="G40" s="1140">
        <v>3794</v>
      </c>
      <c r="H40" s="1140">
        <v>6404</v>
      </c>
      <c r="I40" s="1140">
        <v>12207</v>
      </c>
      <c r="J40" s="1140">
        <v>10472</v>
      </c>
      <c r="K40" s="1140">
        <v>37910</v>
      </c>
      <c r="L40" s="1140">
        <v>2865</v>
      </c>
      <c r="M40" s="1140">
        <v>5386</v>
      </c>
      <c r="N40" s="1140">
        <v>18146</v>
      </c>
      <c r="O40" s="1140">
        <v>4151</v>
      </c>
      <c r="P40" s="1140">
        <v>4343</v>
      </c>
    </row>
    <row r="41" spans="1:17" ht="22.5" customHeight="1">
      <c r="A41" s="1141">
        <v>2021</v>
      </c>
      <c r="B41" s="1141" t="s">
        <v>377</v>
      </c>
      <c r="C41" s="1140">
        <f t="shared" si="0"/>
        <v>326149</v>
      </c>
      <c r="D41" s="1140">
        <v>181971</v>
      </c>
      <c r="E41" s="1140">
        <v>35064</v>
      </c>
      <c r="F41" s="1140">
        <v>3990</v>
      </c>
      <c r="G41" s="1140">
        <v>3721</v>
      </c>
      <c r="H41" s="1140">
        <v>6288</v>
      </c>
      <c r="I41" s="1140">
        <v>12262</v>
      </c>
      <c r="J41" s="1140">
        <v>10446</v>
      </c>
      <c r="K41" s="1140">
        <v>37988</v>
      </c>
      <c r="L41" s="1140">
        <v>2737</v>
      </c>
      <c r="M41" s="1140">
        <v>5293</v>
      </c>
      <c r="N41" s="1140">
        <v>18090</v>
      </c>
      <c r="O41" s="1140">
        <v>4075</v>
      </c>
      <c r="P41" s="1140">
        <v>4224</v>
      </c>
    </row>
    <row r="42" spans="1:17" ht="22.5" customHeight="1">
      <c r="A42" s="1141">
        <v>2022</v>
      </c>
      <c r="B42" s="1141" t="s">
        <v>4970</v>
      </c>
      <c r="C42" s="1417">
        <f>SUM(D42:P42)</f>
        <v>324095</v>
      </c>
      <c r="D42" s="1417">
        <v>181171</v>
      </c>
      <c r="E42" s="1417">
        <v>34932</v>
      </c>
      <c r="F42" s="1417">
        <v>3905</v>
      </c>
      <c r="G42" s="1417">
        <v>3653</v>
      </c>
      <c r="H42" s="1417">
        <v>6170</v>
      </c>
      <c r="I42" s="1417">
        <v>12160</v>
      </c>
      <c r="J42" s="1417">
        <v>10376</v>
      </c>
      <c r="K42" s="1417">
        <v>37909</v>
      </c>
      <c r="L42" s="1417">
        <v>2629</v>
      </c>
      <c r="M42" s="1417">
        <v>5158</v>
      </c>
      <c r="N42" s="1417">
        <v>17945</v>
      </c>
      <c r="O42" s="1417">
        <v>4001</v>
      </c>
      <c r="P42" s="1417">
        <v>4086</v>
      </c>
    </row>
    <row r="43" spans="1:17" ht="22.5" customHeight="1">
      <c r="A43" s="1141">
        <v>2023</v>
      </c>
      <c r="B43" s="1141" t="s">
        <v>5120</v>
      </c>
      <c r="C43" s="1328">
        <f>SUM(D43:P43)</f>
        <v>321739</v>
      </c>
      <c r="D43" s="1328">
        <v>179955</v>
      </c>
      <c r="E43" s="1328">
        <v>34777</v>
      </c>
      <c r="F43" s="1328">
        <v>3802</v>
      </c>
      <c r="G43" s="1328">
        <v>3531</v>
      </c>
      <c r="H43" s="1328">
        <v>6078</v>
      </c>
      <c r="I43" s="1328">
        <v>12154</v>
      </c>
      <c r="J43" s="1328">
        <v>10301</v>
      </c>
      <c r="K43" s="1328">
        <v>37836</v>
      </c>
      <c r="L43" s="1328">
        <v>2540</v>
      </c>
      <c r="M43" s="1328">
        <v>5042</v>
      </c>
      <c r="N43" s="1328">
        <v>17795</v>
      </c>
      <c r="O43" s="1328">
        <v>3965</v>
      </c>
      <c r="P43" s="1328">
        <v>3963</v>
      </c>
    </row>
    <row r="44" spans="1:17" ht="22.5" customHeight="1">
      <c r="A44" s="1141">
        <v>2024</v>
      </c>
      <c r="B44" s="1141" t="s">
        <v>5422</v>
      </c>
      <c r="C44" s="1417">
        <f>SUM(D44:P44)</f>
        <v>319230</v>
      </c>
      <c r="D44" s="1417">
        <v>178736</v>
      </c>
      <c r="E44" s="1417">
        <v>34650</v>
      </c>
      <c r="F44" s="1417">
        <v>3687</v>
      </c>
      <c r="G44" s="1417">
        <v>3476</v>
      </c>
      <c r="H44" s="1417">
        <v>5943</v>
      </c>
      <c r="I44" s="1417">
        <v>12090</v>
      </c>
      <c r="J44" s="1417">
        <v>10311</v>
      </c>
      <c r="K44" s="1417">
        <v>37746</v>
      </c>
      <c r="L44" s="1417">
        <v>2453</v>
      </c>
      <c r="M44" s="1417">
        <v>4919</v>
      </c>
      <c r="N44" s="1417">
        <v>17480</v>
      </c>
      <c r="O44" s="1417">
        <v>3935</v>
      </c>
      <c r="P44" s="1417">
        <v>3804</v>
      </c>
    </row>
    <row r="45" spans="1:17" ht="22.5" customHeight="1">
      <c r="A45" s="1143">
        <v>2025</v>
      </c>
      <c r="B45" s="1143" t="s">
        <v>5551</v>
      </c>
      <c r="C45" s="172">
        <f>SUM(D45:P45)</f>
        <v>316421</v>
      </c>
      <c r="D45" s="172">
        <v>177470</v>
      </c>
      <c r="E45" s="172">
        <v>34319</v>
      </c>
      <c r="F45" s="172">
        <v>3592</v>
      </c>
      <c r="G45" s="172">
        <v>3392</v>
      </c>
      <c r="H45" s="172">
        <v>5845</v>
      </c>
      <c r="I45" s="172">
        <v>11962</v>
      </c>
      <c r="J45" s="172">
        <v>10328</v>
      </c>
      <c r="K45" s="172">
        <v>37634</v>
      </c>
      <c r="L45" s="172">
        <v>2346</v>
      </c>
      <c r="M45" s="172">
        <v>4792</v>
      </c>
      <c r="N45" s="172">
        <v>17202</v>
      </c>
      <c r="O45" s="172">
        <v>3874</v>
      </c>
      <c r="P45" s="172">
        <v>3665</v>
      </c>
    </row>
    <row r="46" spans="1:17" ht="22.5" customHeight="1">
      <c r="A46" s="1137"/>
      <c r="B46" s="1146" t="s">
        <v>604</v>
      </c>
      <c r="C46" s="1147">
        <f>SUM(D46:P46)</f>
        <v>757.19999999999993</v>
      </c>
      <c r="D46" s="1147">
        <v>56.62</v>
      </c>
      <c r="E46" s="1147">
        <v>17.43</v>
      </c>
      <c r="F46" s="1147">
        <v>44.47</v>
      </c>
      <c r="G46" s="1147">
        <v>72.02</v>
      </c>
      <c r="H46" s="1147">
        <v>18.760000000000002</v>
      </c>
      <c r="I46" s="1147">
        <v>15.57</v>
      </c>
      <c r="J46" s="1147">
        <v>22.53</v>
      </c>
      <c r="K46" s="1147">
        <v>16.559999999999999</v>
      </c>
      <c r="L46" s="1147">
        <v>167.76</v>
      </c>
      <c r="M46" s="1147">
        <v>151.19999999999999</v>
      </c>
      <c r="N46" s="1147">
        <v>91.75</v>
      </c>
      <c r="O46" s="1147">
        <v>27.29</v>
      </c>
      <c r="P46" s="1147">
        <v>55.24</v>
      </c>
    </row>
    <row r="47" spans="1:17" ht="22.5" customHeight="1">
      <c r="A47" s="1137"/>
      <c r="B47" s="1146" t="s">
        <v>605</v>
      </c>
      <c r="C47" s="1147">
        <f t="shared" ref="C47:P47" si="1">C45/C46</f>
        <v>417.88298996302171</v>
      </c>
      <c r="D47" s="1147">
        <f t="shared" si="1"/>
        <v>3134.4048039561994</v>
      </c>
      <c r="E47" s="1147">
        <f t="shared" si="1"/>
        <v>1968.9615605278257</v>
      </c>
      <c r="F47" s="1147">
        <f t="shared" si="1"/>
        <v>80.773555205756693</v>
      </c>
      <c r="G47" s="1147">
        <f t="shared" si="1"/>
        <v>47.098028325465151</v>
      </c>
      <c r="H47" s="1147">
        <f t="shared" si="1"/>
        <v>311.56716417910445</v>
      </c>
      <c r="I47" s="1147">
        <f t="shared" si="1"/>
        <v>768.27231856133585</v>
      </c>
      <c r="J47" s="1147">
        <f t="shared" si="1"/>
        <v>458.4110075454949</v>
      </c>
      <c r="K47" s="1147">
        <f t="shared" si="1"/>
        <v>2272.5845410628021</v>
      </c>
      <c r="L47" s="1147">
        <f t="shared" si="1"/>
        <v>13.984263233190273</v>
      </c>
      <c r="M47" s="1147">
        <f t="shared" si="1"/>
        <v>31.693121693121697</v>
      </c>
      <c r="N47" s="1147">
        <f t="shared" si="1"/>
        <v>187.48773841961852</v>
      </c>
      <c r="O47" s="1147">
        <f t="shared" si="1"/>
        <v>141.9567607182118</v>
      </c>
      <c r="P47" s="1147">
        <f t="shared" si="1"/>
        <v>66.346850108616948</v>
      </c>
    </row>
    <row r="48" spans="1:17" s="23" customFormat="1" ht="13.5">
      <c r="A48" s="55" t="s">
        <v>4973</v>
      </c>
      <c r="B48" s="88"/>
      <c r="C48" s="88"/>
      <c r="J48" s="20"/>
      <c r="K48" s="20"/>
      <c r="L48" s="20"/>
      <c r="M48" s="20"/>
      <c r="N48" s="20"/>
      <c r="O48" s="20"/>
      <c r="P48" s="20"/>
      <c r="Q48" s="20"/>
    </row>
    <row r="50" spans="5:16" ht="15" customHeight="1">
      <c r="E50" s="1468"/>
      <c r="F50" s="1468"/>
      <c r="G50" s="1468"/>
      <c r="H50" s="1468"/>
      <c r="I50" s="1468"/>
      <c r="J50" s="1468"/>
      <c r="K50" s="1468"/>
      <c r="L50" s="1468"/>
      <c r="M50" s="1468"/>
      <c r="N50" s="1468"/>
      <c r="O50" s="1468"/>
      <c r="P50" s="1468"/>
    </row>
  </sheetData>
  <customSheetViews>
    <customSheetView guid="{35BD8D3A-C3F6-4E0E-B6B2-2143E8CF03D4}" scale="85">
      <pane xSplit="1" ySplit="4" topLeftCell="B29" activePane="bottomRight" state="frozen"/>
      <selection pane="bottomRight" activeCell="G49" sqref="G4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xSplit="1" ySplit="4" topLeftCell="B23" activePane="bottomRight" state="frozen"/>
      <selection pane="bottomRight" activeCell="A43" sqref="A43"/>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xSplit="1" ySplit="4" topLeftCell="B23" activePane="bottomRight" state="frozen"/>
      <selection pane="bottomRight" activeCell="A43" sqref="A4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xSplit="1" ySplit="3" topLeftCell="B29" activePane="bottomRight" state="frozen"/>
      <selection pane="bottomRight"/>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xSplit="1" ySplit="4" topLeftCell="E14" activePane="bottomRight" state="frozen"/>
      <selection pane="bottomRight" activeCell="R1" sqref="R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xSplit="1" ySplit="3" topLeftCell="B29" activePane="bottomRight" state="frozen"/>
      <selection pane="bottomRigh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xSplit="1" ySplit="4" topLeftCell="B29" activePane="bottomRight" state="frozen"/>
      <selection pane="bottomRigh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xSplit="1" ySplit="4" topLeftCell="B5" activePane="bottomRight" state="frozen"/>
      <selection pane="bottomRigh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xSplit="1" ySplit="3" topLeftCell="B29" activePane="bottomRight" state="frozen"/>
      <selection pane="bottomRight"/>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xSplit="1" ySplit="3" topLeftCell="B29" activePane="bottomRight" state="frozen"/>
      <selection pane="bottomRight"/>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xSplit="1" ySplit="3" topLeftCell="B29" activePane="bottomRight" state="frozen"/>
      <selection pane="bottomRight"/>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pane xSplit="1" ySplit="3" topLeftCell="B16" activePane="bottomRight" state="frozen"/>
      <selection pane="bottomRight" activeCell="D43" sqref="D43:P4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pane xSplit="1" ySplit="3" topLeftCell="B16" activePane="bottomRight"/>
      <selection pane="bottomRight" activeCell="D43" sqref="D43:P4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ne xSplit="1" ySplit="4" topLeftCell="B23" activePane="bottomRight" state="frozen"/>
      <selection pane="bottomRight" activeCell="A43" sqref="A4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xSplit="1" ySplit="4" topLeftCell="B23" activePane="bottomRight" state="frozen"/>
      <selection pane="bottomRight" activeCell="A43" sqref="A4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xSplit="0.96250000000000002" ySplit="3" topLeftCell="B29" activePane="bottomRight"/>
      <selection pane="bottomRight"/>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xSplit="1" ySplit="3" topLeftCell="B29" activePane="bottomRight"/>
      <selection pane="bottomRight"/>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xSplit="1" ySplit="4" topLeftCell="B23" activePane="bottomRight" state="frozen"/>
      <selection pane="bottomRight" activeCell="A43" sqref="A4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pane xSplit="1" ySplit="4" topLeftCell="B29" activePane="bottomRight" state="frozen"/>
      <selection pane="bottomRigh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F128"/>
  <sheetViews>
    <sheetView zoomScaleNormal="100" zoomScaleSheetLayoutView="85" workbookViewId="0">
      <pane ySplit="4" topLeftCell="A5" activePane="bottomLeft" state="frozen"/>
      <selection activeCell="M25" sqref="M25"/>
      <selection pane="bottomLeft" activeCell="M25" sqref="M25"/>
    </sheetView>
  </sheetViews>
  <sheetFormatPr defaultColWidth="2.5" defaultRowHeight="15" customHeight="1"/>
  <cols>
    <col min="1" max="3" width="12.625" style="20" customWidth="1"/>
    <col min="4" max="4" width="12.625" style="19" customWidth="1"/>
    <col min="5" max="5" width="2.5" style="20"/>
    <col min="6" max="6" width="10.625" style="20" bestFit="1" customWidth="1"/>
    <col min="7" max="16384" width="2.5" style="20"/>
  </cols>
  <sheetData>
    <row r="1" spans="1:6" ht="22.5" customHeight="1">
      <c r="D1" s="19" t="s">
        <v>4765</v>
      </c>
      <c r="F1" s="95" t="s">
        <v>208</v>
      </c>
    </row>
    <row r="2" spans="1:6" ht="22.5" customHeight="1">
      <c r="A2" s="138" t="s">
        <v>4775</v>
      </c>
    </row>
    <row r="3" spans="1:6" s="165" customFormat="1" ht="22.5" customHeight="1">
      <c r="D3" s="48" t="s">
        <v>606</v>
      </c>
    </row>
    <row r="4" spans="1:6" ht="22.5" customHeight="1">
      <c r="A4" s="119" t="s">
        <v>607</v>
      </c>
      <c r="B4" s="119" t="s">
        <v>131</v>
      </c>
      <c r="C4" s="115" t="s">
        <v>245</v>
      </c>
      <c r="D4" s="115" t="s">
        <v>246</v>
      </c>
    </row>
    <row r="5" spans="1:6" ht="18.75" customHeight="1">
      <c r="A5" s="177" t="s">
        <v>244</v>
      </c>
      <c r="B5" s="170">
        <f>SUM(C5:D5)</f>
        <v>327692</v>
      </c>
      <c r="C5" s="178">
        <f>SUM(C6,C12,C18,C24,C30,C36,C42,C48,C54,C60,C66,C72,C78,C84,C90,C96,C102,C108,C114,C120,C126,C127)</f>
        <v>161830</v>
      </c>
      <c r="D5" s="178">
        <f>SUM(D6,D12,D18,D24,D30,D36,D42,D48,D54,D60,D66,D72,D78,D84,D90,D96,D102,D108,D114,D120,D126,D127)</f>
        <v>165862</v>
      </c>
    </row>
    <row r="6" spans="1:6" ht="18.75" customHeight="1">
      <c r="A6" s="177" t="s">
        <v>608</v>
      </c>
      <c r="B6" s="170">
        <f t="shared" ref="B6:B69" si="0">SUM(C6:D6)</f>
        <v>12096</v>
      </c>
      <c r="C6" s="178">
        <f>SUM(C7:C11)</f>
        <v>6123</v>
      </c>
      <c r="D6" s="178">
        <f>SUM(D7:D11)</f>
        <v>5973</v>
      </c>
    </row>
    <row r="7" spans="1:6" ht="18.75" customHeight="1">
      <c r="A7" s="167">
        <v>0</v>
      </c>
      <c r="B7" s="31">
        <f t="shared" si="0"/>
        <v>2189</v>
      </c>
      <c r="C7" s="179">
        <v>1122</v>
      </c>
      <c r="D7" s="180">
        <v>1067</v>
      </c>
    </row>
    <row r="8" spans="1:6" ht="18.75" customHeight="1">
      <c r="A8" s="167">
        <v>1</v>
      </c>
      <c r="B8" s="31">
        <f t="shared" si="0"/>
        <v>2353</v>
      </c>
      <c r="C8" s="179">
        <v>1165</v>
      </c>
      <c r="D8" s="180">
        <v>1188</v>
      </c>
    </row>
    <row r="9" spans="1:6" ht="18.75" customHeight="1">
      <c r="A9" s="167">
        <v>2</v>
      </c>
      <c r="B9" s="31">
        <f t="shared" si="0"/>
        <v>2427</v>
      </c>
      <c r="C9" s="179">
        <v>1206</v>
      </c>
      <c r="D9" s="180">
        <v>1221</v>
      </c>
    </row>
    <row r="10" spans="1:6" ht="18.75" customHeight="1">
      <c r="A10" s="167">
        <v>3</v>
      </c>
      <c r="B10" s="31">
        <f t="shared" si="0"/>
        <v>2558</v>
      </c>
      <c r="C10" s="179">
        <v>1343</v>
      </c>
      <c r="D10" s="180">
        <v>1215</v>
      </c>
    </row>
    <row r="11" spans="1:6" ht="18.75" customHeight="1">
      <c r="A11" s="167">
        <v>4</v>
      </c>
      <c r="B11" s="31">
        <f t="shared" si="0"/>
        <v>2569</v>
      </c>
      <c r="C11" s="179">
        <v>1287</v>
      </c>
      <c r="D11" s="180">
        <v>1282</v>
      </c>
    </row>
    <row r="12" spans="1:6" ht="18.75" customHeight="1">
      <c r="A12" s="177" t="s">
        <v>609</v>
      </c>
      <c r="B12" s="170">
        <f t="shared" si="0"/>
        <v>13227</v>
      </c>
      <c r="C12" s="178">
        <f>SUM(C13:C17)</f>
        <v>6827</v>
      </c>
      <c r="D12" s="178">
        <f>SUM(D13:D17)</f>
        <v>6400</v>
      </c>
    </row>
    <row r="13" spans="1:6" ht="18.75" customHeight="1">
      <c r="A13" s="167">
        <v>5</v>
      </c>
      <c r="B13" s="31">
        <f t="shared" si="0"/>
        <v>2638</v>
      </c>
      <c r="C13" s="179">
        <v>1331</v>
      </c>
      <c r="D13" s="180">
        <v>1307</v>
      </c>
    </row>
    <row r="14" spans="1:6" ht="18.75" customHeight="1">
      <c r="A14" s="167">
        <v>6</v>
      </c>
      <c r="B14" s="31">
        <f t="shared" si="0"/>
        <v>2670</v>
      </c>
      <c r="C14" s="179">
        <v>1379</v>
      </c>
      <c r="D14" s="180">
        <v>1291</v>
      </c>
    </row>
    <row r="15" spans="1:6" ht="18.75" customHeight="1">
      <c r="A15" s="167">
        <v>7</v>
      </c>
      <c r="B15" s="31">
        <f t="shared" si="0"/>
        <v>2687</v>
      </c>
      <c r="C15" s="179">
        <v>1406</v>
      </c>
      <c r="D15" s="180">
        <v>1281</v>
      </c>
    </row>
    <row r="16" spans="1:6" ht="18.75" customHeight="1">
      <c r="A16" s="167">
        <v>8</v>
      </c>
      <c r="B16" s="31">
        <f t="shared" si="0"/>
        <v>2516</v>
      </c>
      <c r="C16" s="179">
        <v>1290</v>
      </c>
      <c r="D16" s="180">
        <v>1226</v>
      </c>
    </row>
    <row r="17" spans="1:4" ht="18.75" customHeight="1">
      <c r="A17" s="167">
        <v>9</v>
      </c>
      <c r="B17" s="31">
        <f t="shared" si="0"/>
        <v>2716</v>
      </c>
      <c r="C17" s="179">
        <v>1421</v>
      </c>
      <c r="D17" s="180">
        <v>1295</v>
      </c>
    </row>
    <row r="18" spans="1:4" ht="18.75" customHeight="1">
      <c r="A18" s="177" t="s">
        <v>610</v>
      </c>
      <c r="B18" s="170">
        <f t="shared" si="0"/>
        <v>13854</v>
      </c>
      <c r="C18" s="178">
        <f>SUM(C19:C23)</f>
        <v>7073</v>
      </c>
      <c r="D18" s="178">
        <f>SUM(D19:D23)</f>
        <v>6781</v>
      </c>
    </row>
    <row r="19" spans="1:4" ht="18.75" customHeight="1">
      <c r="A19" s="167">
        <v>10</v>
      </c>
      <c r="B19" s="31">
        <f t="shared" si="0"/>
        <v>2733</v>
      </c>
      <c r="C19" s="179">
        <v>1422</v>
      </c>
      <c r="D19" s="180">
        <v>1311</v>
      </c>
    </row>
    <row r="20" spans="1:4" ht="18.75" customHeight="1">
      <c r="A20" s="167">
        <v>11</v>
      </c>
      <c r="B20" s="31">
        <f t="shared" si="0"/>
        <v>2667</v>
      </c>
      <c r="C20" s="179">
        <v>1332</v>
      </c>
      <c r="D20" s="180">
        <v>1335</v>
      </c>
    </row>
    <row r="21" spans="1:4" ht="18.75" customHeight="1">
      <c r="A21" s="167">
        <v>12</v>
      </c>
      <c r="B21" s="31">
        <f t="shared" si="0"/>
        <v>2832</v>
      </c>
      <c r="C21" s="179">
        <v>1459</v>
      </c>
      <c r="D21" s="180">
        <v>1373</v>
      </c>
    </row>
    <row r="22" spans="1:4" ht="18.75" customHeight="1">
      <c r="A22" s="167">
        <v>13</v>
      </c>
      <c r="B22" s="31">
        <f t="shared" si="0"/>
        <v>2787</v>
      </c>
      <c r="C22" s="179">
        <v>1397</v>
      </c>
      <c r="D22" s="180">
        <v>1390</v>
      </c>
    </row>
    <row r="23" spans="1:4" ht="18.75" customHeight="1">
      <c r="A23" s="167">
        <v>14</v>
      </c>
      <c r="B23" s="31">
        <f t="shared" si="0"/>
        <v>2835</v>
      </c>
      <c r="C23" s="179">
        <v>1463</v>
      </c>
      <c r="D23" s="180">
        <v>1372</v>
      </c>
    </row>
    <row r="24" spans="1:4" ht="18.75" customHeight="1">
      <c r="A24" s="177" t="s">
        <v>611</v>
      </c>
      <c r="B24" s="170">
        <f t="shared" si="0"/>
        <v>15325</v>
      </c>
      <c r="C24" s="178">
        <f>SUM(C25:C29)</f>
        <v>8114</v>
      </c>
      <c r="D24" s="178">
        <f>SUM(D25:D29)</f>
        <v>7211</v>
      </c>
    </row>
    <row r="25" spans="1:4" ht="18.75" customHeight="1">
      <c r="A25" s="167">
        <v>15</v>
      </c>
      <c r="B25" s="31">
        <f t="shared" si="0"/>
        <v>2858</v>
      </c>
      <c r="C25" s="179">
        <v>1499</v>
      </c>
      <c r="D25" s="180">
        <v>1359</v>
      </c>
    </row>
    <row r="26" spans="1:4" ht="18.75" customHeight="1">
      <c r="A26" s="167">
        <v>16</v>
      </c>
      <c r="B26" s="31">
        <f t="shared" si="0"/>
        <v>3131</v>
      </c>
      <c r="C26" s="179">
        <v>1561</v>
      </c>
      <c r="D26" s="180">
        <v>1570</v>
      </c>
    </row>
    <row r="27" spans="1:4" ht="18.75" customHeight="1">
      <c r="A27" s="167">
        <v>17</v>
      </c>
      <c r="B27" s="31">
        <f t="shared" si="0"/>
        <v>3167</v>
      </c>
      <c r="C27" s="179">
        <v>1622</v>
      </c>
      <c r="D27" s="180">
        <v>1545</v>
      </c>
    </row>
    <row r="28" spans="1:4" ht="18.75" customHeight="1">
      <c r="A28" s="167">
        <v>18</v>
      </c>
      <c r="B28" s="31">
        <f t="shared" si="0"/>
        <v>3223</v>
      </c>
      <c r="C28" s="179">
        <v>1790</v>
      </c>
      <c r="D28" s="180">
        <v>1433</v>
      </c>
    </row>
    <row r="29" spans="1:4" ht="18.75" customHeight="1">
      <c r="A29" s="167">
        <v>19</v>
      </c>
      <c r="B29" s="31">
        <f t="shared" si="0"/>
        <v>2946</v>
      </c>
      <c r="C29" s="179">
        <v>1642</v>
      </c>
      <c r="D29" s="180">
        <v>1304</v>
      </c>
    </row>
    <row r="30" spans="1:4" ht="18.75" customHeight="1">
      <c r="A30" s="177" t="s">
        <v>612</v>
      </c>
      <c r="B30" s="170">
        <f t="shared" si="0"/>
        <v>14767</v>
      </c>
      <c r="C30" s="178">
        <f>SUM(C31:C35)</f>
        <v>7947</v>
      </c>
      <c r="D30" s="178">
        <f>SUM(D31:D35)</f>
        <v>6820</v>
      </c>
    </row>
    <row r="31" spans="1:4" ht="18.75" customHeight="1">
      <c r="A31" s="167">
        <v>20</v>
      </c>
      <c r="B31" s="31">
        <f t="shared" si="0"/>
        <v>3022</v>
      </c>
      <c r="C31" s="179">
        <v>1630</v>
      </c>
      <c r="D31" s="180">
        <v>1392</v>
      </c>
    </row>
    <row r="32" spans="1:4" ht="18.75" customHeight="1">
      <c r="A32" s="167">
        <v>21</v>
      </c>
      <c r="B32" s="31">
        <f t="shared" si="0"/>
        <v>2949</v>
      </c>
      <c r="C32" s="179">
        <v>1641</v>
      </c>
      <c r="D32" s="180">
        <v>1308</v>
      </c>
    </row>
    <row r="33" spans="1:4" ht="18.75" customHeight="1">
      <c r="A33" s="167">
        <v>22</v>
      </c>
      <c r="B33" s="31">
        <f t="shared" si="0"/>
        <v>2969</v>
      </c>
      <c r="C33" s="179">
        <v>1629</v>
      </c>
      <c r="D33" s="180">
        <v>1340</v>
      </c>
    </row>
    <row r="34" spans="1:4" ht="18.75" customHeight="1">
      <c r="A34" s="167">
        <v>23</v>
      </c>
      <c r="B34" s="31">
        <f t="shared" si="0"/>
        <v>2858</v>
      </c>
      <c r="C34" s="179">
        <v>1457</v>
      </c>
      <c r="D34" s="180">
        <v>1401</v>
      </c>
    </row>
    <row r="35" spans="1:4" ht="18.75" customHeight="1">
      <c r="A35" s="167">
        <v>24</v>
      </c>
      <c r="B35" s="31">
        <f t="shared" si="0"/>
        <v>2969</v>
      </c>
      <c r="C35" s="179">
        <v>1590</v>
      </c>
      <c r="D35" s="180">
        <v>1379</v>
      </c>
    </row>
    <row r="36" spans="1:4" ht="18.75" customHeight="1">
      <c r="A36" s="177" t="s">
        <v>613</v>
      </c>
      <c r="B36" s="181">
        <f t="shared" si="0"/>
        <v>16000</v>
      </c>
      <c r="C36" s="182">
        <f>SUM(C37:C41)</f>
        <v>8183</v>
      </c>
      <c r="D36" s="182">
        <f>SUM(D37:D41)</f>
        <v>7817</v>
      </c>
    </row>
    <row r="37" spans="1:4" ht="18.75" customHeight="1">
      <c r="A37" s="167">
        <v>25</v>
      </c>
      <c r="B37" s="71">
        <f t="shared" si="0"/>
        <v>3058</v>
      </c>
      <c r="C37" s="183">
        <v>1560</v>
      </c>
      <c r="D37" s="184">
        <v>1498</v>
      </c>
    </row>
    <row r="38" spans="1:4" ht="18.75" customHeight="1">
      <c r="A38" s="167">
        <v>26</v>
      </c>
      <c r="B38" s="71">
        <f t="shared" si="0"/>
        <v>3097</v>
      </c>
      <c r="C38" s="183">
        <v>1545</v>
      </c>
      <c r="D38" s="184">
        <v>1552</v>
      </c>
    </row>
    <row r="39" spans="1:4" ht="18.75" customHeight="1">
      <c r="A39" s="167">
        <v>27</v>
      </c>
      <c r="B39" s="71">
        <f t="shared" si="0"/>
        <v>3222</v>
      </c>
      <c r="C39" s="183">
        <v>1654</v>
      </c>
      <c r="D39" s="184">
        <v>1568</v>
      </c>
    </row>
    <row r="40" spans="1:4" ht="18.75" customHeight="1">
      <c r="A40" s="167">
        <v>28</v>
      </c>
      <c r="B40" s="71">
        <f t="shared" si="0"/>
        <v>3322</v>
      </c>
      <c r="C40" s="183">
        <v>1705</v>
      </c>
      <c r="D40" s="184">
        <v>1617</v>
      </c>
    </row>
    <row r="41" spans="1:4" ht="18.75" customHeight="1">
      <c r="A41" s="167">
        <v>29</v>
      </c>
      <c r="B41" s="71">
        <f t="shared" si="0"/>
        <v>3301</v>
      </c>
      <c r="C41" s="183">
        <v>1719</v>
      </c>
      <c r="D41" s="184">
        <v>1582</v>
      </c>
    </row>
    <row r="42" spans="1:4" ht="18.75" customHeight="1">
      <c r="A42" s="177" t="s">
        <v>614</v>
      </c>
      <c r="B42" s="181">
        <f t="shared" si="0"/>
        <v>17585</v>
      </c>
      <c r="C42" s="182">
        <f>SUM(C43:C47)</f>
        <v>8984</v>
      </c>
      <c r="D42" s="182">
        <f>SUM(D43:D47)</f>
        <v>8601</v>
      </c>
    </row>
    <row r="43" spans="1:4" ht="18.75" customHeight="1">
      <c r="A43" s="167">
        <v>30</v>
      </c>
      <c r="B43" s="71">
        <f t="shared" si="0"/>
        <v>3273</v>
      </c>
      <c r="C43" s="183">
        <v>1707</v>
      </c>
      <c r="D43" s="184">
        <v>1566</v>
      </c>
    </row>
    <row r="44" spans="1:4" ht="18.75" customHeight="1">
      <c r="A44" s="167">
        <v>31</v>
      </c>
      <c r="B44" s="71">
        <f t="shared" si="0"/>
        <v>3421</v>
      </c>
      <c r="C44" s="183">
        <v>1692</v>
      </c>
      <c r="D44" s="184">
        <v>1729</v>
      </c>
    </row>
    <row r="45" spans="1:4" ht="18.75" customHeight="1">
      <c r="A45" s="167">
        <v>32</v>
      </c>
      <c r="B45" s="71">
        <f t="shared" si="0"/>
        <v>3613</v>
      </c>
      <c r="C45" s="183">
        <v>1854</v>
      </c>
      <c r="D45" s="184">
        <v>1759</v>
      </c>
    </row>
    <row r="46" spans="1:4" ht="18.75" customHeight="1">
      <c r="A46" s="167">
        <v>33</v>
      </c>
      <c r="B46" s="71">
        <f t="shared" si="0"/>
        <v>3669</v>
      </c>
      <c r="C46" s="183">
        <v>1842</v>
      </c>
      <c r="D46" s="184">
        <v>1827</v>
      </c>
    </row>
    <row r="47" spans="1:4" ht="18.75" customHeight="1">
      <c r="A47" s="167">
        <v>34</v>
      </c>
      <c r="B47" s="71">
        <f t="shared" si="0"/>
        <v>3609</v>
      </c>
      <c r="C47" s="183">
        <v>1889</v>
      </c>
      <c r="D47" s="184">
        <v>1720</v>
      </c>
    </row>
    <row r="48" spans="1:4" ht="18.75" customHeight="1">
      <c r="A48" s="177" t="s">
        <v>615</v>
      </c>
      <c r="B48" s="181">
        <f t="shared" si="0"/>
        <v>19672</v>
      </c>
      <c r="C48" s="182">
        <f>SUM(C49:C53)</f>
        <v>10139</v>
      </c>
      <c r="D48" s="182">
        <f>SUM(D49:D53)</f>
        <v>9533</v>
      </c>
    </row>
    <row r="49" spans="1:4" ht="18.75" customHeight="1">
      <c r="A49" s="167">
        <v>35</v>
      </c>
      <c r="B49" s="71">
        <f t="shared" si="0"/>
        <v>3883</v>
      </c>
      <c r="C49" s="183">
        <v>2012</v>
      </c>
      <c r="D49" s="184">
        <v>1871</v>
      </c>
    </row>
    <row r="50" spans="1:4" ht="18.75" customHeight="1">
      <c r="A50" s="167">
        <v>36</v>
      </c>
      <c r="B50" s="71">
        <f t="shared" si="0"/>
        <v>3871</v>
      </c>
      <c r="C50" s="183">
        <v>1954</v>
      </c>
      <c r="D50" s="184">
        <v>1917</v>
      </c>
    </row>
    <row r="51" spans="1:4" ht="18.75" customHeight="1">
      <c r="A51" s="167">
        <v>37</v>
      </c>
      <c r="B51" s="71">
        <f t="shared" si="0"/>
        <v>4034</v>
      </c>
      <c r="C51" s="183">
        <v>2083</v>
      </c>
      <c r="D51" s="184">
        <v>1951</v>
      </c>
    </row>
    <row r="52" spans="1:4" ht="18.75" customHeight="1">
      <c r="A52" s="167">
        <v>38</v>
      </c>
      <c r="B52" s="71">
        <f t="shared" si="0"/>
        <v>3843</v>
      </c>
      <c r="C52" s="183">
        <v>2032</v>
      </c>
      <c r="D52" s="184">
        <v>1811</v>
      </c>
    </row>
    <row r="53" spans="1:4" ht="18.75" customHeight="1">
      <c r="A53" s="167">
        <v>39</v>
      </c>
      <c r="B53" s="71">
        <f t="shared" si="0"/>
        <v>4041</v>
      </c>
      <c r="C53" s="183">
        <v>2058</v>
      </c>
      <c r="D53" s="184">
        <v>1983</v>
      </c>
    </row>
    <row r="54" spans="1:4" ht="18.75" customHeight="1">
      <c r="A54" s="177" t="s">
        <v>616</v>
      </c>
      <c r="B54" s="181">
        <f t="shared" si="0"/>
        <v>22120</v>
      </c>
      <c r="C54" s="182">
        <f>SUM(C55:C59)</f>
        <v>11219</v>
      </c>
      <c r="D54" s="182">
        <f>SUM(D55:D59)</f>
        <v>10901</v>
      </c>
    </row>
    <row r="55" spans="1:4" ht="18.75" customHeight="1">
      <c r="A55" s="167">
        <v>40</v>
      </c>
      <c r="B55" s="71">
        <f t="shared" si="0"/>
        <v>4288</v>
      </c>
      <c r="C55" s="183">
        <v>2181</v>
      </c>
      <c r="D55" s="184">
        <v>2107</v>
      </c>
    </row>
    <row r="56" spans="1:4" ht="18.75" customHeight="1">
      <c r="A56" s="167">
        <v>41</v>
      </c>
      <c r="B56" s="71">
        <f t="shared" si="0"/>
        <v>4263</v>
      </c>
      <c r="C56" s="183">
        <v>2154</v>
      </c>
      <c r="D56" s="184">
        <v>2109</v>
      </c>
    </row>
    <row r="57" spans="1:4" ht="18.75" customHeight="1">
      <c r="A57" s="167">
        <v>42</v>
      </c>
      <c r="B57" s="71">
        <f t="shared" si="0"/>
        <v>4496</v>
      </c>
      <c r="C57" s="183">
        <v>2258</v>
      </c>
      <c r="D57" s="184">
        <v>2238</v>
      </c>
    </row>
    <row r="58" spans="1:4" ht="18.75" customHeight="1">
      <c r="A58" s="167">
        <v>43</v>
      </c>
      <c r="B58" s="71">
        <f t="shared" si="0"/>
        <v>4386</v>
      </c>
      <c r="C58" s="183">
        <v>2222</v>
      </c>
      <c r="D58" s="184">
        <v>2164</v>
      </c>
    </row>
    <row r="59" spans="1:4" ht="18.75" customHeight="1">
      <c r="A59" s="167">
        <v>44</v>
      </c>
      <c r="B59" s="71">
        <f t="shared" si="0"/>
        <v>4687</v>
      </c>
      <c r="C59" s="183">
        <v>2404</v>
      </c>
      <c r="D59" s="184">
        <v>2283</v>
      </c>
    </row>
    <row r="60" spans="1:4" ht="18.75" customHeight="1">
      <c r="A60" s="177" t="s">
        <v>617</v>
      </c>
      <c r="B60" s="181">
        <f t="shared" si="0"/>
        <v>23916</v>
      </c>
      <c r="C60" s="182">
        <f>SUM(C61:C65)</f>
        <v>12271</v>
      </c>
      <c r="D60" s="182">
        <f>SUM(D61:D65)</f>
        <v>11645</v>
      </c>
    </row>
    <row r="61" spans="1:4" ht="18.75" customHeight="1">
      <c r="A61" s="167">
        <v>45</v>
      </c>
      <c r="B61" s="71">
        <f t="shared" si="0"/>
        <v>4767</v>
      </c>
      <c r="C61" s="183">
        <v>2423</v>
      </c>
      <c r="D61" s="184">
        <v>2344</v>
      </c>
    </row>
    <row r="62" spans="1:4" ht="18.75" customHeight="1">
      <c r="A62" s="167">
        <v>46</v>
      </c>
      <c r="B62" s="71">
        <f t="shared" si="0"/>
        <v>4965</v>
      </c>
      <c r="C62" s="183">
        <v>2621</v>
      </c>
      <c r="D62" s="184">
        <v>2344</v>
      </c>
    </row>
    <row r="63" spans="1:4" ht="18.75" customHeight="1">
      <c r="A63" s="167">
        <v>47</v>
      </c>
      <c r="B63" s="71">
        <f t="shared" si="0"/>
        <v>4874</v>
      </c>
      <c r="C63" s="183">
        <v>2455</v>
      </c>
      <c r="D63" s="184">
        <v>2419</v>
      </c>
    </row>
    <row r="64" spans="1:4" ht="18.75" customHeight="1">
      <c r="A64" s="167">
        <v>48</v>
      </c>
      <c r="B64" s="71">
        <f t="shared" si="0"/>
        <v>4708</v>
      </c>
      <c r="C64" s="183">
        <v>2432</v>
      </c>
      <c r="D64" s="184">
        <v>2276</v>
      </c>
    </row>
    <row r="65" spans="1:4" ht="18.75" customHeight="1">
      <c r="A65" s="167">
        <v>49</v>
      </c>
      <c r="B65" s="71">
        <f t="shared" si="0"/>
        <v>4602</v>
      </c>
      <c r="C65" s="183">
        <v>2340</v>
      </c>
      <c r="D65" s="184">
        <v>2262</v>
      </c>
    </row>
    <row r="66" spans="1:4" ht="18.75" customHeight="1">
      <c r="A66" s="177" t="s">
        <v>618</v>
      </c>
      <c r="B66" s="170">
        <f t="shared" si="0"/>
        <v>21174</v>
      </c>
      <c r="C66" s="178">
        <f>SUM(C67:C71)</f>
        <v>10634</v>
      </c>
      <c r="D66" s="178">
        <f>SUM(D67:D71)</f>
        <v>10540</v>
      </c>
    </row>
    <row r="67" spans="1:4" ht="18.75" customHeight="1">
      <c r="A67" s="167">
        <v>50</v>
      </c>
      <c r="B67" s="31">
        <f t="shared" si="0"/>
        <v>4581</v>
      </c>
      <c r="C67" s="185">
        <v>2337</v>
      </c>
      <c r="D67" s="185">
        <v>2244</v>
      </c>
    </row>
    <row r="68" spans="1:4" ht="18.75" customHeight="1">
      <c r="A68" s="167">
        <v>51</v>
      </c>
      <c r="B68" s="31">
        <f t="shared" si="0"/>
        <v>4307</v>
      </c>
      <c r="C68" s="185">
        <v>2184</v>
      </c>
      <c r="D68" s="185">
        <v>2123</v>
      </c>
    </row>
    <row r="69" spans="1:4" ht="18.75" customHeight="1">
      <c r="A69" s="167">
        <v>52</v>
      </c>
      <c r="B69" s="31">
        <f t="shared" si="0"/>
        <v>4372</v>
      </c>
      <c r="C69" s="185">
        <v>2185</v>
      </c>
      <c r="D69" s="185">
        <v>2187</v>
      </c>
    </row>
    <row r="70" spans="1:4" ht="18.75" customHeight="1">
      <c r="A70" s="167">
        <v>53</v>
      </c>
      <c r="B70" s="31">
        <f t="shared" ref="B70:B127" si="1">SUM(C70:D70)</f>
        <v>4366</v>
      </c>
      <c r="C70" s="185">
        <v>2205</v>
      </c>
      <c r="D70" s="185">
        <v>2161</v>
      </c>
    </row>
    <row r="71" spans="1:4" ht="18.75" customHeight="1">
      <c r="A71" s="167">
        <v>54</v>
      </c>
      <c r="B71" s="31">
        <f t="shared" si="1"/>
        <v>3548</v>
      </c>
      <c r="C71" s="185">
        <v>1723</v>
      </c>
      <c r="D71" s="185">
        <v>1825</v>
      </c>
    </row>
    <row r="72" spans="1:4" ht="18.75" customHeight="1">
      <c r="A72" s="177" t="s">
        <v>619</v>
      </c>
      <c r="B72" s="170">
        <f t="shared" si="1"/>
        <v>21133</v>
      </c>
      <c r="C72" s="178">
        <f>SUM(C73:C77)</f>
        <v>10532</v>
      </c>
      <c r="D72" s="178">
        <f>SUM(D73:D77)</f>
        <v>10601</v>
      </c>
    </row>
    <row r="73" spans="1:4" ht="18.75" customHeight="1">
      <c r="A73" s="167">
        <v>55</v>
      </c>
      <c r="B73" s="31">
        <f t="shared" si="1"/>
        <v>4363</v>
      </c>
      <c r="C73" s="185">
        <v>2215</v>
      </c>
      <c r="D73" s="185">
        <v>2148</v>
      </c>
    </row>
    <row r="74" spans="1:4" ht="18.75" customHeight="1">
      <c r="A74" s="167">
        <v>56</v>
      </c>
      <c r="B74" s="31">
        <f t="shared" si="1"/>
        <v>4199</v>
      </c>
      <c r="C74" s="185">
        <v>2109</v>
      </c>
      <c r="D74" s="185">
        <v>2090</v>
      </c>
    </row>
    <row r="75" spans="1:4" ht="18.75" customHeight="1">
      <c r="A75" s="167">
        <v>57</v>
      </c>
      <c r="B75" s="31">
        <f t="shared" si="1"/>
        <v>4192</v>
      </c>
      <c r="C75" s="185">
        <v>2078</v>
      </c>
      <c r="D75" s="185">
        <v>2114</v>
      </c>
    </row>
    <row r="76" spans="1:4" ht="18.75" customHeight="1">
      <c r="A76" s="167">
        <v>58</v>
      </c>
      <c r="B76" s="31">
        <f t="shared" si="1"/>
        <v>4123</v>
      </c>
      <c r="C76" s="185">
        <v>2047</v>
      </c>
      <c r="D76" s="185">
        <v>2076</v>
      </c>
    </row>
    <row r="77" spans="1:4" ht="18.75" customHeight="1">
      <c r="A77" s="167">
        <v>59</v>
      </c>
      <c r="B77" s="31">
        <f t="shared" si="1"/>
        <v>4256</v>
      </c>
      <c r="C77" s="185">
        <v>2083</v>
      </c>
      <c r="D77" s="185">
        <v>2173</v>
      </c>
    </row>
    <row r="78" spans="1:4" ht="18.75" customHeight="1">
      <c r="A78" s="177" t="s">
        <v>620</v>
      </c>
      <c r="B78" s="170">
        <f t="shared" si="1"/>
        <v>21725</v>
      </c>
      <c r="C78" s="178">
        <f>SUM(C79:C83)</f>
        <v>10737</v>
      </c>
      <c r="D78" s="178">
        <f>SUM(D79:D83)</f>
        <v>10988</v>
      </c>
    </row>
    <row r="79" spans="1:4" ht="18.75" customHeight="1">
      <c r="A79" s="167">
        <v>60</v>
      </c>
      <c r="B79" s="31">
        <f t="shared" si="1"/>
        <v>4389</v>
      </c>
      <c r="C79" s="185">
        <v>2164</v>
      </c>
      <c r="D79" s="185">
        <v>2225</v>
      </c>
    </row>
    <row r="80" spans="1:4" ht="18.75" customHeight="1">
      <c r="A80" s="167">
        <v>61</v>
      </c>
      <c r="B80" s="31">
        <f t="shared" si="1"/>
        <v>4360</v>
      </c>
      <c r="C80" s="185">
        <v>2212</v>
      </c>
      <c r="D80" s="185">
        <v>2148</v>
      </c>
    </row>
    <row r="81" spans="1:4" ht="18.75" customHeight="1">
      <c r="A81" s="167">
        <v>62</v>
      </c>
      <c r="B81" s="31">
        <f t="shared" si="1"/>
        <v>4347</v>
      </c>
      <c r="C81" s="185">
        <v>2112</v>
      </c>
      <c r="D81" s="185">
        <v>2235</v>
      </c>
    </row>
    <row r="82" spans="1:4" ht="18.75" customHeight="1">
      <c r="A82" s="167">
        <v>63</v>
      </c>
      <c r="B82" s="31">
        <f t="shared" si="1"/>
        <v>4342</v>
      </c>
      <c r="C82" s="185">
        <v>2110</v>
      </c>
      <c r="D82" s="185">
        <v>2232</v>
      </c>
    </row>
    <row r="83" spans="1:4" ht="18.75" customHeight="1">
      <c r="A83" s="167">
        <v>64</v>
      </c>
      <c r="B83" s="31">
        <f t="shared" si="1"/>
        <v>4287</v>
      </c>
      <c r="C83" s="185">
        <v>2139</v>
      </c>
      <c r="D83" s="185">
        <v>2148</v>
      </c>
    </row>
    <row r="84" spans="1:4" ht="18.75" customHeight="1">
      <c r="A84" s="177" t="s">
        <v>621</v>
      </c>
      <c r="B84" s="170">
        <f t="shared" si="1"/>
        <v>22640</v>
      </c>
      <c r="C84" s="178">
        <f>SUM(C85:C89)</f>
        <v>10928</v>
      </c>
      <c r="D84" s="178">
        <f>SUM(D85:D89)</f>
        <v>11712</v>
      </c>
    </row>
    <row r="85" spans="1:4" ht="18.75" customHeight="1">
      <c r="A85" s="167">
        <v>65</v>
      </c>
      <c r="B85" s="31">
        <f t="shared" si="1"/>
        <v>4467</v>
      </c>
      <c r="C85" s="185">
        <v>2139</v>
      </c>
      <c r="D85" s="185">
        <v>2328</v>
      </c>
    </row>
    <row r="86" spans="1:4" ht="18.75" customHeight="1">
      <c r="A86" s="167">
        <v>66</v>
      </c>
      <c r="B86" s="31">
        <f t="shared" si="1"/>
        <v>4316</v>
      </c>
      <c r="C86" s="185">
        <v>2167</v>
      </c>
      <c r="D86" s="185">
        <v>2149</v>
      </c>
    </row>
    <row r="87" spans="1:4" ht="18.75" customHeight="1">
      <c r="A87" s="167">
        <v>67</v>
      </c>
      <c r="B87" s="31">
        <f t="shared" si="1"/>
        <v>4484</v>
      </c>
      <c r="C87" s="185">
        <v>2178</v>
      </c>
      <c r="D87" s="185">
        <v>2306</v>
      </c>
    </row>
    <row r="88" spans="1:4" ht="18.75" customHeight="1">
      <c r="A88" s="167">
        <v>68</v>
      </c>
      <c r="B88" s="31">
        <f t="shared" si="1"/>
        <v>4788</v>
      </c>
      <c r="C88" s="185">
        <v>2295</v>
      </c>
      <c r="D88" s="185">
        <v>2493</v>
      </c>
    </row>
    <row r="89" spans="1:4" ht="18.75" customHeight="1">
      <c r="A89" s="167">
        <v>69</v>
      </c>
      <c r="B89" s="31">
        <f t="shared" si="1"/>
        <v>4585</v>
      </c>
      <c r="C89" s="185">
        <v>2149</v>
      </c>
      <c r="D89" s="185">
        <v>2436</v>
      </c>
    </row>
    <row r="90" spans="1:4" ht="18.75" customHeight="1">
      <c r="A90" s="177" t="s">
        <v>622</v>
      </c>
      <c r="B90" s="170">
        <f t="shared" si="1"/>
        <v>21855</v>
      </c>
      <c r="C90" s="178">
        <f>SUM(C91:C95)</f>
        <v>10503</v>
      </c>
      <c r="D90" s="178">
        <f>SUM(D91:D95)</f>
        <v>11352</v>
      </c>
    </row>
    <row r="91" spans="1:4" ht="18.75" customHeight="1">
      <c r="A91" s="167">
        <v>70</v>
      </c>
      <c r="B91" s="31">
        <f t="shared" si="1"/>
        <v>5114</v>
      </c>
      <c r="C91" s="185">
        <v>2495</v>
      </c>
      <c r="D91" s="185">
        <v>2619</v>
      </c>
    </row>
    <row r="92" spans="1:4" ht="18.75" customHeight="1">
      <c r="A92" s="167">
        <v>71</v>
      </c>
      <c r="B92" s="31">
        <f t="shared" si="1"/>
        <v>4948</v>
      </c>
      <c r="C92" s="185">
        <v>2390</v>
      </c>
      <c r="D92" s="185">
        <v>2558</v>
      </c>
    </row>
    <row r="93" spans="1:4" ht="18.75" customHeight="1">
      <c r="A93" s="167">
        <v>72</v>
      </c>
      <c r="B93" s="31">
        <f t="shared" si="1"/>
        <v>4971</v>
      </c>
      <c r="C93" s="185">
        <v>2373</v>
      </c>
      <c r="D93" s="185">
        <v>2598</v>
      </c>
    </row>
    <row r="94" spans="1:4" ht="18.75" customHeight="1">
      <c r="A94" s="167">
        <v>73</v>
      </c>
      <c r="B94" s="31">
        <f t="shared" si="1"/>
        <v>4367</v>
      </c>
      <c r="C94" s="185">
        <v>2084</v>
      </c>
      <c r="D94" s="185">
        <v>2283</v>
      </c>
    </row>
    <row r="95" spans="1:4" ht="18.75" customHeight="1">
      <c r="A95" s="167">
        <v>74</v>
      </c>
      <c r="B95" s="31">
        <f t="shared" si="1"/>
        <v>2455</v>
      </c>
      <c r="C95" s="185">
        <v>1161</v>
      </c>
      <c r="D95" s="185">
        <v>1294</v>
      </c>
    </row>
    <row r="96" spans="1:4" ht="18.75" customHeight="1">
      <c r="A96" s="177" t="s">
        <v>623</v>
      </c>
      <c r="B96" s="170">
        <f t="shared" si="1"/>
        <v>15345</v>
      </c>
      <c r="C96" s="178">
        <f>SUM(C97:C101)</f>
        <v>6988</v>
      </c>
      <c r="D96" s="178">
        <f>SUM(D97:D101)</f>
        <v>8357</v>
      </c>
    </row>
    <row r="97" spans="1:4" ht="18.75" customHeight="1">
      <c r="A97" s="167">
        <v>75</v>
      </c>
      <c r="B97" s="31">
        <f t="shared" si="1"/>
        <v>2731</v>
      </c>
      <c r="C97" s="185">
        <v>1259</v>
      </c>
      <c r="D97" s="185">
        <v>1472</v>
      </c>
    </row>
    <row r="98" spans="1:4" ht="18.75" customHeight="1">
      <c r="A98" s="167">
        <v>76</v>
      </c>
      <c r="B98" s="31">
        <f t="shared" si="1"/>
        <v>3462</v>
      </c>
      <c r="C98" s="185">
        <v>1587</v>
      </c>
      <c r="D98" s="185">
        <v>1875</v>
      </c>
    </row>
    <row r="99" spans="1:4" ht="18.75" customHeight="1">
      <c r="A99" s="167">
        <v>77</v>
      </c>
      <c r="B99" s="31">
        <f t="shared" si="1"/>
        <v>3147</v>
      </c>
      <c r="C99" s="185">
        <v>1493</v>
      </c>
      <c r="D99" s="185">
        <v>1654</v>
      </c>
    </row>
    <row r="100" spans="1:4" ht="18.75" customHeight="1">
      <c r="A100" s="167">
        <v>78</v>
      </c>
      <c r="B100" s="31">
        <f t="shared" si="1"/>
        <v>3098</v>
      </c>
      <c r="C100" s="185">
        <v>1361</v>
      </c>
      <c r="D100" s="185">
        <v>1737</v>
      </c>
    </row>
    <row r="101" spans="1:4" ht="18.75" customHeight="1">
      <c r="A101" s="167">
        <v>79</v>
      </c>
      <c r="B101" s="31">
        <f t="shared" si="1"/>
        <v>2907</v>
      </c>
      <c r="C101" s="185">
        <v>1288</v>
      </c>
      <c r="D101" s="185">
        <v>1619</v>
      </c>
    </row>
    <row r="102" spans="1:4" ht="18.75" customHeight="1">
      <c r="A102" s="177" t="s">
        <v>624</v>
      </c>
      <c r="B102" s="170">
        <f t="shared" si="1"/>
        <v>12017</v>
      </c>
      <c r="C102" s="178">
        <f>SUM(C103:C107)</f>
        <v>4819</v>
      </c>
      <c r="D102" s="178">
        <f>SUM(D103:D107)</f>
        <v>7198</v>
      </c>
    </row>
    <row r="103" spans="1:4" ht="18.75" customHeight="1">
      <c r="A103" s="167">
        <v>80</v>
      </c>
      <c r="B103" s="31">
        <f t="shared" si="1"/>
        <v>2772</v>
      </c>
      <c r="C103" s="185">
        <v>1157</v>
      </c>
      <c r="D103" s="185">
        <v>1615</v>
      </c>
    </row>
    <row r="104" spans="1:4" ht="18.75" customHeight="1">
      <c r="A104" s="167">
        <v>81</v>
      </c>
      <c r="B104" s="31">
        <f t="shared" si="1"/>
        <v>2163</v>
      </c>
      <c r="C104" s="185">
        <v>877</v>
      </c>
      <c r="D104" s="185">
        <v>1286</v>
      </c>
    </row>
    <row r="105" spans="1:4" ht="18.75" customHeight="1">
      <c r="A105" s="167">
        <v>82</v>
      </c>
      <c r="B105" s="31">
        <f t="shared" si="1"/>
        <v>2400</v>
      </c>
      <c r="C105" s="185">
        <v>981</v>
      </c>
      <c r="D105" s="185">
        <v>1419</v>
      </c>
    </row>
    <row r="106" spans="1:4" ht="18.75" customHeight="1">
      <c r="A106" s="167">
        <v>83</v>
      </c>
      <c r="B106" s="31">
        <f t="shared" si="1"/>
        <v>2438</v>
      </c>
      <c r="C106" s="185">
        <v>963</v>
      </c>
      <c r="D106" s="185">
        <v>1475</v>
      </c>
    </row>
    <row r="107" spans="1:4" ht="18.75" customHeight="1">
      <c r="A107" s="167">
        <v>84</v>
      </c>
      <c r="B107" s="31">
        <f t="shared" si="1"/>
        <v>2244</v>
      </c>
      <c r="C107" s="185">
        <v>841</v>
      </c>
      <c r="D107" s="185">
        <v>1403</v>
      </c>
    </row>
    <row r="108" spans="1:4" ht="18.75" customHeight="1">
      <c r="A108" s="177" t="s">
        <v>625</v>
      </c>
      <c r="B108" s="170">
        <f t="shared" si="1"/>
        <v>8889</v>
      </c>
      <c r="C108" s="178">
        <f>SUM(C109:C113)</f>
        <v>2999</v>
      </c>
      <c r="D108" s="178">
        <f>SUM(D109:D113)</f>
        <v>5890</v>
      </c>
    </row>
    <row r="109" spans="1:4" ht="18.75" customHeight="1">
      <c r="A109" s="167">
        <v>85</v>
      </c>
      <c r="B109" s="31">
        <f t="shared" si="1"/>
        <v>2110</v>
      </c>
      <c r="C109" s="185">
        <v>771</v>
      </c>
      <c r="D109" s="185">
        <v>1339</v>
      </c>
    </row>
    <row r="110" spans="1:4" ht="18.75" customHeight="1">
      <c r="A110" s="167">
        <v>86</v>
      </c>
      <c r="B110" s="31">
        <f t="shared" si="1"/>
        <v>1865</v>
      </c>
      <c r="C110" s="185">
        <v>618</v>
      </c>
      <c r="D110" s="185">
        <v>1247</v>
      </c>
    </row>
    <row r="111" spans="1:4" ht="18.75" customHeight="1">
      <c r="A111" s="167">
        <v>87</v>
      </c>
      <c r="B111" s="31">
        <f t="shared" si="1"/>
        <v>1775</v>
      </c>
      <c r="C111" s="185">
        <v>610</v>
      </c>
      <c r="D111" s="185">
        <v>1165</v>
      </c>
    </row>
    <row r="112" spans="1:4" ht="18.75" customHeight="1">
      <c r="A112" s="167">
        <v>88</v>
      </c>
      <c r="B112" s="31">
        <f t="shared" si="1"/>
        <v>1720</v>
      </c>
      <c r="C112" s="185">
        <v>560</v>
      </c>
      <c r="D112" s="185">
        <v>1160</v>
      </c>
    </row>
    <row r="113" spans="1:4" ht="18.75" customHeight="1">
      <c r="A113" s="167">
        <v>89</v>
      </c>
      <c r="B113" s="31">
        <f t="shared" si="1"/>
        <v>1419</v>
      </c>
      <c r="C113" s="185">
        <v>440</v>
      </c>
      <c r="D113" s="185">
        <v>979</v>
      </c>
    </row>
    <row r="114" spans="1:4" ht="18.75" customHeight="1">
      <c r="A114" s="177" t="s">
        <v>626</v>
      </c>
      <c r="B114" s="170">
        <f t="shared" si="1"/>
        <v>4477</v>
      </c>
      <c r="C114" s="178">
        <f>SUM(C115:C119)</f>
        <v>1179</v>
      </c>
      <c r="D114" s="178">
        <f>SUM(D115:D119)</f>
        <v>3298</v>
      </c>
    </row>
    <row r="115" spans="1:4" ht="18.75" customHeight="1">
      <c r="A115" s="167">
        <v>90</v>
      </c>
      <c r="B115" s="31">
        <f t="shared" si="1"/>
        <v>1182</v>
      </c>
      <c r="C115" s="185">
        <v>330</v>
      </c>
      <c r="D115" s="185">
        <v>852</v>
      </c>
    </row>
    <row r="116" spans="1:4" ht="18.75" customHeight="1">
      <c r="A116" s="167">
        <v>91</v>
      </c>
      <c r="B116" s="31">
        <f t="shared" si="1"/>
        <v>1132</v>
      </c>
      <c r="C116" s="185">
        <v>334</v>
      </c>
      <c r="D116" s="185">
        <v>798</v>
      </c>
    </row>
    <row r="117" spans="1:4" ht="18.75" customHeight="1">
      <c r="A117" s="167">
        <v>92</v>
      </c>
      <c r="B117" s="31">
        <f t="shared" si="1"/>
        <v>852</v>
      </c>
      <c r="C117" s="185">
        <v>219</v>
      </c>
      <c r="D117" s="185">
        <v>633</v>
      </c>
    </row>
    <row r="118" spans="1:4" ht="18.75" customHeight="1">
      <c r="A118" s="167">
        <v>93</v>
      </c>
      <c r="B118" s="31">
        <f t="shared" si="1"/>
        <v>745</v>
      </c>
      <c r="C118" s="185">
        <v>185</v>
      </c>
      <c r="D118" s="185">
        <v>560</v>
      </c>
    </row>
    <row r="119" spans="1:4" ht="18.75" customHeight="1">
      <c r="A119" s="167">
        <v>94</v>
      </c>
      <c r="B119" s="31">
        <f t="shared" si="1"/>
        <v>566</v>
      </c>
      <c r="C119" s="185">
        <v>111</v>
      </c>
      <c r="D119" s="185">
        <v>455</v>
      </c>
    </row>
    <row r="120" spans="1:4" ht="18.75" customHeight="1">
      <c r="A120" s="177" t="s">
        <v>627</v>
      </c>
      <c r="B120" s="170">
        <f t="shared" si="1"/>
        <v>1083</v>
      </c>
      <c r="C120" s="178">
        <f>SUM(C121:C125)</f>
        <v>212</v>
      </c>
      <c r="D120" s="178">
        <f>SUM(D121:D125)</f>
        <v>871</v>
      </c>
    </row>
    <row r="121" spans="1:4" ht="18.75" customHeight="1">
      <c r="A121" s="167">
        <v>95</v>
      </c>
      <c r="B121" s="31">
        <f t="shared" si="1"/>
        <v>382</v>
      </c>
      <c r="C121" s="185">
        <v>89</v>
      </c>
      <c r="D121" s="185">
        <v>293</v>
      </c>
    </row>
    <row r="122" spans="1:4" ht="18.75" customHeight="1">
      <c r="A122" s="167">
        <v>96</v>
      </c>
      <c r="B122" s="31">
        <f t="shared" si="1"/>
        <v>286</v>
      </c>
      <c r="C122" s="185">
        <v>52</v>
      </c>
      <c r="D122" s="185">
        <v>234</v>
      </c>
    </row>
    <row r="123" spans="1:4" ht="18.75" customHeight="1">
      <c r="A123" s="167">
        <v>97</v>
      </c>
      <c r="B123" s="31">
        <f t="shared" si="1"/>
        <v>195</v>
      </c>
      <c r="C123" s="185">
        <v>35</v>
      </c>
      <c r="D123" s="185">
        <v>160</v>
      </c>
    </row>
    <row r="124" spans="1:4" ht="18.75" customHeight="1">
      <c r="A124" s="167">
        <v>98</v>
      </c>
      <c r="B124" s="31">
        <f t="shared" si="1"/>
        <v>131</v>
      </c>
      <c r="C124" s="185">
        <v>23</v>
      </c>
      <c r="D124" s="185">
        <v>108</v>
      </c>
    </row>
    <row r="125" spans="1:4" ht="18.75" customHeight="1">
      <c r="A125" s="167">
        <v>99</v>
      </c>
      <c r="B125" s="31">
        <f t="shared" si="1"/>
        <v>89</v>
      </c>
      <c r="C125" s="185">
        <v>13</v>
      </c>
      <c r="D125" s="185">
        <v>76</v>
      </c>
    </row>
    <row r="126" spans="1:4" ht="18.75" customHeight="1">
      <c r="A126" s="177" t="s">
        <v>628</v>
      </c>
      <c r="B126" s="170">
        <f>SUM(C126:D126)</f>
        <v>173</v>
      </c>
      <c r="C126" s="178">
        <v>22</v>
      </c>
      <c r="D126" s="178">
        <v>151</v>
      </c>
    </row>
    <row r="127" spans="1:4" ht="18.75" customHeight="1">
      <c r="A127" s="176" t="s">
        <v>629</v>
      </c>
      <c r="B127" s="36">
        <f t="shared" si="1"/>
        <v>8619</v>
      </c>
      <c r="C127" s="186">
        <v>5397</v>
      </c>
      <c r="D127" s="186">
        <v>3222</v>
      </c>
    </row>
    <row r="128" spans="1:4" ht="15" customHeight="1">
      <c r="A128" s="20" t="s">
        <v>630</v>
      </c>
    </row>
  </sheetData>
  <customSheetViews>
    <customSheetView guid="{35BD8D3A-C3F6-4E0E-B6B2-2143E8CF03D4}">
      <pane ySplit="4" topLeftCell="A11" activePane="bottomLeft" state="frozen"/>
      <selection pane="bottomLeft" activeCell="I28" sqref="I28"/>
      <rowBreaks count="1" manualBreakCount="1">
        <brk id="29" max="16383" man="1"/>
      </row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3"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3" topLeftCell="A5" activePane="bottomLeft"/>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4" topLeftCell="A5"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3" topLeftCell="A5" activePane="bottomLeft"/>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3" topLeftCell="A5" activePane="bottomLeft"/>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4" topLeftCell="A11" activePane="bottomLeft" state="frozen"/>
      <selection pane="bottomLeft"/>
      <rowBreaks count="1" manualBreakCount="1">
        <brk id="29" max="16383" man="1"/>
      </row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4" topLeftCell="A11" activePane="bottomLeft" state="frozen"/>
      <selection pane="bottomLeft" activeCell="G20" sqref="G20"/>
      <rowBreaks count="1" manualBreakCount="1">
        <brk id="29" max="16383" man="1"/>
      </rowBreaks>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F1" location="目次!A1" display="目次へ戻る"/>
  </hyperlinks>
  <pageMargins left="0.59055118110236227" right="0.59055118110236227" top="0.78740157480314965" bottom="0.78740157480314965" header="0.31496062992125984" footer="0.31496062992125984"/>
  <pageSetup paperSize="9" orientation="portrait" r:id="rId83"/>
  <rowBreaks count="1" manualBreakCount="1">
    <brk id="2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AA38"/>
  <sheetViews>
    <sheetView zoomScale="85" zoomScaleNormal="85" zoomScaleSheetLayoutView="70" workbookViewId="0"/>
  </sheetViews>
  <sheetFormatPr defaultColWidth="9" defaultRowHeight="13.5"/>
  <cols>
    <col min="1" max="1" width="4.5" style="187" customWidth="1"/>
    <col min="2" max="2" width="11.75" style="187" customWidth="1"/>
    <col min="3" max="23" width="10.25" style="188" customWidth="1"/>
    <col min="24" max="24" width="10.25" style="189" customWidth="1"/>
    <col min="25" max="25" width="10.25" style="233" customWidth="1"/>
    <col min="26" max="26" width="2.5" style="187" customWidth="1"/>
    <col min="27" max="27" width="10.625" style="187" bestFit="1" customWidth="1"/>
    <col min="28" max="16384" width="9" style="187"/>
  </cols>
  <sheetData>
    <row r="1" spans="1:27" ht="22.5" customHeight="1">
      <c r="Y1" s="190" t="s">
        <v>4765</v>
      </c>
      <c r="AA1" s="95" t="s">
        <v>208</v>
      </c>
    </row>
    <row r="2" spans="1:27" ht="22.5" customHeight="1">
      <c r="A2" s="191" t="s">
        <v>4774</v>
      </c>
      <c r="B2" s="192"/>
      <c r="C2" s="193"/>
      <c r="E2" s="194"/>
      <c r="F2" s="194"/>
      <c r="G2" s="194"/>
      <c r="H2" s="194"/>
      <c r="I2" s="194"/>
      <c r="J2" s="194"/>
      <c r="K2" s="194"/>
      <c r="L2" s="194"/>
      <c r="M2" s="194"/>
      <c r="N2" s="194"/>
      <c r="O2" s="194"/>
      <c r="P2" s="193"/>
      <c r="Q2" s="194"/>
      <c r="R2" s="194"/>
      <c r="S2" s="193"/>
      <c r="T2" s="194"/>
      <c r="U2" s="194"/>
      <c r="V2" s="194"/>
      <c r="W2" s="194"/>
      <c r="X2" s="195"/>
      <c r="Y2" s="196"/>
    </row>
    <row r="3" spans="1:27" s="203" customFormat="1" ht="22.5" customHeight="1">
      <c r="A3" s="197" t="s">
        <v>631</v>
      </c>
      <c r="B3" s="198"/>
      <c r="C3" s="199"/>
      <c r="D3" s="199"/>
      <c r="E3" s="199"/>
      <c r="F3" s="199"/>
      <c r="G3" s="199"/>
      <c r="H3" s="199"/>
      <c r="I3" s="199"/>
      <c r="J3" s="199"/>
      <c r="K3" s="199"/>
      <c r="L3" s="199"/>
      <c r="M3" s="199"/>
      <c r="N3" s="199"/>
      <c r="O3" s="200"/>
      <c r="P3" s="200"/>
      <c r="Q3" s="200"/>
      <c r="R3" s="200"/>
      <c r="S3" s="200"/>
      <c r="T3" s="200"/>
      <c r="U3" s="200"/>
      <c r="V3" s="200"/>
      <c r="W3" s="200"/>
      <c r="X3" s="201"/>
      <c r="Y3" s="202" t="s">
        <v>555</v>
      </c>
    </row>
    <row r="4" spans="1:27" ht="24" customHeight="1">
      <c r="A4" s="2037" t="s">
        <v>632</v>
      </c>
      <c r="B4" s="2037"/>
      <c r="C4" s="2039" t="s">
        <v>633</v>
      </c>
      <c r="D4" s="2040"/>
      <c r="E4" s="2041"/>
      <c r="F4" s="2042" t="s">
        <v>634</v>
      </c>
      <c r="G4" s="2042"/>
      <c r="H4" s="2042"/>
      <c r="I4" s="2042" t="s">
        <v>635</v>
      </c>
      <c r="J4" s="2042"/>
      <c r="K4" s="2042"/>
      <c r="L4" s="2042" t="s">
        <v>636</v>
      </c>
      <c r="M4" s="2042"/>
      <c r="N4" s="2042"/>
      <c r="O4" s="2042" t="s">
        <v>637</v>
      </c>
      <c r="P4" s="2042"/>
      <c r="Q4" s="2042"/>
      <c r="R4" s="2042" t="s">
        <v>638</v>
      </c>
      <c r="S4" s="2042"/>
      <c r="T4" s="2042"/>
      <c r="U4" s="2042" t="s">
        <v>639</v>
      </c>
      <c r="V4" s="2042"/>
      <c r="W4" s="2042"/>
      <c r="X4" s="2043" t="s">
        <v>640</v>
      </c>
      <c r="Y4" s="2044"/>
    </row>
    <row r="5" spans="1:27" ht="24" customHeight="1">
      <c r="A5" s="2038"/>
      <c r="B5" s="2038"/>
      <c r="C5" s="204" t="s">
        <v>244</v>
      </c>
      <c r="D5" s="204" t="s">
        <v>245</v>
      </c>
      <c r="E5" s="204" t="s">
        <v>246</v>
      </c>
      <c r="F5" s="204" t="s">
        <v>244</v>
      </c>
      <c r="G5" s="204" t="s">
        <v>245</v>
      </c>
      <c r="H5" s="204" t="s">
        <v>246</v>
      </c>
      <c r="I5" s="204" t="s">
        <v>244</v>
      </c>
      <c r="J5" s="204" t="s">
        <v>245</v>
      </c>
      <c r="K5" s="204" t="s">
        <v>246</v>
      </c>
      <c r="L5" s="204" t="s">
        <v>244</v>
      </c>
      <c r="M5" s="204" t="s">
        <v>245</v>
      </c>
      <c r="N5" s="204" t="s">
        <v>246</v>
      </c>
      <c r="O5" s="204" t="s">
        <v>244</v>
      </c>
      <c r="P5" s="204" t="s">
        <v>245</v>
      </c>
      <c r="Q5" s="204" t="s">
        <v>246</v>
      </c>
      <c r="R5" s="204" t="s">
        <v>244</v>
      </c>
      <c r="S5" s="204" t="s">
        <v>245</v>
      </c>
      <c r="T5" s="204" t="s">
        <v>246</v>
      </c>
      <c r="U5" s="934" t="s">
        <v>244</v>
      </c>
      <c r="V5" s="934" t="s">
        <v>245</v>
      </c>
      <c r="W5" s="934" t="s">
        <v>246</v>
      </c>
      <c r="X5" s="1494" t="s">
        <v>641</v>
      </c>
      <c r="Y5" s="1497" t="s">
        <v>642</v>
      </c>
    </row>
    <row r="6" spans="1:27" ht="24" customHeight="1">
      <c r="A6" s="205"/>
      <c r="B6" s="206" t="s">
        <v>643</v>
      </c>
      <c r="C6" s="207">
        <f t="shared" ref="C6:W6" si="0">C7+C11+C22+C29</f>
        <v>314642</v>
      </c>
      <c r="D6" s="207">
        <f t="shared" si="0"/>
        <v>155645</v>
      </c>
      <c r="E6" s="207">
        <f t="shared" si="0"/>
        <v>158997</v>
      </c>
      <c r="F6" s="208">
        <f t="shared" si="0"/>
        <v>326833</v>
      </c>
      <c r="G6" s="208">
        <f t="shared" si="0"/>
        <v>162007</v>
      </c>
      <c r="H6" s="208">
        <f t="shared" si="0"/>
        <v>164826</v>
      </c>
      <c r="I6" s="208">
        <f t="shared" si="0"/>
        <v>334824</v>
      </c>
      <c r="J6" s="208">
        <f t="shared" si="0"/>
        <v>165988</v>
      </c>
      <c r="K6" s="208">
        <f t="shared" si="0"/>
        <v>168836</v>
      </c>
      <c r="L6" s="208">
        <f t="shared" si="0"/>
        <v>338834</v>
      </c>
      <c r="M6" s="208">
        <f t="shared" si="0"/>
        <v>167071</v>
      </c>
      <c r="N6" s="208">
        <f t="shared" si="0"/>
        <v>171763</v>
      </c>
      <c r="O6" s="208">
        <f t="shared" si="0"/>
        <v>338712</v>
      </c>
      <c r="P6" s="208">
        <f t="shared" si="0"/>
        <v>166336</v>
      </c>
      <c r="Q6" s="208">
        <f t="shared" si="0"/>
        <v>172376</v>
      </c>
      <c r="R6" s="208">
        <f t="shared" si="0"/>
        <v>335444</v>
      </c>
      <c r="S6" s="208">
        <f t="shared" si="0"/>
        <v>167096</v>
      </c>
      <c r="T6" s="208">
        <f t="shared" si="0"/>
        <v>168348</v>
      </c>
      <c r="U6" s="208">
        <f t="shared" si="0"/>
        <v>327692</v>
      </c>
      <c r="V6" s="208">
        <f>V7+V11+V22+V29</f>
        <v>161830</v>
      </c>
      <c r="W6" s="208">
        <f t="shared" si="0"/>
        <v>165862</v>
      </c>
      <c r="X6" s="209">
        <f>U6-R6</f>
        <v>-7752</v>
      </c>
      <c r="Y6" s="210">
        <f t="shared" ref="Y6:Y11" si="1">X6/R6*100</f>
        <v>-2.3109669572268396</v>
      </c>
    </row>
    <row r="7" spans="1:27" ht="24" customHeight="1">
      <c r="A7" s="2045" t="s">
        <v>644</v>
      </c>
      <c r="B7" s="211" t="s">
        <v>131</v>
      </c>
      <c r="C7" s="212">
        <f t="shared" ref="C7:W7" si="2">SUM(C8:C10)</f>
        <v>65274</v>
      </c>
      <c r="D7" s="212">
        <f t="shared" si="2"/>
        <v>33543</v>
      </c>
      <c r="E7" s="212">
        <f t="shared" si="2"/>
        <v>31731</v>
      </c>
      <c r="F7" s="212">
        <f t="shared" si="2"/>
        <v>60011</v>
      </c>
      <c r="G7" s="212">
        <f t="shared" si="2"/>
        <v>30837</v>
      </c>
      <c r="H7" s="212">
        <f t="shared" si="2"/>
        <v>29174</v>
      </c>
      <c r="I7" s="212">
        <f t="shared" ref="I7:N7" si="3">SUM(I8:I10)</f>
        <v>55484</v>
      </c>
      <c r="J7" s="212">
        <f t="shared" si="3"/>
        <v>28367</v>
      </c>
      <c r="K7" s="212">
        <f t="shared" si="3"/>
        <v>27117</v>
      </c>
      <c r="L7" s="212">
        <f t="shared" si="3"/>
        <v>52002</v>
      </c>
      <c r="M7" s="212">
        <f t="shared" si="3"/>
        <v>26516</v>
      </c>
      <c r="N7" s="212">
        <f t="shared" si="3"/>
        <v>25486</v>
      </c>
      <c r="O7" s="208">
        <f>SUM(O8:O10)</f>
        <v>48692</v>
      </c>
      <c r="P7" s="208">
        <f>SUM(P8:P10)</f>
        <v>24870</v>
      </c>
      <c r="Q7" s="208">
        <f>SUM(Q8:Q10)</f>
        <v>23822</v>
      </c>
      <c r="R7" s="208">
        <f t="shared" si="2"/>
        <v>41865</v>
      </c>
      <c r="S7" s="208">
        <f t="shared" si="2"/>
        <v>21467</v>
      </c>
      <c r="T7" s="208">
        <f t="shared" si="2"/>
        <v>20398</v>
      </c>
      <c r="U7" s="208">
        <f t="shared" si="2"/>
        <v>39177</v>
      </c>
      <c r="V7" s="208">
        <f t="shared" si="2"/>
        <v>20023</v>
      </c>
      <c r="W7" s="208">
        <f t="shared" si="2"/>
        <v>19154</v>
      </c>
      <c r="X7" s="209">
        <f t="shared" ref="X7:X11" si="4">U7-R7</f>
        <v>-2688</v>
      </c>
      <c r="Y7" s="210">
        <f t="shared" si="1"/>
        <v>-6.4206377642422066</v>
      </c>
    </row>
    <row r="8" spans="1:27" ht="24" customHeight="1">
      <c r="A8" s="2045"/>
      <c r="B8" s="213" t="s">
        <v>608</v>
      </c>
      <c r="C8" s="214">
        <f>SUM(D8:E8)</f>
        <v>19946</v>
      </c>
      <c r="D8" s="215">
        <v>10302</v>
      </c>
      <c r="E8" s="215">
        <v>9644</v>
      </c>
      <c r="F8" s="214">
        <f>SUM(G8:H8)</f>
        <v>18407</v>
      </c>
      <c r="G8" s="215">
        <v>9408</v>
      </c>
      <c r="H8" s="215">
        <v>8999</v>
      </c>
      <c r="I8" s="214">
        <f>SUM(J8:K8)</f>
        <v>17530</v>
      </c>
      <c r="J8" s="215">
        <v>8874</v>
      </c>
      <c r="K8" s="215">
        <v>8656</v>
      </c>
      <c r="L8" s="214">
        <f>SUM(M8:N8)</f>
        <v>16710</v>
      </c>
      <c r="M8" s="215">
        <v>8541</v>
      </c>
      <c r="N8" s="215">
        <v>8169</v>
      </c>
      <c r="O8" s="214">
        <f>SUM(P8:Q8)</f>
        <v>15286</v>
      </c>
      <c r="P8" s="216">
        <v>7865</v>
      </c>
      <c r="Q8" s="216">
        <v>7421</v>
      </c>
      <c r="R8" s="214">
        <f>SUM(S8:T8)</f>
        <v>12968</v>
      </c>
      <c r="S8" s="214">
        <v>6652</v>
      </c>
      <c r="T8" s="214">
        <v>6316</v>
      </c>
      <c r="U8" s="214">
        <f>SUM(V8:W8)</f>
        <v>12096</v>
      </c>
      <c r="V8" s="214">
        <v>6123</v>
      </c>
      <c r="W8" s="214">
        <v>5973</v>
      </c>
      <c r="X8" s="217">
        <f t="shared" si="4"/>
        <v>-872</v>
      </c>
      <c r="Y8" s="218">
        <f t="shared" si="1"/>
        <v>-6.7242442936458975</v>
      </c>
    </row>
    <row r="9" spans="1:27" ht="24" customHeight="1">
      <c r="A9" s="2045"/>
      <c r="B9" s="213" t="s">
        <v>609</v>
      </c>
      <c r="C9" s="214">
        <f>SUM(D9:E9)</f>
        <v>21888</v>
      </c>
      <c r="D9" s="215">
        <v>11303</v>
      </c>
      <c r="E9" s="215">
        <v>10585</v>
      </c>
      <c r="F9" s="214">
        <f>SUM(G9:H9)</f>
        <v>19878</v>
      </c>
      <c r="G9" s="215">
        <v>10267</v>
      </c>
      <c r="H9" s="215">
        <v>9611</v>
      </c>
      <c r="I9" s="214">
        <f>SUM(J9:K9)</f>
        <v>18138</v>
      </c>
      <c r="J9" s="215">
        <v>9295</v>
      </c>
      <c r="K9" s="215">
        <v>8843</v>
      </c>
      <c r="L9" s="214">
        <f>SUM(M9:N9)</f>
        <v>17312</v>
      </c>
      <c r="M9" s="215">
        <v>8816</v>
      </c>
      <c r="N9" s="215">
        <v>8496</v>
      </c>
      <c r="O9" s="214">
        <f>SUM(P9:Q9)</f>
        <v>16302</v>
      </c>
      <c r="P9" s="216">
        <v>8328</v>
      </c>
      <c r="Q9" s="216">
        <v>7974</v>
      </c>
      <c r="R9" s="214">
        <f>SUM(S9:T9)</f>
        <v>13596</v>
      </c>
      <c r="S9" s="214">
        <v>6983</v>
      </c>
      <c r="T9" s="214">
        <v>6613</v>
      </c>
      <c r="U9" s="214">
        <f>SUM(V9:W9)</f>
        <v>13227</v>
      </c>
      <c r="V9" s="214">
        <v>6827</v>
      </c>
      <c r="W9" s="214">
        <v>6400</v>
      </c>
      <c r="X9" s="217">
        <f t="shared" si="4"/>
        <v>-369</v>
      </c>
      <c r="Y9" s="218">
        <f t="shared" si="1"/>
        <v>-2.7140335392762576</v>
      </c>
    </row>
    <row r="10" spans="1:27" ht="24" customHeight="1">
      <c r="A10" s="2045"/>
      <c r="B10" s="213" t="s">
        <v>610</v>
      </c>
      <c r="C10" s="214">
        <f>SUM(D10:E10)</f>
        <v>23440</v>
      </c>
      <c r="D10" s="215">
        <v>11938</v>
      </c>
      <c r="E10" s="215">
        <v>11502</v>
      </c>
      <c r="F10" s="214">
        <f>SUM(G10:H10)</f>
        <v>21726</v>
      </c>
      <c r="G10" s="215">
        <v>11162</v>
      </c>
      <c r="H10" s="215">
        <v>10564</v>
      </c>
      <c r="I10" s="214">
        <f>SUM(J10:K10)</f>
        <v>19816</v>
      </c>
      <c r="J10" s="215">
        <v>10198</v>
      </c>
      <c r="K10" s="215">
        <v>9618</v>
      </c>
      <c r="L10" s="214">
        <f>SUM(M10:N10)</f>
        <v>17980</v>
      </c>
      <c r="M10" s="215">
        <v>9159</v>
      </c>
      <c r="N10" s="215">
        <v>8821</v>
      </c>
      <c r="O10" s="214">
        <f>SUM(P10:Q10)</f>
        <v>17104</v>
      </c>
      <c r="P10" s="216">
        <v>8677</v>
      </c>
      <c r="Q10" s="216">
        <v>8427</v>
      </c>
      <c r="R10" s="214">
        <f>SUM(S10:T10)</f>
        <v>15301</v>
      </c>
      <c r="S10" s="214">
        <v>7832</v>
      </c>
      <c r="T10" s="214">
        <v>7469</v>
      </c>
      <c r="U10" s="214">
        <f>SUM(V10:W10)</f>
        <v>13854</v>
      </c>
      <c r="V10" s="214">
        <v>7073</v>
      </c>
      <c r="W10" s="214">
        <v>6781</v>
      </c>
      <c r="X10" s="217">
        <f t="shared" si="4"/>
        <v>-1447</v>
      </c>
      <c r="Y10" s="218">
        <f t="shared" si="1"/>
        <v>-9.4568982419449714</v>
      </c>
    </row>
    <row r="11" spans="1:27" ht="24" customHeight="1">
      <c r="A11" s="2036" t="s">
        <v>645</v>
      </c>
      <c r="B11" s="211" t="s">
        <v>131</v>
      </c>
      <c r="C11" s="219">
        <f t="shared" ref="C11:W11" si="5">SUM(C12:C21)</f>
        <v>214829</v>
      </c>
      <c r="D11" s="219">
        <f t="shared" si="5"/>
        <v>107682</v>
      </c>
      <c r="E11" s="219">
        <f t="shared" si="5"/>
        <v>107147</v>
      </c>
      <c r="F11" s="219">
        <f t="shared" si="5"/>
        <v>223870</v>
      </c>
      <c r="G11" s="219">
        <f t="shared" si="5"/>
        <v>113402</v>
      </c>
      <c r="H11" s="219">
        <f t="shared" si="5"/>
        <v>110468</v>
      </c>
      <c r="I11" s="219">
        <f t="shared" si="5"/>
        <v>227065</v>
      </c>
      <c r="J11" s="219">
        <f t="shared" si="5"/>
        <v>115772</v>
      </c>
      <c r="K11" s="219">
        <f t="shared" si="5"/>
        <v>111293</v>
      </c>
      <c r="L11" s="219">
        <f t="shared" si="5"/>
        <v>226508</v>
      </c>
      <c r="M11" s="219">
        <f t="shared" si="5"/>
        <v>115402</v>
      </c>
      <c r="N11" s="219">
        <f t="shared" si="5"/>
        <v>111106</v>
      </c>
      <c r="O11" s="220">
        <f>SUM(O12:O21)</f>
        <v>217826</v>
      </c>
      <c r="P11" s="220">
        <f>SUM(P12:P21)</f>
        <v>110229</v>
      </c>
      <c r="Q11" s="220">
        <f>SUM(Q12:Q21)</f>
        <v>107597</v>
      </c>
      <c r="R11" s="220">
        <f>SUM(R12:R21)</f>
        <v>204785</v>
      </c>
      <c r="S11" s="220">
        <f t="shared" si="5"/>
        <v>104575</v>
      </c>
      <c r="T11" s="220">
        <f t="shared" si="5"/>
        <v>100210</v>
      </c>
      <c r="U11" s="220">
        <f>SUM(U12:U21)</f>
        <v>193417</v>
      </c>
      <c r="V11" s="220">
        <f t="shared" si="5"/>
        <v>98760</v>
      </c>
      <c r="W11" s="220">
        <f t="shared" si="5"/>
        <v>94657</v>
      </c>
      <c r="X11" s="209">
        <f t="shared" si="4"/>
        <v>-11368</v>
      </c>
      <c r="Y11" s="210">
        <f t="shared" si="1"/>
        <v>-5.551187831139976</v>
      </c>
    </row>
    <row r="12" spans="1:27" ht="24" customHeight="1">
      <c r="A12" s="2036"/>
      <c r="B12" s="213" t="s">
        <v>611</v>
      </c>
      <c r="C12" s="214">
        <f t="shared" ref="C12:C21" si="6">SUM(D12:E12)</f>
        <v>24771</v>
      </c>
      <c r="D12" s="214">
        <v>12713</v>
      </c>
      <c r="E12" s="214">
        <v>12058</v>
      </c>
      <c r="F12" s="214">
        <f t="shared" ref="F12:F21" si="7">SUM(G12:H12)</f>
        <v>23934</v>
      </c>
      <c r="G12" s="214">
        <v>12374</v>
      </c>
      <c r="H12" s="214">
        <v>11560</v>
      </c>
      <c r="I12" s="214">
        <f t="shared" ref="I12:I21" si="8">SUM(J12:K12)</f>
        <v>21819</v>
      </c>
      <c r="J12" s="214">
        <v>11474</v>
      </c>
      <c r="K12" s="214">
        <v>10345</v>
      </c>
      <c r="L12" s="214">
        <f t="shared" ref="L12:L21" si="9">SUM(M12:N12)</f>
        <v>19916</v>
      </c>
      <c r="M12" s="214">
        <v>10475</v>
      </c>
      <c r="N12" s="214">
        <v>9441</v>
      </c>
      <c r="O12" s="214">
        <f t="shared" ref="O12:O21" si="10">SUM(P12:Q12)</f>
        <v>17756</v>
      </c>
      <c r="P12" s="216">
        <v>9410</v>
      </c>
      <c r="Q12" s="216">
        <v>8346</v>
      </c>
      <c r="R12" s="214">
        <f t="shared" ref="R12:R21" si="11">SUM(S12:T12)</f>
        <v>16614</v>
      </c>
      <c r="S12" s="214">
        <v>8785</v>
      </c>
      <c r="T12" s="214">
        <v>7829</v>
      </c>
      <c r="U12" s="214">
        <f t="shared" ref="U12:U21" si="12">SUM(V12:W12)</f>
        <v>15325</v>
      </c>
      <c r="V12" s="214">
        <v>8114</v>
      </c>
      <c r="W12" s="214">
        <v>7211</v>
      </c>
      <c r="X12" s="217">
        <f t="shared" ref="X12:X21" si="13">U12-R12</f>
        <v>-1289</v>
      </c>
      <c r="Y12" s="218">
        <f t="shared" ref="Y12:Y21" si="14">X12/R12*100</f>
        <v>-7.7585169134464911</v>
      </c>
    </row>
    <row r="13" spans="1:27" ht="24" customHeight="1">
      <c r="A13" s="2036"/>
      <c r="B13" s="213" t="s">
        <v>612</v>
      </c>
      <c r="C13" s="214">
        <f t="shared" si="6"/>
        <v>21791</v>
      </c>
      <c r="D13" s="214">
        <v>11499</v>
      </c>
      <c r="E13" s="214">
        <v>10292</v>
      </c>
      <c r="F13" s="214">
        <f t="shared" si="7"/>
        <v>25684</v>
      </c>
      <c r="G13" s="214">
        <v>13767</v>
      </c>
      <c r="H13" s="214">
        <v>11917</v>
      </c>
      <c r="I13" s="214">
        <f t="shared" si="8"/>
        <v>24066</v>
      </c>
      <c r="J13" s="214">
        <v>12910</v>
      </c>
      <c r="K13" s="214">
        <v>11156</v>
      </c>
      <c r="L13" s="214">
        <f t="shared" si="9"/>
        <v>21452</v>
      </c>
      <c r="M13" s="214">
        <v>11664</v>
      </c>
      <c r="N13" s="214">
        <v>9788</v>
      </c>
      <c r="O13" s="214">
        <f t="shared" si="10"/>
        <v>17782</v>
      </c>
      <c r="P13" s="216">
        <v>9598</v>
      </c>
      <c r="Q13" s="216">
        <v>8184</v>
      </c>
      <c r="R13" s="214">
        <f t="shared" si="11"/>
        <v>15803</v>
      </c>
      <c r="S13" s="214">
        <v>8387</v>
      </c>
      <c r="T13" s="214">
        <v>7416</v>
      </c>
      <c r="U13" s="214">
        <f t="shared" si="12"/>
        <v>14767</v>
      </c>
      <c r="V13" s="214">
        <v>7947</v>
      </c>
      <c r="W13" s="214">
        <v>6820</v>
      </c>
      <c r="X13" s="217">
        <f t="shared" si="13"/>
        <v>-1036</v>
      </c>
      <c r="Y13" s="218">
        <f t="shared" si="14"/>
        <v>-6.555717268872999</v>
      </c>
    </row>
    <row r="14" spans="1:27" ht="24" customHeight="1">
      <c r="A14" s="2036"/>
      <c r="B14" s="213" t="s">
        <v>613</v>
      </c>
      <c r="C14" s="214">
        <f t="shared" si="6"/>
        <v>21353</v>
      </c>
      <c r="D14" s="214">
        <v>10649</v>
      </c>
      <c r="E14" s="214">
        <v>10704</v>
      </c>
      <c r="F14" s="214">
        <f t="shared" si="7"/>
        <v>22323</v>
      </c>
      <c r="G14" s="214">
        <v>11105</v>
      </c>
      <c r="H14" s="214">
        <v>11218</v>
      </c>
      <c r="I14" s="214">
        <f t="shared" si="8"/>
        <v>25687</v>
      </c>
      <c r="J14" s="214">
        <v>13315</v>
      </c>
      <c r="K14" s="214">
        <v>12372</v>
      </c>
      <c r="L14" s="214">
        <f t="shared" si="9"/>
        <v>23817</v>
      </c>
      <c r="M14" s="214">
        <v>12102</v>
      </c>
      <c r="N14" s="214">
        <v>11715</v>
      </c>
      <c r="O14" s="214">
        <f t="shared" si="10"/>
        <v>20407</v>
      </c>
      <c r="P14" s="216">
        <v>10348</v>
      </c>
      <c r="Q14" s="216">
        <v>10059</v>
      </c>
      <c r="R14" s="214">
        <f t="shared" si="11"/>
        <v>17450</v>
      </c>
      <c r="S14" s="214">
        <v>8975</v>
      </c>
      <c r="T14" s="214">
        <v>8475</v>
      </c>
      <c r="U14" s="214">
        <f t="shared" si="12"/>
        <v>16000</v>
      </c>
      <c r="V14" s="214">
        <v>8183</v>
      </c>
      <c r="W14" s="214">
        <v>7817</v>
      </c>
      <c r="X14" s="217">
        <f t="shared" si="13"/>
        <v>-1450</v>
      </c>
      <c r="Y14" s="218">
        <f t="shared" si="14"/>
        <v>-8.3094555873925504</v>
      </c>
    </row>
    <row r="15" spans="1:27" ht="24" customHeight="1">
      <c r="A15" s="2036"/>
      <c r="B15" s="213" t="s">
        <v>614</v>
      </c>
      <c r="C15" s="214">
        <f t="shared" si="6"/>
        <v>22879</v>
      </c>
      <c r="D15" s="214">
        <v>11382</v>
      </c>
      <c r="E15" s="214">
        <v>11497</v>
      </c>
      <c r="F15" s="214">
        <f t="shared" si="7"/>
        <v>22453</v>
      </c>
      <c r="G15" s="214">
        <v>11408</v>
      </c>
      <c r="H15" s="214">
        <v>11045</v>
      </c>
      <c r="I15" s="214">
        <f t="shared" si="8"/>
        <v>22778</v>
      </c>
      <c r="J15" s="214">
        <v>11314</v>
      </c>
      <c r="K15" s="214">
        <v>11464</v>
      </c>
      <c r="L15" s="214">
        <f t="shared" si="9"/>
        <v>25806</v>
      </c>
      <c r="M15" s="214">
        <v>13278</v>
      </c>
      <c r="N15" s="214">
        <v>12528</v>
      </c>
      <c r="O15" s="214">
        <f t="shared" si="10"/>
        <v>22942</v>
      </c>
      <c r="P15" s="216">
        <v>11513</v>
      </c>
      <c r="Q15" s="216">
        <v>11429</v>
      </c>
      <c r="R15" s="214">
        <f t="shared" si="11"/>
        <v>19403</v>
      </c>
      <c r="S15" s="214">
        <v>10005</v>
      </c>
      <c r="T15" s="214">
        <v>9398</v>
      </c>
      <c r="U15" s="214">
        <f t="shared" si="12"/>
        <v>17585</v>
      </c>
      <c r="V15" s="214">
        <v>8984</v>
      </c>
      <c r="W15" s="214">
        <v>8601</v>
      </c>
      <c r="X15" s="217">
        <f t="shared" si="13"/>
        <v>-1818</v>
      </c>
      <c r="Y15" s="218">
        <f t="shared" si="14"/>
        <v>-9.369685100242231</v>
      </c>
    </row>
    <row r="16" spans="1:27" ht="24" customHeight="1">
      <c r="A16" s="2036"/>
      <c r="B16" s="213" t="s">
        <v>615</v>
      </c>
      <c r="C16" s="214">
        <f t="shared" si="6"/>
        <v>25276</v>
      </c>
      <c r="D16" s="214">
        <v>12632</v>
      </c>
      <c r="E16" s="214">
        <v>12644</v>
      </c>
      <c r="F16" s="214">
        <f t="shared" si="7"/>
        <v>23372</v>
      </c>
      <c r="G16" s="214">
        <v>11761</v>
      </c>
      <c r="H16" s="214">
        <v>11611</v>
      </c>
      <c r="I16" s="214">
        <f t="shared" si="8"/>
        <v>22493</v>
      </c>
      <c r="J16" s="214">
        <v>11396</v>
      </c>
      <c r="K16" s="214">
        <v>11097</v>
      </c>
      <c r="L16" s="214">
        <f t="shared" si="9"/>
        <v>22609</v>
      </c>
      <c r="M16" s="214">
        <v>11305</v>
      </c>
      <c r="N16" s="214">
        <v>11304</v>
      </c>
      <c r="O16" s="214">
        <f t="shared" si="10"/>
        <v>25050</v>
      </c>
      <c r="P16" s="216">
        <v>12720</v>
      </c>
      <c r="Q16" s="216">
        <v>12330</v>
      </c>
      <c r="R16" s="214">
        <f t="shared" si="11"/>
        <v>21765</v>
      </c>
      <c r="S16" s="214">
        <v>11041</v>
      </c>
      <c r="T16" s="214">
        <v>10724</v>
      </c>
      <c r="U16" s="214">
        <f t="shared" si="12"/>
        <v>19672</v>
      </c>
      <c r="V16" s="214">
        <v>10139</v>
      </c>
      <c r="W16" s="214">
        <v>9533</v>
      </c>
      <c r="X16" s="217">
        <f t="shared" si="13"/>
        <v>-2093</v>
      </c>
      <c r="Y16" s="218">
        <f t="shared" si="14"/>
        <v>-9.6163565357224901</v>
      </c>
    </row>
    <row r="17" spans="1:25" ht="24" customHeight="1">
      <c r="A17" s="2036"/>
      <c r="B17" s="213" t="s">
        <v>616</v>
      </c>
      <c r="C17" s="214">
        <f t="shared" si="6"/>
        <v>25946</v>
      </c>
      <c r="D17" s="214">
        <v>13266</v>
      </c>
      <c r="E17" s="214">
        <v>12680</v>
      </c>
      <c r="F17" s="214">
        <f t="shared" si="7"/>
        <v>25377</v>
      </c>
      <c r="G17" s="214">
        <v>12815</v>
      </c>
      <c r="H17" s="214">
        <v>12562</v>
      </c>
      <c r="I17" s="214">
        <f t="shared" si="8"/>
        <v>23358</v>
      </c>
      <c r="J17" s="214">
        <v>11827</v>
      </c>
      <c r="K17" s="214">
        <v>11531</v>
      </c>
      <c r="L17" s="214">
        <f t="shared" si="9"/>
        <v>22228</v>
      </c>
      <c r="M17" s="214">
        <v>11216</v>
      </c>
      <c r="N17" s="214">
        <v>11012</v>
      </c>
      <c r="O17" s="214">
        <f t="shared" si="10"/>
        <v>21957</v>
      </c>
      <c r="P17" s="216">
        <v>10919</v>
      </c>
      <c r="Q17" s="216">
        <v>11038</v>
      </c>
      <c r="R17" s="214">
        <f t="shared" si="11"/>
        <v>24171</v>
      </c>
      <c r="S17" s="214">
        <v>12503</v>
      </c>
      <c r="T17" s="214">
        <v>11668</v>
      </c>
      <c r="U17" s="214">
        <f t="shared" si="12"/>
        <v>22120</v>
      </c>
      <c r="V17" s="214">
        <v>11219</v>
      </c>
      <c r="W17" s="214">
        <v>10901</v>
      </c>
      <c r="X17" s="217">
        <f t="shared" si="13"/>
        <v>-2051</v>
      </c>
      <c r="Y17" s="218">
        <f t="shared" si="14"/>
        <v>-8.4853750362004057</v>
      </c>
    </row>
    <row r="18" spans="1:25" ht="24" customHeight="1">
      <c r="A18" s="2036"/>
      <c r="B18" s="213" t="s">
        <v>617</v>
      </c>
      <c r="C18" s="214">
        <f t="shared" si="6"/>
        <v>19757</v>
      </c>
      <c r="D18" s="214">
        <v>10083</v>
      </c>
      <c r="E18" s="214">
        <v>9674</v>
      </c>
      <c r="F18" s="214">
        <f t="shared" si="7"/>
        <v>25824</v>
      </c>
      <c r="G18" s="214">
        <v>13337</v>
      </c>
      <c r="H18" s="214">
        <v>12487</v>
      </c>
      <c r="I18" s="214">
        <f t="shared" si="8"/>
        <v>24962</v>
      </c>
      <c r="J18" s="214">
        <v>12631</v>
      </c>
      <c r="K18" s="214">
        <v>12331</v>
      </c>
      <c r="L18" s="214">
        <f t="shared" si="9"/>
        <v>22927</v>
      </c>
      <c r="M18" s="214">
        <v>11503</v>
      </c>
      <c r="N18" s="214">
        <v>11424</v>
      </c>
      <c r="O18" s="214">
        <f t="shared" si="10"/>
        <v>21681</v>
      </c>
      <c r="P18" s="216">
        <v>10830</v>
      </c>
      <c r="Q18" s="216">
        <v>10851</v>
      </c>
      <c r="R18" s="214">
        <f t="shared" si="11"/>
        <v>21557</v>
      </c>
      <c r="S18" s="214">
        <v>10865</v>
      </c>
      <c r="T18" s="214">
        <v>10692</v>
      </c>
      <c r="U18" s="214">
        <f t="shared" si="12"/>
        <v>23916</v>
      </c>
      <c r="V18" s="214">
        <v>12271</v>
      </c>
      <c r="W18" s="214">
        <v>11645</v>
      </c>
      <c r="X18" s="217">
        <f t="shared" si="13"/>
        <v>2359</v>
      </c>
      <c r="Y18" s="218">
        <f t="shared" si="14"/>
        <v>10.943081133738461</v>
      </c>
    </row>
    <row r="19" spans="1:25" ht="24" customHeight="1">
      <c r="A19" s="2036"/>
      <c r="B19" s="213" t="s">
        <v>618</v>
      </c>
      <c r="C19" s="214">
        <f t="shared" si="6"/>
        <v>18198</v>
      </c>
      <c r="D19" s="214">
        <v>8906</v>
      </c>
      <c r="E19" s="214">
        <v>9292</v>
      </c>
      <c r="F19" s="214">
        <f t="shared" si="7"/>
        <v>19460</v>
      </c>
      <c r="G19" s="214">
        <v>9913</v>
      </c>
      <c r="H19" s="214">
        <v>9547</v>
      </c>
      <c r="I19" s="214">
        <f t="shared" si="8"/>
        <v>25366</v>
      </c>
      <c r="J19" s="214">
        <v>13005</v>
      </c>
      <c r="K19" s="214">
        <v>12361</v>
      </c>
      <c r="L19" s="214">
        <f t="shared" si="9"/>
        <v>24405</v>
      </c>
      <c r="M19" s="214">
        <v>12207</v>
      </c>
      <c r="N19" s="214">
        <v>12198</v>
      </c>
      <c r="O19" s="214">
        <f t="shared" si="10"/>
        <v>22359</v>
      </c>
      <c r="P19" s="216">
        <v>11135</v>
      </c>
      <c r="Q19" s="216">
        <v>11224</v>
      </c>
      <c r="R19" s="214">
        <f t="shared" si="11"/>
        <v>21653</v>
      </c>
      <c r="S19" s="214">
        <v>10903</v>
      </c>
      <c r="T19" s="214">
        <v>10750</v>
      </c>
      <c r="U19" s="214">
        <f t="shared" si="12"/>
        <v>21174</v>
      </c>
      <c r="V19" s="214">
        <v>10634</v>
      </c>
      <c r="W19" s="214">
        <v>10540</v>
      </c>
      <c r="X19" s="217">
        <f t="shared" si="13"/>
        <v>-479</v>
      </c>
      <c r="Y19" s="218">
        <f t="shared" si="14"/>
        <v>-2.2121645961298664</v>
      </c>
    </row>
    <row r="20" spans="1:25" ht="24" customHeight="1">
      <c r="A20" s="2036"/>
      <c r="B20" s="213" t="s">
        <v>619</v>
      </c>
      <c r="C20" s="214">
        <f t="shared" si="6"/>
        <v>18056</v>
      </c>
      <c r="D20" s="214">
        <v>8567</v>
      </c>
      <c r="E20" s="214">
        <v>9489</v>
      </c>
      <c r="F20" s="214">
        <f t="shared" si="7"/>
        <v>17835</v>
      </c>
      <c r="G20" s="214">
        <v>8622</v>
      </c>
      <c r="H20" s="214">
        <v>9213</v>
      </c>
      <c r="I20" s="214">
        <f t="shared" si="8"/>
        <v>19086</v>
      </c>
      <c r="J20" s="214">
        <v>9595</v>
      </c>
      <c r="K20" s="214">
        <v>9491</v>
      </c>
      <c r="L20" s="214">
        <f t="shared" si="9"/>
        <v>24673</v>
      </c>
      <c r="M20" s="214">
        <v>12437</v>
      </c>
      <c r="N20" s="214">
        <v>12236</v>
      </c>
      <c r="O20" s="214">
        <f t="shared" si="10"/>
        <v>23849</v>
      </c>
      <c r="P20" s="216">
        <v>11768</v>
      </c>
      <c r="Q20" s="216">
        <v>12081</v>
      </c>
      <c r="R20" s="214">
        <f t="shared" si="11"/>
        <v>22344</v>
      </c>
      <c r="S20" s="214">
        <v>11219</v>
      </c>
      <c r="T20" s="214">
        <v>11125</v>
      </c>
      <c r="U20" s="214">
        <f t="shared" si="12"/>
        <v>21133</v>
      </c>
      <c r="V20" s="214">
        <v>10532</v>
      </c>
      <c r="W20" s="214">
        <v>10601</v>
      </c>
      <c r="X20" s="217">
        <f t="shared" si="13"/>
        <v>-1211</v>
      </c>
      <c r="Y20" s="218">
        <f t="shared" si="14"/>
        <v>-5.4197994987468672</v>
      </c>
    </row>
    <row r="21" spans="1:25" ht="24" customHeight="1">
      <c r="A21" s="2036"/>
      <c r="B21" s="213" t="s">
        <v>620</v>
      </c>
      <c r="C21" s="214">
        <f t="shared" si="6"/>
        <v>16802</v>
      </c>
      <c r="D21" s="214">
        <v>7985</v>
      </c>
      <c r="E21" s="214">
        <v>8817</v>
      </c>
      <c r="F21" s="214">
        <f t="shared" si="7"/>
        <v>17608</v>
      </c>
      <c r="G21" s="214">
        <v>8300</v>
      </c>
      <c r="H21" s="214">
        <v>9308</v>
      </c>
      <c r="I21" s="214">
        <f t="shared" si="8"/>
        <v>17450</v>
      </c>
      <c r="J21" s="214">
        <v>8305</v>
      </c>
      <c r="K21" s="214">
        <v>9145</v>
      </c>
      <c r="L21" s="214">
        <f t="shared" si="9"/>
        <v>18675</v>
      </c>
      <c r="M21" s="214">
        <v>9215</v>
      </c>
      <c r="N21" s="214">
        <v>9460</v>
      </c>
      <c r="O21" s="214">
        <f t="shared" si="10"/>
        <v>24043</v>
      </c>
      <c r="P21" s="216">
        <v>11988</v>
      </c>
      <c r="Q21" s="216">
        <v>12055</v>
      </c>
      <c r="R21" s="214">
        <f t="shared" si="11"/>
        <v>24025</v>
      </c>
      <c r="S21" s="214">
        <v>11892</v>
      </c>
      <c r="T21" s="214">
        <v>12133</v>
      </c>
      <c r="U21" s="214">
        <f t="shared" si="12"/>
        <v>21725</v>
      </c>
      <c r="V21" s="214">
        <v>10737</v>
      </c>
      <c r="W21" s="214">
        <v>10988</v>
      </c>
      <c r="X21" s="217">
        <f t="shared" si="13"/>
        <v>-2300</v>
      </c>
      <c r="Y21" s="218">
        <f t="shared" si="14"/>
        <v>-9.5733610822060342</v>
      </c>
    </row>
    <row r="22" spans="1:25" ht="24" customHeight="1">
      <c r="A22" s="2036" t="s">
        <v>646</v>
      </c>
      <c r="B22" s="211" t="s">
        <v>131</v>
      </c>
      <c r="C22" s="220">
        <f t="shared" ref="C22:W22" si="15">SUM(C23:C28)</f>
        <v>33127</v>
      </c>
      <c r="D22" s="220">
        <f t="shared" si="15"/>
        <v>13434</v>
      </c>
      <c r="E22" s="220">
        <f t="shared" si="15"/>
        <v>19693</v>
      </c>
      <c r="F22" s="220">
        <f t="shared" si="15"/>
        <v>42897</v>
      </c>
      <c r="G22" s="220">
        <f t="shared" si="15"/>
        <v>17723</v>
      </c>
      <c r="H22" s="220">
        <f t="shared" si="15"/>
        <v>25174</v>
      </c>
      <c r="I22" s="220">
        <f t="shared" si="15"/>
        <v>52131</v>
      </c>
      <c r="J22" s="220">
        <f t="shared" si="15"/>
        <v>21749</v>
      </c>
      <c r="K22" s="220">
        <f t="shared" si="15"/>
        <v>30382</v>
      </c>
      <c r="L22" s="220">
        <f t="shared" si="15"/>
        <v>60160</v>
      </c>
      <c r="M22" s="220">
        <f t="shared" si="15"/>
        <v>25053</v>
      </c>
      <c r="N22" s="220">
        <f t="shared" si="15"/>
        <v>35107</v>
      </c>
      <c r="O22" s="220">
        <f t="shared" si="15"/>
        <v>67956</v>
      </c>
      <c r="P22" s="220">
        <f t="shared" si="15"/>
        <v>28506</v>
      </c>
      <c r="Q22" s="220">
        <f t="shared" si="15"/>
        <v>39450</v>
      </c>
      <c r="R22" s="220">
        <f>SUM(R23:R28)</f>
        <v>81853</v>
      </c>
      <c r="S22" s="220">
        <f t="shared" si="15"/>
        <v>36340</v>
      </c>
      <c r="T22" s="220">
        <f t="shared" si="15"/>
        <v>45513</v>
      </c>
      <c r="U22" s="220">
        <f>SUM(U23:U28)</f>
        <v>86479</v>
      </c>
      <c r="V22" s="220">
        <f t="shared" si="15"/>
        <v>37650</v>
      </c>
      <c r="W22" s="220">
        <f t="shared" si="15"/>
        <v>48829</v>
      </c>
      <c r="X22" s="209">
        <f>U22-R22</f>
        <v>4626</v>
      </c>
      <c r="Y22" s="210">
        <f>X22/R22*100</f>
        <v>5.6515949323787762</v>
      </c>
    </row>
    <row r="23" spans="1:25" ht="24" customHeight="1">
      <c r="A23" s="2036"/>
      <c r="B23" s="213" t="s">
        <v>621</v>
      </c>
      <c r="C23" s="214">
        <f t="shared" ref="C23:C28" si="16">SUM(D23:E23)</f>
        <v>12185</v>
      </c>
      <c r="D23" s="214">
        <v>5365</v>
      </c>
      <c r="E23" s="214">
        <v>6820</v>
      </c>
      <c r="F23" s="214">
        <f t="shared" ref="F23:F28" si="17">SUM(G23:H23)</f>
        <v>15972</v>
      </c>
      <c r="G23" s="214">
        <v>7402</v>
      </c>
      <c r="H23" s="214">
        <v>8570</v>
      </c>
      <c r="I23" s="214">
        <f t="shared" ref="I23:I28" si="18">SUM(J23:K23)</f>
        <v>16871</v>
      </c>
      <c r="J23" s="214">
        <v>7744</v>
      </c>
      <c r="K23" s="214">
        <v>9127</v>
      </c>
      <c r="L23" s="214">
        <f t="shared" ref="L23:L28" si="19">SUM(M23:N23)</f>
        <v>16737</v>
      </c>
      <c r="M23" s="214">
        <v>7811</v>
      </c>
      <c r="N23" s="214">
        <v>8926</v>
      </c>
      <c r="O23" s="214">
        <f t="shared" ref="O23:O28" si="20">SUM(P23:Q23)</f>
        <v>17929</v>
      </c>
      <c r="P23" s="216">
        <v>8698</v>
      </c>
      <c r="Q23" s="216">
        <v>9231</v>
      </c>
      <c r="R23" s="214">
        <f t="shared" ref="R23:R28" si="21">SUM(S23:T23)</f>
        <v>24137</v>
      </c>
      <c r="S23" s="216">
        <v>12074</v>
      </c>
      <c r="T23" s="216">
        <v>12063</v>
      </c>
      <c r="U23" s="214">
        <f t="shared" ref="U23:U28" si="22">SUM(V23:W23)</f>
        <v>22640</v>
      </c>
      <c r="V23" s="216">
        <v>10928</v>
      </c>
      <c r="W23" s="216">
        <v>11712</v>
      </c>
      <c r="X23" s="217">
        <f t="shared" ref="X23:X29" si="23">U23-R23</f>
        <v>-1497</v>
      </c>
      <c r="Y23" s="218">
        <f t="shared" ref="Y23:Y29" si="24">X23/R23*100</f>
        <v>-6.2020963665741391</v>
      </c>
    </row>
    <row r="24" spans="1:25" ht="24" customHeight="1">
      <c r="A24" s="2036"/>
      <c r="B24" s="213" t="s">
        <v>622</v>
      </c>
      <c r="C24" s="214">
        <f t="shared" si="16"/>
        <v>8724</v>
      </c>
      <c r="D24" s="214">
        <v>3666</v>
      </c>
      <c r="E24" s="214">
        <v>5058</v>
      </c>
      <c r="F24" s="214">
        <f t="shared" si="17"/>
        <v>11286</v>
      </c>
      <c r="G24" s="214">
        <v>4729</v>
      </c>
      <c r="H24" s="214">
        <v>6557</v>
      </c>
      <c r="I24" s="214">
        <f t="shared" si="18"/>
        <v>14826</v>
      </c>
      <c r="J24" s="214">
        <v>6609</v>
      </c>
      <c r="K24" s="214">
        <v>8217</v>
      </c>
      <c r="L24" s="214">
        <f t="shared" si="19"/>
        <v>15712</v>
      </c>
      <c r="M24" s="214">
        <v>6950</v>
      </c>
      <c r="N24" s="214">
        <v>8762</v>
      </c>
      <c r="O24" s="214">
        <f t="shared" si="20"/>
        <v>15699</v>
      </c>
      <c r="P24" s="216">
        <v>7103</v>
      </c>
      <c r="Q24" s="216">
        <v>8596</v>
      </c>
      <c r="R24" s="214">
        <f t="shared" si="21"/>
        <v>17833</v>
      </c>
      <c r="S24" s="216">
        <v>8698</v>
      </c>
      <c r="T24" s="216">
        <v>9135</v>
      </c>
      <c r="U24" s="214">
        <f t="shared" si="22"/>
        <v>21855</v>
      </c>
      <c r="V24" s="216">
        <v>10503</v>
      </c>
      <c r="W24" s="216">
        <v>11352</v>
      </c>
      <c r="X24" s="217">
        <f t="shared" si="23"/>
        <v>4022</v>
      </c>
      <c r="Y24" s="218">
        <f t="shared" si="24"/>
        <v>22.553692592384905</v>
      </c>
    </row>
    <row r="25" spans="1:25" ht="24" customHeight="1">
      <c r="A25" s="2036"/>
      <c r="B25" s="213" t="s">
        <v>623</v>
      </c>
      <c r="C25" s="214">
        <f t="shared" si="16"/>
        <v>6382</v>
      </c>
      <c r="D25" s="214">
        <v>2505</v>
      </c>
      <c r="E25" s="214">
        <v>3877</v>
      </c>
      <c r="F25" s="214">
        <f t="shared" si="17"/>
        <v>7497</v>
      </c>
      <c r="G25" s="214">
        <v>2947</v>
      </c>
      <c r="H25" s="214">
        <v>4550</v>
      </c>
      <c r="I25" s="214">
        <f t="shared" si="18"/>
        <v>9944</v>
      </c>
      <c r="J25" s="214">
        <v>3940</v>
      </c>
      <c r="K25" s="214">
        <v>6004</v>
      </c>
      <c r="L25" s="214">
        <f t="shared" si="19"/>
        <v>13295</v>
      </c>
      <c r="M25" s="214">
        <v>5564</v>
      </c>
      <c r="N25" s="214">
        <v>7731</v>
      </c>
      <c r="O25" s="214">
        <f t="shared" si="20"/>
        <v>14272</v>
      </c>
      <c r="P25" s="216">
        <v>5964</v>
      </c>
      <c r="Q25" s="216">
        <v>8308</v>
      </c>
      <c r="R25" s="214">
        <f t="shared" si="21"/>
        <v>14968</v>
      </c>
      <c r="S25" s="216">
        <v>6804</v>
      </c>
      <c r="T25" s="216">
        <v>8164</v>
      </c>
      <c r="U25" s="214">
        <f t="shared" si="22"/>
        <v>15345</v>
      </c>
      <c r="V25" s="216">
        <v>6988</v>
      </c>
      <c r="W25" s="216">
        <v>8357</v>
      </c>
      <c r="X25" s="217">
        <f t="shared" si="23"/>
        <v>377</v>
      </c>
      <c r="Y25" s="218">
        <f t="shared" si="24"/>
        <v>2.518706574024586</v>
      </c>
    </row>
    <row r="26" spans="1:25" ht="24" customHeight="1">
      <c r="A26" s="2036"/>
      <c r="B26" s="213" t="s">
        <v>624</v>
      </c>
      <c r="C26" s="214">
        <f t="shared" si="16"/>
        <v>3676</v>
      </c>
      <c r="D26" s="214">
        <v>1279</v>
      </c>
      <c r="E26" s="214">
        <v>2397</v>
      </c>
      <c r="F26" s="214">
        <f t="shared" si="17"/>
        <v>4951</v>
      </c>
      <c r="G26" s="214">
        <v>1727</v>
      </c>
      <c r="H26" s="214">
        <v>3224</v>
      </c>
      <c r="I26" s="214">
        <f t="shared" si="18"/>
        <v>5933</v>
      </c>
      <c r="J26" s="214">
        <v>2121</v>
      </c>
      <c r="K26" s="214">
        <v>3812</v>
      </c>
      <c r="L26" s="214">
        <f t="shared" si="19"/>
        <v>8117</v>
      </c>
      <c r="M26" s="214">
        <v>2959</v>
      </c>
      <c r="N26" s="214">
        <v>5158</v>
      </c>
      <c r="O26" s="214">
        <f t="shared" si="20"/>
        <v>11040</v>
      </c>
      <c r="P26" s="216">
        <v>4167</v>
      </c>
      <c r="Q26" s="216">
        <v>6873</v>
      </c>
      <c r="R26" s="214">
        <f t="shared" si="21"/>
        <v>12613</v>
      </c>
      <c r="S26" s="216">
        <v>5128</v>
      </c>
      <c r="T26" s="216">
        <v>7485</v>
      </c>
      <c r="U26" s="214">
        <f t="shared" si="22"/>
        <v>12017</v>
      </c>
      <c r="V26" s="216">
        <v>4819</v>
      </c>
      <c r="W26" s="216">
        <v>7198</v>
      </c>
      <c r="X26" s="217">
        <f t="shared" si="23"/>
        <v>-596</v>
      </c>
      <c r="Y26" s="218">
        <f t="shared" si="24"/>
        <v>-4.7252834377229842</v>
      </c>
    </row>
    <row r="27" spans="1:25" ht="24" customHeight="1">
      <c r="A27" s="2036"/>
      <c r="B27" s="213" t="s">
        <v>625</v>
      </c>
      <c r="C27" s="214">
        <f t="shared" si="16"/>
        <v>1640</v>
      </c>
      <c r="D27" s="214">
        <v>506</v>
      </c>
      <c r="E27" s="214">
        <v>1134</v>
      </c>
      <c r="F27" s="214">
        <f t="shared" si="17"/>
        <v>2328</v>
      </c>
      <c r="G27" s="214">
        <v>699</v>
      </c>
      <c r="H27" s="214">
        <v>1629</v>
      </c>
      <c r="I27" s="214">
        <f t="shared" si="18"/>
        <v>3210</v>
      </c>
      <c r="J27" s="214">
        <v>1004</v>
      </c>
      <c r="K27" s="214">
        <v>2206</v>
      </c>
      <c r="L27" s="214">
        <f t="shared" si="19"/>
        <v>4148</v>
      </c>
      <c r="M27" s="214">
        <v>1267</v>
      </c>
      <c r="N27" s="214">
        <v>2881</v>
      </c>
      <c r="O27" s="214">
        <f t="shared" si="20"/>
        <v>5955</v>
      </c>
      <c r="P27" s="216">
        <v>1853</v>
      </c>
      <c r="Q27" s="216">
        <v>4102</v>
      </c>
      <c r="R27" s="214">
        <f t="shared" si="21"/>
        <v>8074</v>
      </c>
      <c r="S27" s="216">
        <v>2644</v>
      </c>
      <c r="T27" s="216">
        <v>5430</v>
      </c>
      <c r="U27" s="214">
        <f t="shared" si="22"/>
        <v>8889</v>
      </c>
      <c r="V27" s="216">
        <v>2999</v>
      </c>
      <c r="W27" s="216">
        <v>5890</v>
      </c>
      <c r="X27" s="217">
        <f t="shared" si="23"/>
        <v>815</v>
      </c>
      <c r="Y27" s="218">
        <f t="shared" si="24"/>
        <v>10.094129303938567</v>
      </c>
    </row>
    <row r="28" spans="1:25" ht="24" customHeight="1">
      <c r="A28" s="2036"/>
      <c r="B28" s="213" t="s">
        <v>647</v>
      </c>
      <c r="C28" s="214">
        <f t="shared" si="16"/>
        <v>520</v>
      </c>
      <c r="D28" s="221">
        <v>113</v>
      </c>
      <c r="E28" s="221">
        <v>407</v>
      </c>
      <c r="F28" s="214">
        <f t="shared" si="17"/>
        <v>863</v>
      </c>
      <c r="G28" s="221">
        <v>219</v>
      </c>
      <c r="H28" s="221">
        <v>644</v>
      </c>
      <c r="I28" s="214">
        <f t="shared" si="18"/>
        <v>1347</v>
      </c>
      <c r="J28" s="221">
        <v>331</v>
      </c>
      <c r="K28" s="221">
        <v>1016</v>
      </c>
      <c r="L28" s="214">
        <f t="shared" si="19"/>
        <v>2151</v>
      </c>
      <c r="M28" s="221">
        <v>502</v>
      </c>
      <c r="N28" s="221">
        <v>1649</v>
      </c>
      <c r="O28" s="214">
        <f t="shared" si="20"/>
        <v>3061</v>
      </c>
      <c r="P28" s="222">
        <v>721</v>
      </c>
      <c r="Q28" s="223">
        <v>2340</v>
      </c>
      <c r="R28" s="214">
        <f t="shared" si="21"/>
        <v>4228</v>
      </c>
      <c r="S28" s="222">
        <v>992</v>
      </c>
      <c r="T28" s="223">
        <v>3236</v>
      </c>
      <c r="U28" s="214">
        <f t="shared" si="22"/>
        <v>5733</v>
      </c>
      <c r="V28" s="223">
        <v>1413</v>
      </c>
      <c r="W28" s="223">
        <v>4320</v>
      </c>
      <c r="X28" s="217">
        <f t="shared" si="23"/>
        <v>1505</v>
      </c>
      <c r="Y28" s="218">
        <f t="shared" si="24"/>
        <v>35.596026490066222</v>
      </c>
    </row>
    <row r="29" spans="1:25" ht="24" customHeight="1">
      <c r="A29" s="224"/>
      <c r="B29" s="225" t="s">
        <v>648</v>
      </c>
      <c r="C29" s="226">
        <f>SUM(D29:E29)</f>
        <v>1412</v>
      </c>
      <c r="D29" s="226">
        <v>986</v>
      </c>
      <c r="E29" s="226">
        <v>426</v>
      </c>
      <c r="F29" s="226">
        <f>SUM(G29:H29)</f>
        <v>55</v>
      </c>
      <c r="G29" s="226">
        <v>45</v>
      </c>
      <c r="H29" s="226">
        <v>10</v>
      </c>
      <c r="I29" s="226">
        <f>SUM(J29:K29)</f>
        <v>144</v>
      </c>
      <c r="J29" s="226">
        <v>100</v>
      </c>
      <c r="K29" s="226">
        <v>44</v>
      </c>
      <c r="L29" s="226">
        <f>SUM(M29:N29)</f>
        <v>164</v>
      </c>
      <c r="M29" s="226">
        <v>100</v>
      </c>
      <c r="N29" s="226">
        <v>64</v>
      </c>
      <c r="O29" s="226">
        <f>SUM(P29:Q29)</f>
        <v>4238</v>
      </c>
      <c r="P29" s="227">
        <v>2731</v>
      </c>
      <c r="Q29" s="227">
        <v>1507</v>
      </c>
      <c r="R29" s="226">
        <f>SUM(S29:T29)</f>
        <v>6941</v>
      </c>
      <c r="S29" s="227">
        <v>4714</v>
      </c>
      <c r="T29" s="227">
        <v>2227</v>
      </c>
      <c r="U29" s="226">
        <f>SUM(V29:W29)</f>
        <v>8619</v>
      </c>
      <c r="V29" s="227">
        <v>5397</v>
      </c>
      <c r="W29" s="227">
        <v>3222</v>
      </c>
      <c r="X29" s="228">
        <f t="shared" si="23"/>
        <v>1678</v>
      </c>
      <c r="Y29" s="229">
        <f t="shared" si="24"/>
        <v>24.175190894683762</v>
      </c>
    </row>
    <row r="30" spans="1:25" ht="18" customHeight="1">
      <c r="A30" s="187" t="s">
        <v>649</v>
      </c>
      <c r="O30" s="230"/>
      <c r="P30" s="230"/>
      <c r="Q30" s="230"/>
      <c r="R30" s="230"/>
      <c r="S30" s="230"/>
      <c r="T30" s="230"/>
      <c r="U30" s="230"/>
      <c r="V30" s="230"/>
      <c r="W30" s="230"/>
      <c r="X30" s="231"/>
      <c r="Y30" s="232"/>
    </row>
    <row r="31" spans="1:25">
      <c r="O31" s="230"/>
      <c r="P31" s="230"/>
      <c r="Q31" s="230"/>
      <c r="R31" s="230"/>
      <c r="S31" s="230"/>
      <c r="T31" s="230"/>
      <c r="U31" s="230"/>
      <c r="V31" s="230"/>
      <c r="W31" s="230"/>
      <c r="X31" s="231"/>
      <c r="Y31" s="232"/>
    </row>
    <row r="32" spans="1:25">
      <c r="O32" s="230"/>
      <c r="P32" s="230"/>
      <c r="Q32" s="230"/>
      <c r="R32" s="230"/>
      <c r="S32" s="230"/>
      <c r="T32" s="230"/>
      <c r="U32" s="230"/>
      <c r="V32" s="230"/>
      <c r="W32" s="230"/>
      <c r="X32" s="231"/>
      <c r="Y32" s="232"/>
    </row>
    <row r="33" spans="15:25">
      <c r="O33" s="230"/>
      <c r="P33" s="230"/>
      <c r="Q33" s="230"/>
      <c r="R33" s="230"/>
      <c r="S33" s="230"/>
      <c r="T33" s="230"/>
      <c r="U33" s="230"/>
      <c r="V33" s="230"/>
      <c r="W33" s="230"/>
      <c r="X33" s="231"/>
      <c r="Y33" s="232"/>
    </row>
    <row r="34" spans="15:25">
      <c r="O34" s="230"/>
      <c r="P34" s="230"/>
      <c r="Q34" s="230"/>
      <c r="R34" s="230"/>
      <c r="S34" s="230"/>
      <c r="T34" s="230"/>
      <c r="U34" s="230"/>
      <c r="V34" s="230"/>
      <c r="W34" s="230"/>
      <c r="X34" s="231"/>
      <c r="Y34" s="232"/>
    </row>
    <row r="35" spans="15:25">
      <c r="O35" s="230"/>
      <c r="P35" s="230"/>
      <c r="Q35" s="230"/>
      <c r="R35" s="230"/>
      <c r="S35" s="230"/>
      <c r="T35" s="230"/>
      <c r="U35" s="230"/>
      <c r="V35" s="230"/>
      <c r="W35" s="230"/>
      <c r="X35" s="231"/>
      <c r="Y35" s="232"/>
    </row>
    <row r="36" spans="15:25">
      <c r="O36" s="230"/>
      <c r="P36" s="230"/>
      <c r="Q36" s="230"/>
      <c r="R36" s="230"/>
      <c r="S36" s="230"/>
      <c r="T36" s="230"/>
      <c r="U36" s="230"/>
      <c r="V36" s="230"/>
      <c r="W36" s="230"/>
      <c r="X36" s="231"/>
      <c r="Y36" s="232"/>
    </row>
    <row r="37" spans="15:25">
      <c r="O37" s="230"/>
      <c r="P37" s="230"/>
      <c r="Q37" s="230"/>
      <c r="R37" s="230"/>
      <c r="S37" s="230"/>
      <c r="T37" s="230"/>
      <c r="U37" s="230"/>
      <c r="V37" s="230"/>
      <c r="W37" s="230"/>
      <c r="X37" s="231"/>
      <c r="Y37" s="232"/>
    </row>
    <row r="38" spans="15:25">
      <c r="O38" s="230"/>
      <c r="P38" s="230"/>
      <c r="Q38" s="230"/>
      <c r="R38" s="230"/>
      <c r="S38" s="230"/>
      <c r="T38" s="230"/>
      <c r="U38" s="230"/>
      <c r="V38" s="230"/>
      <c r="W38" s="230"/>
      <c r="X38" s="231"/>
      <c r="Y38" s="232"/>
    </row>
  </sheetData>
  <customSheetViews>
    <customSheetView guid="{35BD8D3A-C3F6-4E0E-B6B2-2143E8CF03D4}" scale="70" topLeftCell="M1">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xSplit="4"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xSplit="4"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xSplit="5" ySplit="5" topLeftCell="U6" activePane="bottomRight" state="frozen"/>
      <selection pane="bottomRigh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xSplit="4" ySplit="4" topLeftCell="U6" activePane="bottomRight" state="frozen"/>
      <selection pane="bottomRight"/>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xSplit="4" ySplit="4" topLeftCell="U6" activePane="bottomRight"/>
      <selection pane="bottomRight"/>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xSplit="3.9571428571428573" ySplit="4" topLeftCell="U6" activePane="bottomRight"/>
      <selection pane="bottomRight"/>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xSplit="4" ySplit="4" topLeftCell="U6" activePane="bottomRight"/>
      <selection pane="bottomRight"/>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M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2">
    <mergeCell ref="R4:T4"/>
    <mergeCell ref="U4:W4"/>
    <mergeCell ref="X4:Y4"/>
    <mergeCell ref="A7:A10"/>
    <mergeCell ref="A11:A21"/>
    <mergeCell ref="L4:N4"/>
    <mergeCell ref="O4:Q4"/>
    <mergeCell ref="A22:A28"/>
    <mergeCell ref="A4:B5"/>
    <mergeCell ref="C4:E4"/>
    <mergeCell ref="F4:H4"/>
    <mergeCell ref="I4:K4"/>
  </mergeCells>
  <phoneticPr fontId="2"/>
  <hyperlinks>
    <hyperlink ref="R1" location="目次!A1" display="目次へ戻る"/>
    <hyperlink ref="AA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M22"/>
  <sheetViews>
    <sheetView zoomScaleNormal="100" zoomScaleSheetLayoutView="100" workbookViewId="0">
      <selection activeCell="M25" sqref="M25"/>
    </sheetView>
  </sheetViews>
  <sheetFormatPr defaultColWidth="9" defaultRowHeight="13.5"/>
  <cols>
    <col min="1" max="1" width="11.25" style="187" customWidth="1"/>
    <col min="2" max="2" width="9.5" style="187" customWidth="1"/>
    <col min="3" max="3" width="9.25" style="187" customWidth="1"/>
    <col min="4" max="4" width="9.625" style="187" customWidth="1"/>
    <col min="5" max="5" width="9.75" style="187" customWidth="1"/>
    <col min="6" max="6" width="9.375" style="187" customWidth="1"/>
    <col min="7" max="7" width="9.25" style="187" customWidth="1"/>
    <col min="8" max="10" width="8.125" style="187" customWidth="1"/>
    <col min="11" max="11" width="11.625" style="187" customWidth="1"/>
    <col min="12" max="12" width="2.5" style="187" customWidth="1"/>
    <col min="13" max="13" width="11" style="187" bestFit="1" customWidth="1"/>
    <col min="14" max="16384" width="9" style="187"/>
  </cols>
  <sheetData>
    <row r="1" spans="1:13" ht="22.5" customHeight="1">
      <c r="K1" s="190" t="s">
        <v>4765</v>
      </c>
      <c r="M1" s="95" t="s">
        <v>208</v>
      </c>
    </row>
    <row r="2" spans="1:13" ht="22.5" customHeight="1">
      <c r="A2" s="234" t="s">
        <v>4773</v>
      </c>
      <c r="B2" s="235"/>
      <c r="C2" s="235"/>
      <c r="D2" s="235"/>
      <c r="E2" s="235"/>
      <c r="J2" s="205"/>
      <c r="K2" s="205"/>
    </row>
    <row r="3" spans="1:13" s="203" customFormat="1" ht="22.5" customHeight="1">
      <c r="A3" s="236"/>
      <c r="B3" s="237"/>
      <c r="C3" s="237"/>
      <c r="D3" s="237"/>
      <c r="E3" s="237"/>
      <c r="J3" s="238"/>
      <c r="K3" s="239" t="s">
        <v>650</v>
      </c>
    </row>
    <row r="4" spans="1:13" ht="24" customHeight="1">
      <c r="A4" s="2037" t="s">
        <v>110</v>
      </c>
      <c r="B4" s="2046" t="s">
        <v>651</v>
      </c>
      <c r="C4" s="2047"/>
      <c r="D4" s="2048"/>
      <c r="E4" s="2049" t="s">
        <v>652</v>
      </c>
      <c r="F4" s="2050"/>
      <c r="G4" s="2051"/>
      <c r="H4" s="2049" t="s">
        <v>653</v>
      </c>
      <c r="I4" s="2050"/>
      <c r="J4" s="2051"/>
      <c r="K4" s="2052" t="s">
        <v>654</v>
      </c>
    </row>
    <row r="5" spans="1:13" ht="21.75" customHeight="1">
      <c r="A5" s="2038"/>
      <c r="B5" s="240" t="s">
        <v>131</v>
      </c>
      <c r="C5" s="240" t="s">
        <v>245</v>
      </c>
      <c r="D5" s="240" t="s">
        <v>246</v>
      </c>
      <c r="E5" s="240" t="s">
        <v>131</v>
      </c>
      <c r="F5" s="240" t="s">
        <v>245</v>
      </c>
      <c r="G5" s="240" t="s">
        <v>246</v>
      </c>
      <c r="H5" s="240" t="s">
        <v>131</v>
      </c>
      <c r="I5" s="240" t="s">
        <v>245</v>
      </c>
      <c r="J5" s="240" t="s">
        <v>246</v>
      </c>
      <c r="K5" s="2053"/>
    </row>
    <row r="6" spans="1:13" ht="30" customHeight="1">
      <c r="A6" s="945" t="s">
        <v>131</v>
      </c>
      <c r="B6" s="207">
        <f t="shared" ref="B6:G6" si="0">SUM(B7:B19)</f>
        <v>327692</v>
      </c>
      <c r="C6" s="207">
        <f t="shared" si="0"/>
        <v>161830</v>
      </c>
      <c r="D6" s="207">
        <f t="shared" si="0"/>
        <v>165862</v>
      </c>
      <c r="E6" s="207">
        <f t="shared" si="0"/>
        <v>193417</v>
      </c>
      <c r="F6" s="207">
        <f t="shared" si="0"/>
        <v>98760</v>
      </c>
      <c r="G6" s="207">
        <f t="shared" si="0"/>
        <v>94657</v>
      </c>
      <c r="H6" s="207">
        <f t="shared" ref="H6:J19" si="1">B6-E6</f>
        <v>134275</v>
      </c>
      <c r="I6" s="207">
        <f t="shared" si="1"/>
        <v>63070</v>
      </c>
      <c r="J6" s="207">
        <f t="shared" si="1"/>
        <v>71205</v>
      </c>
      <c r="K6" s="946">
        <f t="shared" ref="K6:K19" si="2">E6/B6</f>
        <v>0.59024022557767664</v>
      </c>
      <c r="L6" s="241"/>
    </row>
    <row r="7" spans="1:13" ht="30" customHeight="1">
      <c r="A7" s="242" t="s">
        <v>655</v>
      </c>
      <c r="B7" s="215">
        <f t="shared" ref="B7:B19" si="3">SUM(C7:D7)</f>
        <v>182681</v>
      </c>
      <c r="C7" s="215">
        <v>89316</v>
      </c>
      <c r="D7" s="215">
        <v>93365</v>
      </c>
      <c r="E7" s="215">
        <f t="shared" ref="E7:E19" si="4">SUM(F7:G7)</f>
        <v>110113</v>
      </c>
      <c r="F7" s="215">
        <v>55366</v>
      </c>
      <c r="G7" s="215">
        <v>54747</v>
      </c>
      <c r="H7" s="215">
        <f t="shared" si="1"/>
        <v>72568</v>
      </c>
      <c r="I7" s="215">
        <f t="shared" si="1"/>
        <v>33950</v>
      </c>
      <c r="J7" s="215">
        <f t="shared" si="1"/>
        <v>38618</v>
      </c>
      <c r="K7" s="243">
        <f t="shared" si="2"/>
        <v>0.60276109721317483</v>
      </c>
    </row>
    <row r="8" spans="1:13" ht="30" customHeight="1">
      <c r="A8" s="242" t="s">
        <v>656</v>
      </c>
      <c r="B8" s="215">
        <f t="shared" si="3"/>
        <v>35254</v>
      </c>
      <c r="C8" s="215">
        <v>17562</v>
      </c>
      <c r="D8" s="215">
        <v>17692</v>
      </c>
      <c r="E8" s="215">
        <f t="shared" si="4"/>
        <v>20446</v>
      </c>
      <c r="F8" s="215">
        <v>10581</v>
      </c>
      <c r="G8" s="215">
        <v>9865</v>
      </c>
      <c r="H8" s="215">
        <f t="shared" si="1"/>
        <v>14808</v>
      </c>
      <c r="I8" s="215">
        <f t="shared" si="1"/>
        <v>6981</v>
      </c>
      <c r="J8" s="215">
        <f t="shared" si="1"/>
        <v>7827</v>
      </c>
      <c r="K8" s="243">
        <f t="shared" si="2"/>
        <v>0.57996255744029046</v>
      </c>
    </row>
    <row r="9" spans="1:13" ht="30" customHeight="1">
      <c r="A9" s="242" t="s">
        <v>657</v>
      </c>
      <c r="B9" s="215">
        <f t="shared" si="3"/>
        <v>4079</v>
      </c>
      <c r="C9" s="215">
        <v>1996</v>
      </c>
      <c r="D9" s="215">
        <v>2083</v>
      </c>
      <c r="E9" s="215">
        <f t="shared" si="4"/>
        <v>2120</v>
      </c>
      <c r="F9" s="215">
        <v>1105</v>
      </c>
      <c r="G9" s="215">
        <v>1015</v>
      </c>
      <c r="H9" s="215">
        <f t="shared" si="1"/>
        <v>1959</v>
      </c>
      <c r="I9" s="215">
        <f t="shared" si="1"/>
        <v>891</v>
      </c>
      <c r="J9" s="215">
        <f t="shared" si="1"/>
        <v>1068</v>
      </c>
      <c r="K9" s="243">
        <f t="shared" si="2"/>
        <v>0.51973522922284876</v>
      </c>
    </row>
    <row r="10" spans="1:13" ht="30" customHeight="1">
      <c r="A10" s="242" t="s">
        <v>658</v>
      </c>
      <c r="B10" s="215">
        <f t="shared" si="3"/>
        <v>3794</v>
      </c>
      <c r="C10" s="215">
        <v>1862</v>
      </c>
      <c r="D10" s="215">
        <v>1932</v>
      </c>
      <c r="E10" s="215">
        <f t="shared" si="4"/>
        <v>2000</v>
      </c>
      <c r="F10" s="215">
        <v>1045</v>
      </c>
      <c r="G10" s="215">
        <v>955</v>
      </c>
      <c r="H10" s="215">
        <f t="shared" si="1"/>
        <v>1794</v>
      </c>
      <c r="I10" s="215">
        <f t="shared" si="1"/>
        <v>817</v>
      </c>
      <c r="J10" s="215">
        <f t="shared" si="1"/>
        <v>977</v>
      </c>
      <c r="K10" s="243">
        <f t="shared" si="2"/>
        <v>0.5271481286241434</v>
      </c>
    </row>
    <row r="11" spans="1:13" ht="30" customHeight="1">
      <c r="A11" s="242" t="s">
        <v>659</v>
      </c>
      <c r="B11" s="215">
        <f t="shared" si="3"/>
        <v>6404</v>
      </c>
      <c r="C11" s="215">
        <v>3142</v>
      </c>
      <c r="D11" s="215">
        <v>3262</v>
      </c>
      <c r="E11" s="215">
        <f t="shared" si="4"/>
        <v>3537</v>
      </c>
      <c r="F11" s="215">
        <v>1828</v>
      </c>
      <c r="G11" s="215">
        <v>1709</v>
      </c>
      <c r="H11" s="215">
        <f t="shared" si="1"/>
        <v>2867</v>
      </c>
      <c r="I11" s="215">
        <f t="shared" si="1"/>
        <v>1314</v>
      </c>
      <c r="J11" s="215">
        <f t="shared" si="1"/>
        <v>1553</v>
      </c>
      <c r="K11" s="243">
        <f t="shared" si="2"/>
        <v>0.55231105559025606</v>
      </c>
    </row>
    <row r="12" spans="1:13" ht="30" customHeight="1">
      <c r="A12" s="242" t="s">
        <v>660</v>
      </c>
      <c r="B12" s="215">
        <f t="shared" si="3"/>
        <v>12207</v>
      </c>
      <c r="C12" s="215">
        <v>5976</v>
      </c>
      <c r="D12" s="215">
        <v>6231</v>
      </c>
      <c r="E12" s="215">
        <f t="shared" si="4"/>
        <v>7177</v>
      </c>
      <c r="F12" s="215">
        <v>3622</v>
      </c>
      <c r="G12" s="215">
        <v>3555</v>
      </c>
      <c r="H12" s="215">
        <f t="shared" si="1"/>
        <v>5030</v>
      </c>
      <c r="I12" s="215">
        <f t="shared" si="1"/>
        <v>2354</v>
      </c>
      <c r="J12" s="215">
        <f t="shared" si="1"/>
        <v>2676</v>
      </c>
      <c r="K12" s="243">
        <f t="shared" si="2"/>
        <v>0.58794134512984353</v>
      </c>
    </row>
    <row r="13" spans="1:13" ht="30" customHeight="1">
      <c r="A13" s="242" t="s">
        <v>661</v>
      </c>
      <c r="B13" s="215">
        <f t="shared" si="3"/>
        <v>10472</v>
      </c>
      <c r="C13" s="215">
        <v>5211</v>
      </c>
      <c r="D13" s="215">
        <v>5261</v>
      </c>
      <c r="E13" s="215">
        <f t="shared" si="4"/>
        <v>6210</v>
      </c>
      <c r="F13" s="215">
        <v>3206</v>
      </c>
      <c r="G13" s="215">
        <v>3004</v>
      </c>
      <c r="H13" s="215">
        <f t="shared" si="1"/>
        <v>4262</v>
      </c>
      <c r="I13" s="215">
        <f t="shared" si="1"/>
        <v>2005</v>
      </c>
      <c r="J13" s="215">
        <f t="shared" si="1"/>
        <v>2257</v>
      </c>
      <c r="K13" s="243">
        <f t="shared" si="2"/>
        <v>0.59300993124522539</v>
      </c>
    </row>
    <row r="14" spans="1:13" ht="30" customHeight="1">
      <c r="A14" s="242" t="s">
        <v>662</v>
      </c>
      <c r="B14" s="215">
        <f t="shared" si="3"/>
        <v>37910</v>
      </c>
      <c r="C14" s="215">
        <v>18889</v>
      </c>
      <c r="D14" s="215">
        <v>19021</v>
      </c>
      <c r="E14" s="215">
        <f t="shared" si="4"/>
        <v>23397</v>
      </c>
      <c r="F14" s="215">
        <v>11874</v>
      </c>
      <c r="G14" s="215">
        <v>11523</v>
      </c>
      <c r="H14" s="215">
        <f t="shared" si="1"/>
        <v>14513</v>
      </c>
      <c r="I14" s="215">
        <f t="shared" si="1"/>
        <v>7015</v>
      </c>
      <c r="J14" s="215">
        <f t="shared" si="1"/>
        <v>7498</v>
      </c>
      <c r="K14" s="243">
        <f t="shared" si="2"/>
        <v>0.61717225006594567</v>
      </c>
    </row>
    <row r="15" spans="1:13" ht="30" customHeight="1">
      <c r="A15" s="242" t="s">
        <v>663</v>
      </c>
      <c r="B15" s="215">
        <f t="shared" si="3"/>
        <v>2865</v>
      </c>
      <c r="C15" s="215">
        <v>1379</v>
      </c>
      <c r="D15" s="215">
        <v>1486</v>
      </c>
      <c r="E15" s="215">
        <f t="shared" si="4"/>
        <v>1153</v>
      </c>
      <c r="F15" s="215">
        <v>588</v>
      </c>
      <c r="G15" s="215">
        <v>565</v>
      </c>
      <c r="H15" s="215">
        <f t="shared" si="1"/>
        <v>1712</v>
      </c>
      <c r="I15" s="215">
        <f t="shared" si="1"/>
        <v>791</v>
      </c>
      <c r="J15" s="215">
        <f t="shared" si="1"/>
        <v>921</v>
      </c>
      <c r="K15" s="243">
        <f t="shared" si="2"/>
        <v>0.40244328097731241</v>
      </c>
    </row>
    <row r="16" spans="1:13" ht="30" customHeight="1">
      <c r="A16" s="242" t="s">
        <v>664</v>
      </c>
      <c r="B16" s="215">
        <f t="shared" si="3"/>
        <v>5386</v>
      </c>
      <c r="C16" s="215">
        <v>2492</v>
      </c>
      <c r="D16" s="215">
        <v>2894</v>
      </c>
      <c r="E16" s="215">
        <f t="shared" si="4"/>
        <v>2502</v>
      </c>
      <c r="F16" s="215">
        <v>1283</v>
      </c>
      <c r="G16" s="215">
        <v>1219</v>
      </c>
      <c r="H16" s="215">
        <f t="shared" si="1"/>
        <v>2884</v>
      </c>
      <c r="I16" s="215">
        <f t="shared" si="1"/>
        <v>1209</v>
      </c>
      <c r="J16" s="215">
        <f t="shared" si="1"/>
        <v>1675</v>
      </c>
      <c r="K16" s="243">
        <f t="shared" si="2"/>
        <v>0.46453769030820646</v>
      </c>
    </row>
    <row r="17" spans="1:11" ht="30" customHeight="1">
      <c r="A17" s="242" t="s">
        <v>665</v>
      </c>
      <c r="B17" s="215">
        <f t="shared" si="3"/>
        <v>18146</v>
      </c>
      <c r="C17" s="215">
        <v>9733</v>
      </c>
      <c r="D17" s="215">
        <v>8413</v>
      </c>
      <c r="E17" s="215">
        <f t="shared" si="4"/>
        <v>10257</v>
      </c>
      <c r="F17" s="215">
        <v>5868</v>
      </c>
      <c r="G17" s="215">
        <v>4389</v>
      </c>
      <c r="H17" s="215">
        <f t="shared" si="1"/>
        <v>7889</v>
      </c>
      <c r="I17" s="215">
        <f t="shared" si="1"/>
        <v>3865</v>
      </c>
      <c r="J17" s="215">
        <f t="shared" si="1"/>
        <v>4024</v>
      </c>
      <c r="K17" s="243">
        <f t="shared" si="2"/>
        <v>0.56524853962305743</v>
      </c>
    </row>
    <row r="18" spans="1:11" ht="30" customHeight="1">
      <c r="A18" s="242" t="s">
        <v>666</v>
      </c>
      <c r="B18" s="215">
        <f t="shared" si="3"/>
        <v>4151</v>
      </c>
      <c r="C18" s="215">
        <v>2063</v>
      </c>
      <c r="D18" s="215">
        <v>2088</v>
      </c>
      <c r="E18" s="215">
        <f t="shared" si="4"/>
        <v>2294</v>
      </c>
      <c r="F18" s="215">
        <v>1186</v>
      </c>
      <c r="G18" s="215">
        <v>1108</v>
      </c>
      <c r="H18" s="215">
        <f t="shared" si="1"/>
        <v>1857</v>
      </c>
      <c r="I18" s="215">
        <f t="shared" si="1"/>
        <v>877</v>
      </c>
      <c r="J18" s="215">
        <f t="shared" si="1"/>
        <v>980</v>
      </c>
      <c r="K18" s="243">
        <f t="shared" si="2"/>
        <v>0.55263791857383759</v>
      </c>
    </row>
    <row r="19" spans="1:11" ht="30" customHeight="1">
      <c r="A19" s="244" t="s">
        <v>667</v>
      </c>
      <c r="B19" s="245">
        <f t="shared" si="3"/>
        <v>4343</v>
      </c>
      <c r="C19" s="245">
        <v>2209</v>
      </c>
      <c r="D19" s="245">
        <v>2134</v>
      </c>
      <c r="E19" s="245">
        <f t="shared" si="4"/>
        <v>2211</v>
      </c>
      <c r="F19" s="245">
        <v>1208</v>
      </c>
      <c r="G19" s="245">
        <v>1003</v>
      </c>
      <c r="H19" s="245">
        <f t="shared" si="1"/>
        <v>2132</v>
      </c>
      <c r="I19" s="245">
        <f t="shared" si="1"/>
        <v>1001</v>
      </c>
      <c r="J19" s="245">
        <f t="shared" si="1"/>
        <v>1131</v>
      </c>
      <c r="K19" s="246">
        <f t="shared" si="2"/>
        <v>0.50909509555606725</v>
      </c>
    </row>
    <row r="20" spans="1:11" ht="18" customHeight="1">
      <c r="A20" s="247" t="s">
        <v>668</v>
      </c>
    </row>
    <row r="21" spans="1:11" s="943" customFormat="1" ht="18" customHeight="1">
      <c r="A21" s="247" t="s">
        <v>4898</v>
      </c>
    </row>
    <row r="22" spans="1:11" ht="18" customHeight="1">
      <c r="A22" s="247" t="s">
        <v>669</v>
      </c>
    </row>
  </sheetData>
  <customSheetViews>
    <customSheetView guid="{35BD8D3A-C3F6-4E0E-B6B2-2143E8CF03D4}"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colBreaks count="1" manualBreakCount="1">
        <brk id="11" min="1" max="19"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colBreaks count="1" manualBreakCount="1">
        <brk id="11" min="1" max="19" man="1"/>
      </colBreaks>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D4"/>
    <mergeCell ref="E4:G4"/>
    <mergeCell ref="H4:J4"/>
    <mergeCell ref="K4:K5"/>
  </mergeCell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11" min="1" max="19"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P25"/>
  <sheetViews>
    <sheetView zoomScale="85" zoomScaleNormal="85" zoomScaleSheetLayoutView="85" workbookViewId="0">
      <selection activeCell="M25" sqref="M25"/>
    </sheetView>
  </sheetViews>
  <sheetFormatPr defaultColWidth="9" defaultRowHeight="13.5"/>
  <cols>
    <col min="1" max="10" width="13.375" style="187" customWidth="1"/>
    <col min="11" max="14" width="8.125" style="187" customWidth="1"/>
    <col min="15" max="15" width="2.5" style="187" customWidth="1"/>
    <col min="16" max="16384" width="9" style="187"/>
  </cols>
  <sheetData>
    <row r="1" spans="1:16" ht="22.5" customHeight="1">
      <c r="N1" s="190" t="s">
        <v>4765</v>
      </c>
      <c r="P1" s="95" t="s">
        <v>208</v>
      </c>
    </row>
    <row r="2" spans="1:16" s="1040" customFormat="1" ht="22.5" customHeight="1">
      <c r="A2" s="234" t="s">
        <v>4772</v>
      </c>
      <c r="B2" s="235"/>
      <c r="C2" s="235"/>
      <c r="D2" s="235"/>
      <c r="E2" s="235"/>
      <c r="F2" s="235"/>
      <c r="G2" s="235"/>
      <c r="H2" s="1039"/>
    </row>
    <row r="3" spans="1:16" s="203" customFormat="1" ht="22.5" customHeight="1">
      <c r="A3" s="1033" t="s">
        <v>631</v>
      </c>
      <c r="B3" s="237"/>
      <c r="C3" s="237"/>
      <c r="D3" s="237"/>
      <c r="E3" s="237"/>
      <c r="F3" s="237"/>
      <c r="G3" s="237"/>
      <c r="H3" s="238"/>
      <c r="I3" s="238"/>
      <c r="N3" s="248" t="s">
        <v>555</v>
      </c>
    </row>
    <row r="4" spans="1:16" s="1040" customFormat="1" ht="20.100000000000001" customHeight="1">
      <c r="A4" s="2037" t="s">
        <v>670</v>
      </c>
      <c r="B4" s="2049" t="s">
        <v>671</v>
      </c>
      <c r="C4" s="2050"/>
      <c r="D4" s="2050"/>
      <c r="E4" s="2050"/>
      <c r="F4" s="2050"/>
      <c r="G4" s="2050"/>
      <c r="H4" s="2050"/>
      <c r="I4" s="2050"/>
      <c r="J4" s="2051"/>
      <c r="K4" s="2060" t="s">
        <v>672</v>
      </c>
      <c r="L4" s="2060"/>
      <c r="M4" s="2060"/>
      <c r="N4" s="2049"/>
    </row>
    <row r="5" spans="1:16" s="1040" customFormat="1" ht="20.100000000000001" customHeight="1">
      <c r="A5" s="2059"/>
      <c r="B5" s="2042" t="s">
        <v>637</v>
      </c>
      <c r="C5" s="2042"/>
      <c r="D5" s="2039"/>
      <c r="E5" s="2042" t="s">
        <v>638</v>
      </c>
      <c r="F5" s="2042"/>
      <c r="G5" s="2042"/>
      <c r="H5" s="2042" t="s">
        <v>639</v>
      </c>
      <c r="I5" s="2042"/>
      <c r="J5" s="2042"/>
      <c r="K5" s="2042" t="s">
        <v>4932</v>
      </c>
      <c r="L5" s="2039"/>
      <c r="M5" s="2039" t="s">
        <v>4933</v>
      </c>
      <c r="N5" s="2040"/>
    </row>
    <row r="6" spans="1:16" s="1040" customFormat="1" ht="20.100000000000001" customHeight="1">
      <c r="A6" s="2038"/>
      <c r="B6" s="1034" t="s">
        <v>131</v>
      </c>
      <c r="C6" s="1034" t="s">
        <v>245</v>
      </c>
      <c r="D6" s="1032" t="s">
        <v>246</v>
      </c>
      <c r="E6" s="1034" t="s">
        <v>131</v>
      </c>
      <c r="F6" s="1034" t="s">
        <v>245</v>
      </c>
      <c r="G6" s="1034" t="s">
        <v>246</v>
      </c>
      <c r="H6" s="1034" t="s">
        <v>131</v>
      </c>
      <c r="I6" s="1034" t="s">
        <v>245</v>
      </c>
      <c r="J6" s="1034" t="s">
        <v>246</v>
      </c>
      <c r="K6" s="1034" t="s">
        <v>245</v>
      </c>
      <c r="L6" s="1034" t="s">
        <v>246</v>
      </c>
      <c r="M6" s="1034" t="s">
        <v>245</v>
      </c>
      <c r="N6" s="1032" t="s">
        <v>246</v>
      </c>
    </row>
    <row r="7" spans="1:16" s="1040" customFormat="1" ht="30" customHeight="1">
      <c r="A7" s="2054" t="s">
        <v>673</v>
      </c>
      <c r="B7" s="1043">
        <f>SUM(C7:D7)</f>
        <v>285782</v>
      </c>
      <c r="C7" s="252">
        <v>138735</v>
      </c>
      <c r="D7" s="252">
        <v>147047</v>
      </c>
      <c r="E7" s="252">
        <f>SUM(F7:G7)</f>
        <v>286638</v>
      </c>
      <c r="F7" s="252">
        <v>140915</v>
      </c>
      <c r="G7" s="252">
        <v>145723</v>
      </c>
      <c r="H7" s="250">
        <f>SUM(I7:J7)</f>
        <v>279896</v>
      </c>
      <c r="I7" s="250">
        <v>136410</v>
      </c>
      <c r="J7" s="250">
        <v>143486</v>
      </c>
      <c r="K7" s="2056">
        <f>ROUND(F7/$E7*100,1)</f>
        <v>49.2</v>
      </c>
      <c r="L7" s="2056">
        <f>ROUND(G7/$E7*100,1)</f>
        <v>50.8</v>
      </c>
      <c r="M7" s="2061">
        <f>ROUND(I7/$H7*100,1)</f>
        <v>48.7</v>
      </c>
      <c r="N7" s="2061">
        <f>ROUND(J7/$H7*100,1)</f>
        <v>51.3</v>
      </c>
    </row>
    <row r="8" spans="1:16" s="1040" customFormat="1" ht="30" customHeight="1">
      <c r="A8" s="2055"/>
      <c r="B8" s="1044">
        <v>100</v>
      </c>
      <c r="C8" s="253">
        <v>100</v>
      </c>
      <c r="D8" s="253">
        <v>100</v>
      </c>
      <c r="E8" s="253">
        <v>100</v>
      </c>
      <c r="F8" s="253">
        <v>100</v>
      </c>
      <c r="G8" s="253">
        <v>100</v>
      </c>
      <c r="H8" s="251">
        <v>100</v>
      </c>
      <c r="I8" s="251">
        <v>100</v>
      </c>
      <c r="J8" s="251">
        <v>100</v>
      </c>
      <c r="K8" s="2057"/>
      <c r="L8" s="2057"/>
      <c r="M8" s="2062"/>
      <c r="N8" s="2062">
        <f>ROUND(G8/$E8*100,1)</f>
        <v>100</v>
      </c>
    </row>
    <row r="9" spans="1:16" s="1040" customFormat="1" ht="30" customHeight="1">
      <c r="A9" s="2058" t="s">
        <v>674</v>
      </c>
      <c r="B9" s="1043">
        <f>SUM(C9:D9)</f>
        <v>157283</v>
      </c>
      <c r="C9" s="252">
        <f>C11+C13</f>
        <v>90205</v>
      </c>
      <c r="D9" s="252">
        <f>D11+D13</f>
        <v>67078</v>
      </c>
      <c r="E9" s="252">
        <f>SUM(F9:G9)</f>
        <v>163886</v>
      </c>
      <c r="F9" s="252">
        <v>93312</v>
      </c>
      <c r="G9" s="252">
        <v>70574</v>
      </c>
      <c r="H9" s="250">
        <f>SUM(I9:J9)</f>
        <v>159052</v>
      </c>
      <c r="I9" s="250">
        <v>88306</v>
      </c>
      <c r="J9" s="250">
        <v>70746</v>
      </c>
      <c r="K9" s="2057">
        <f>ROUND(F9/$E9*100,1)</f>
        <v>56.9</v>
      </c>
      <c r="L9" s="2057">
        <f>ROUND(G9/$E9*100,1)</f>
        <v>43.1</v>
      </c>
      <c r="M9" s="2062">
        <f>ROUND(I9/$H9*100,1)</f>
        <v>55.5</v>
      </c>
      <c r="N9" s="2062">
        <f>ROUND(J9/$H9*100,1)</f>
        <v>44.5</v>
      </c>
    </row>
    <row r="10" spans="1:16" s="1040" customFormat="1" ht="30" customHeight="1">
      <c r="A10" s="2058"/>
      <c r="B10" s="1044">
        <f t="shared" ref="B10:J10" si="0">ROUND(B9/B7*100,1)</f>
        <v>55</v>
      </c>
      <c r="C10" s="253">
        <f t="shared" si="0"/>
        <v>65</v>
      </c>
      <c r="D10" s="253">
        <f t="shared" si="0"/>
        <v>45.6</v>
      </c>
      <c r="E10" s="253">
        <f t="shared" si="0"/>
        <v>57.2</v>
      </c>
      <c r="F10" s="253">
        <f t="shared" si="0"/>
        <v>66.2</v>
      </c>
      <c r="G10" s="253">
        <f t="shared" si="0"/>
        <v>48.4</v>
      </c>
      <c r="H10" s="251">
        <f t="shared" si="0"/>
        <v>56.8</v>
      </c>
      <c r="I10" s="251">
        <f t="shared" si="0"/>
        <v>64.7</v>
      </c>
      <c r="J10" s="251">
        <f t="shared" si="0"/>
        <v>49.3</v>
      </c>
      <c r="K10" s="2057"/>
      <c r="L10" s="2057"/>
      <c r="M10" s="2062"/>
      <c r="N10" s="2062">
        <f>ROUND(G10/$E10*100,1)</f>
        <v>84.6</v>
      </c>
    </row>
    <row r="11" spans="1:16" s="1040" customFormat="1" ht="30" customHeight="1">
      <c r="A11" s="2063" t="s">
        <v>675</v>
      </c>
      <c r="B11" s="1043">
        <f>SUM(C11:D11)</f>
        <v>144621</v>
      </c>
      <c r="C11" s="252">
        <v>81920</v>
      </c>
      <c r="D11" s="252">
        <v>62701</v>
      </c>
      <c r="E11" s="252">
        <f>SUM(F11:G11)</f>
        <v>156056</v>
      </c>
      <c r="F11" s="252">
        <v>88333</v>
      </c>
      <c r="G11" s="252">
        <v>67723</v>
      </c>
      <c r="H11" s="250">
        <f>SUM(I11:J11)</f>
        <v>152474</v>
      </c>
      <c r="I11" s="250">
        <v>84244</v>
      </c>
      <c r="J11" s="250">
        <v>68230</v>
      </c>
      <c r="K11" s="2057">
        <f>ROUND(F11/$E11*100,1)</f>
        <v>56.6</v>
      </c>
      <c r="L11" s="2057">
        <f>ROUND(G11/$E11*100,1)</f>
        <v>43.4</v>
      </c>
      <c r="M11" s="2062">
        <f>ROUND(I11/$H11*100,1)</f>
        <v>55.3</v>
      </c>
      <c r="N11" s="2062">
        <f>ROUND(J11/$H11*100,1)</f>
        <v>44.7</v>
      </c>
    </row>
    <row r="12" spans="1:16" s="1040" customFormat="1" ht="30" customHeight="1">
      <c r="A12" s="2063"/>
      <c r="B12" s="1044">
        <f>ROUND(B11/B$7*100,1)</f>
        <v>50.6</v>
      </c>
      <c r="C12" s="253">
        <f>ROUND(C11/C$7*100,1)</f>
        <v>59</v>
      </c>
      <c r="D12" s="253">
        <f>ROUND(D11/D$7*100,1)</f>
        <v>42.6</v>
      </c>
      <c r="E12" s="253">
        <v>54.5</v>
      </c>
      <c r="F12" s="253">
        <f>ROUND(F11/F$7*100,1)</f>
        <v>62.7</v>
      </c>
      <c r="G12" s="253">
        <v>46.4</v>
      </c>
      <c r="H12" s="251">
        <f>ROUND(H11/H$7*100,1)</f>
        <v>54.5</v>
      </c>
      <c r="I12" s="251">
        <f>ROUND(I11/I$7*100,1)</f>
        <v>61.8</v>
      </c>
      <c r="J12" s="251">
        <f>ROUND(J11/J$7*100,1)</f>
        <v>47.6</v>
      </c>
      <c r="K12" s="2057"/>
      <c r="L12" s="2057"/>
      <c r="M12" s="2062"/>
      <c r="N12" s="2062">
        <f>ROUND(G12/$E12*100,1)</f>
        <v>85.1</v>
      </c>
    </row>
    <row r="13" spans="1:16" s="1040" customFormat="1" ht="30" customHeight="1">
      <c r="A13" s="2064" t="s">
        <v>676</v>
      </c>
      <c r="B13" s="1043">
        <f>SUM(C13:D13)</f>
        <v>12662</v>
      </c>
      <c r="C13" s="252">
        <v>8285</v>
      </c>
      <c r="D13" s="252">
        <v>4377</v>
      </c>
      <c r="E13" s="252">
        <f>SUM(F13:G13)</f>
        <v>7830</v>
      </c>
      <c r="F13" s="252">
        <v>4979</v>
      </c>
      <c r="G13" s="252">
        <v>2851</v>
      </c>
      <c r="H13" s="250">
        <f>SUM(I13:J13)</f>
        <v>6578</v>
      </c>
      <c r="I13" s="250">
        <v>4062</v>
      </c>
      <c r="J13" s="250">
        <v>2516</v>
      </c>
      <c r="K13" s="2057">
        <f>ROUND(F13/$E13*100,1)</f>
        <v>63.6</v>
      </c>
      <c r="L13" s="2057">
        <f>ROUND(G13/$E13*100,1)</f>
        <v>36.4</v>
      </c>
      <c r="M13" s="2062">
        <f>ROUND(I13/$H13*100,1)</f>
        <v>61.8</v>
      </c>
      <c r="N13" s="2062">
        <f>ROUND(J13/$H13*100,1)</f>
        <v>38.200000000000003</v>
      </c>
    </row>
    <row r="14" spans="1:16" s="1040" customFormat="1" ht="30" customHeight="1">
      <c r="A14" s="2065"/>
      <c r="B14" s="1044">
        <f t="shared" ref="B14:J14" si="1">ROUND(B13/B$7*100,1)</f>
        <v>4.4000000000000004</v>
      </c>
      <c r="C14" s="253">
        <f t="shared" si="1"/>
        <v>6</v>
      </c>
      <c r="D14" s="253">
        <f t="shared" si="1"/>
        <v>3</v>
      </c>
      <c r="E14" s="253">
        <f t="shared" si="1"/>
        <v>2.7</v>
      </c>
      <c r="F14" s="253">
        <f t="shared" si="1"/>
        <v>3.5</v>
      </c>
      <c r="G14" s="253">
        <f t="shared" si="1"/>
        <v>2</v>
      </c>
      <c r="H14" s="251">
        <f t="shared" si="1"/>
        <v>2.4</v>
      </c>
      <c r="I14" s="251">
        <f t="shared" si="1"/>
        <v>3</v>
      </c>
      <c r="J14" s="251">
        <f t="shared" si="1"/>
        <v>1.8</v>
      </c>
      <c r="K14" s="2057"/>
      <c r="L14" s="2057"/>
      <c r="M14" s="2062"/>
      <c r="N14" s="2062">
        <f>ROUND(G14/$E14*100,1)</f>
        <v>74.099999999999994</v>
      </c>
    </row>
    <row r="15" spans="1:16" s="1040" customFormat="1" ht="30" customHeight="1">
      <c r="A15" s="2058" t="s">
        <v>677</v>
      </c>
      <c r="B15" s="1043">
        <f>SUM(C15:D15)</f>
        <v>101427</v>
      </c>
      <c r="C15" s="252">
        <v>34063</v>
      </c>
      <c r="D15" s="252">
        <v>67364</v>
      </c>
      <c r="E15" s="252">
        <f>SUM(F15:G15)</f>
        <v>101868</v>
      </c>
      <c r="F15" s="252">
        <v>35996</v>
      </c>
      <c r="G15" s="252">
        <v>65872</v>
      </c>
      <c r="H15" s="250">
        <f>SUM(I15:J15)</f>
        <v>92601</v>
      </c>
      <c r="I15" s="250">
        <v>33258</v>
      </c>
      <c r="J15" s="250">
        <v>59343</v>
      </c>
      <c r="K15" s="2057">
        <f>ROUND(F15/$E15*100,1)</f>
        <v>35.299999999999997</v>
      </c>
      <c r="L15" s="2057">
        <f>ROUND(G15/$E15*100,1)</f>
        <v>64.7</v>
      </c>
      <c r="M15" s="2062">
        <f>ROUND(I15/$H15*100,1)</f>
        <v>35.9</v>
      </c>
      <c r="N15" s="2062">
        <f>ROUND(J15/$H15*100,1)</f>
        <v>64.099999999999994</v>
      </c>
    </row>
    <row r="16" spans="1:16" s="1040" customFormat="1" ht="30" customHeight="1">
      <c r="A16" s="2058"/>
      <c r="B16" s="1044">
        <f t="shared" ref="B16:J16" si="2">ROUND(B15/B$7*100,1)</f>
        <v>35.5</v>
      </c>
      <c r="C16" s="253">
        <f t="shared" si="2"/>
        <v>24.6</v>
      </c>
      <c r="D16" s="253">
        <f t="shared" si="2"/>
        <v>45.8</v>
      </c>
      <c r="E16" s="253">
        <f t="shared" si="2"/>
        <v>35.5</v>
      </c>
      <c r="F16" s="253">
        <f t="shared" si="2"/>
        <v>25.5</v>
      </c>
      <c r="G16" s="253">
        <f t="shared" si="2"/>
        <v>45.2</v>
      </c>
      <c r="H16" s="251">
        <f t="shared" si="2"/>
        <v>33.1</v>
      </c>
      <c r="I16" s="251">
        <f t="shared" si="2"/>
        <v>24.4</v>
      </c>
      <c r="J16" s="251">
        <f t="shared" si="2"/>
        <v>41.4</v>
      </c>
      <c r="K16" s="2057"/>
      <c r="L16" s="2057"/>
      <c r="M16" s="2062"/>
      <c r="N16" s="2062">
        <f>ROUND(G16/$E16*100,1)</f>
        <v>127.3</v>
      </c>
    </row>
    <row r="17" spans="1:14" s="1040" customFormat="1" ht="30" customHeight="1">
      <c r="A17" s="1031" t="s">
        <v>678</v>
      </c>
      <c r="B17" s="1045">
        <f t="shared" ref="B17:J17" si="3">B7-B9-B15</f>
        <v>27072</v>
      </c>
      <c r="C17" s="254">
        <f t="shared" si="3"/>
        <v>14467</v>
      </c>
      <c r="D17" s="254">
        <f t="shared" si="3"/>
        <v>12605</v>
      </c>
      <c r="E17" s="254">
        <f t="shared" si="3"/>
        <v>20884</v>
      </c>
      <c r="F17" s="254">
        <f t="shared" si="3"/>
        <v>11607</v>
      </c>
      <c r="G17" s="254">
        <f t="shared" si="3"/>
        <v>9277</v>
      </c>
      <c r="H17" s="255">
        <f t="shared" si="3"/>
        <v>28243</v>
      </c>
      <c r="I17" s="255">
        <f t="shared" si="3"/>
        <v>14846</v>
      </c>
      <c r="J17" s="255">
        <f t="shared" si="3"/>
        <v>13397</v>
      </c>
      <c r="K17" s="256">
        <f>ROUND(F17/$E17*100,1)</f>
        <v>55.6</v>
      </c>
      <c r="L17" s="256">
        <f>ROUND(G17/$E17*100,1)</f>
        <v>44.4</v>
      </c>
      <c r="M17" s="1046">
        <f>ROUND(I17/$H17*100,1)</f>
        <v>52.6</v>
      </c>
      <c r="N17" s="1046">
        <f>ROUND(J17/$H17*100,1)</f>
        <v>47.4</v>
      </c>
    </row>
    <row r="18" spans="1:14" s="1040" customFormat="1" ht="18" customHeight="1">
      <c r="A18" s="1040" t="s">
        <v>679</v>
      </c>
    </row>
    <row r="19" spans="1:14" s="1040" customFormat="1" ht="18" customHeight="1">
      <c r="A19" s="1040" t="s">
        <v>680</v>
      </c>
    </row>
    <row r="20" spans="1:14" s="1040" customFormat="1" ht="18" customHeight="1">
      <c r="A20" s="1040" t="s">
        <v>649</v>
      </c>
    </row>
    <row r="22" spans="1:14" s="257" customFormat="1"/>
    <row r="23" spans="1:14" s="258" customFormat="1"/>
    <row r="24" spans="1:14" s="257" customFormat="1"/>
    <row r="25" spans="1:14" s="257" customFormat="1"/>
  </sheetData>
  <customSheetViews>
    <customSheetView guid="{35BD8D3A-C3F6-4E0E-B6B2-2143E8CF03D4}" scale="70" topLeftCell="D1">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D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33">
    <mergeCell ref="M9:M10"/>
    <mergeCell ref="N9:N10"/>
    <mergeCell ref="L15:L16"/>
    <mergeCell ref="M15:M16"/>
    <mergeCell ref="N15:N16"/>
    <mergeCell ref="L11:L12"/>
    <mergeCell ref="M11:M12"/>
    <mergeCell ref="N11:N12"/>
    <mergeCell ref="L13:L14"/>
    <mergeCell ref="M13:M14"/>
    <mergeCell ref="N13:N14"/>
    <mergeCell ref="A15:A16"/>
    <mergeCell ref="K15:K16"/>
    <mergeCell ref="A11:A12"/>
    <mergeCell ref="K11:K12"/>
    <mergeCell ref="A13:A14"/>
    <mergeCell ref="K13:K14"/>
    <mergeCell ref="A7:A8"/>
    <mergeCell ref="K7:K8"/>
    <mergeCell ref="A9:A10"/>
    <mergeCell ref="K9:K10"/>
    <mergeCell ref="A4:A6"/>
    <mergeCell ref="B5:D5"/>
    <mergeCell ref="E5:G5"/>
    <mergeCell ref="B4:J4"/>
    <mergeCell ref="K4:N4"/>
    <mergeCell ref="H5:J5"/>
    <mergeCell ref="K5:L5"/>
    <mergeCell ref="M5:N5"/>
    <mergeCell ref="L7:L8"/>
    <mergeCell ref="M7:M8"/>
    <mergeCell ref="N7:N8"/>
    <mergeCell ref="L9:L10"/>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K18"/>
  <sheetViews>
    <sheetView zoomScaleNormal="100" zoomScaleSheetLayoutView="100" workbookViewId="0">
      <selection activeCell="M25" sqref="M25"/>
    </sheetView>
  </sheetViews>
  <sheetFormatPr defaultColWidth="9" defaultRowHeight="13.5"/>
  <cols>
    <col min="1" max="1" width="16.75" style="187" customWidth="1"/>
    <col min="2" max="2" width="16.25" style="187" customWidth="1"/>
    <col min="3" max="6" width="13.75" style="187" customWidth="1"/>
    <col min="7" max="7" width="9" style="187" customWidth="1"/>
    <col min="8" max="8" width="2.5" style="187" customWidth="1"/>
    <col min="9" max="9" width="10.625" style="187" bestFit="1" customWidth="1"/>
    <col min="10" max="16384" width="9" style="187"/>
  </cols>
  <sheetData>
    <row r="1" spans="1:11" ht="22.5" customHeight="1">
      <c r="G1" s="190" t="s">
        <v>4765</v>
      </c>
      <c r="I1" s="95" t="s">
        <v>208</v>
      </c>
    </row>
    <row r="2" spans="1:11" ht="22.5" customHeight="1">
      <c r="A2" s="259" t="s">
        <v>4771</v>
      </c>
    </row>
    <row r="3" spans="1:11" s="203" customFormat="1" ht="22.5" customHeight="1">
      <c r="A3" s="260"/>
      <c r="G3" s="248" t="s">
        <v>555</v>
      </c>
    </row>
    <row r="4" spans="1:11" ht="20.100000000000001" customHeight="1">
      <c r="A4" s="2051" t="s">
        <v>681</v>
      </c>
      <c r="B4" s="2049"/>
      <c r="C4" s="2066" t="s">
        <v>682</v>
      </c>
      <c r="D4" s="2066" t="s">
        <v>683</v>
      </c>
      <c r="E4" s="2066" t="s">
        <v>684</v>
      </c>
      <c r="F4" s="2039" t="s">
        <v>685</v>
      </c>
      <c r="G4" s="2040"/>
    </row>
    <row r="5" spans="1:11" ht="20.100000000000001" customHeight="1">
      <c r="A5" s="2051"/>
      <c r="B5" s="2049"/>
      <c r="C5" s="2067"/>
      <c r="D5" s="2067"/>
      <c r="E5" s="2067"/>
      <c r="F5" s="249" t="s">
        <v>686</v>
      </c>
      <c r="G5" s="249" t="s">
        <v>687</v>
      </c>
    </row>
    <row r="6" spans="1:11" ht="26.25" customHeight="1">
      <c r="A6" s="2068" t="s">
        <v>244</v>
      </c>
      <c r="B6" s="261" t="s">
        <v>238</v>
      </c>
      <c r="C6" s="262">
        <v>131740</v>
      </c>
      <c r="D6" s="263">
        <v>138310</v>
      </c>
      <c r="E6" s="264">
        <v>140441</v>
      </c>
      <c r="F6" s="265">
        <f t="shared" ref="F6:F17" si="0">E6-D6</f>
        <v>2131</v>
      </c>
      <c r="G6" s="266">
        <f t="shared" ref="G6:G17" si="1">F6/D6*100</f>
        <v>1.5407418118718821</v>
      </c>
      <c r="K6" s="267"/>
    </row>
    <row r="7" spans="1:11" ht="26.25" customHeight="1">
      <c r="A7" s="2069"/>
      <c r="B7" s="205" t="s">
        <v>688</v>
      </c>
      <c r="C7" s="262">
        <v>338712</v>
      </c>
      <c r="D7" s="263">
        <v>335444</v>
      </c>
      <c r="E7" s="264">
        <v>327692</v>
      </c>
      <c r="F7" s="268">
        <f t="shared" si="0"/>
        <v>-7752</v>
      </c>
      <c r="G7" s="266">
        <f t="shared" si="1"/>
        <v>-2.3109669572268396</v>
      </c>
      <c r="K7" s="267"/>
    </row>
    <row r="8" spans="1:11" ht="26.25" customHeight="1">
      <c r="A8" s="2069" t="s">
        <v>689</v>
      </c>
      <c r="B8" s="205" t="s">
        <v>238</v>
      </c>
      <c r="C8" s="262">
        <v>131548</v>
      </c>
      <c r="D8" s="263">
        <v>138082</v>
      </c>
      <c r="E8" s="264">
        <v>140176</v>
      </c>
      <c r="F8" s="268">
        <f t="shared" si="0"/>
        <v>2094</v>
      </c>
      <c r="G8" s="266">
        <f t="shared" si="1"/>
        <v>1.5164902014744863</v>
      </c>
      <c r="K8" s="267"/>
    </row>
    <row r="9" spans="1:11" ht="26.25" customHeight="1">
      <c r="A9" s="2069"/>
      <c r="B9" s="205" t="s">
        <v>688</v>
      </c>
      <c r="C9" s="262">
        <v>332912</v>
      </c>
      <c r="D9" s="263">
        <v>329009</v>
      </c>
      <c r="E9" s="264">
        <v>321025</v>
      </c>
      <c r="F9" s="268">
        <f t="shared" si="0"/>
        <v>-7984</v>
      </c>
      <c r="G9" s="266">
        <f t="shared" si="1"/>
        <v>-2.4266813369847027</v>
      </c>
      <c r="K9" s="267"/>
    </row>
    <row r="10" spans="1:11" ht="26.25" customHeight="1">
      <c r="A10" s="2069"/>
      <c r="B10" s="205" t="s">
        <v>690</v>
      </c>
      <c r="C10" s="269">
        <f>C9/C8</f>
        <v>2.5307264268555962</v>
      </c>
      <c r="D10" s="270">
        <f>D9/D8</f>
        <v>2.3827073767761187</v>
      </c>
      <c r="E10" s="271">
        <f>E9/E8</f>
        <v>2.2901566601986074</v>
      </c>
      <c r="F10" s="272">
        <f t="shared" si="0"/>
        <v>-9.2550716577511238E-2</v>
      </c>
      <c r="G10" s="266">
        <f t="shared" si="1"/>
        <v>-3.8842670098556291</v>
      </c>
      <c r="K10" s="267"/>
    </row>
    <row r="11" spans="1:11" ht="26.25" customHeight="1">
      <c r="A11" s="2070" t="s">
        <v>691</v>
      </c>
      <c r="B11" s="205" t="s">
        <v>238</v>
      </c>
      <c r="C11" s="273">
        <v>2251</v>
      </c>
      <c r="D11" s="274">
        <v>2151</v>
      </c>
      <c r="E11" s="275">
        <v>1771</v>
      </c>
      <c r="F11" s="268">
        <f t="shared" si="0"/>
        <v>-380</v>
      </c>
      <c r="G11" s="266">
        <f t="shared" si="1"/>
        <v>-17.666201766620176</v>
      </c>
      <c r="K11" s="267"/>
    </row>
    <row r="12" spans="1:11" ht="26.25" customHeight="1">
      <c r="A12" s="2070"/>
      <c r="B12" s="205" t="s">
        <v>688</v>
      </c>
      <c r="C12" s="273">
        <v>5826</v>
      </c>
      <c r="D12" s="274">
        <v>5451</v>
      </c>
      <c r="E12" s="275">
        <v>4489</v>
      </c>
      <c r="F12" s="268">
        <f t="shared" si="0"/>
        <v>-962</v>
      </c>
      <c r="G12" s="266">
        <f t="shared" si="1"/>
        <v>-17.648137956338285</v>
      </c>
      <c r="K12" s="267"/>
    </row>
    <row r="13" spans="1:11" ht="26.25" customHeight="1">
      <c r="A13" s="2070" t="s">
        <v>692</v>
      </c>
      <c r="B13" s="205" t="s">
        <v>238</v>
      </c>
      <c r="C13" s="273">
        <v>228</v>
      </c>
      <c r="D13" s="274">
        <v>219</v>
      </c>
      <c r="E13" s="275">
        <v>175</v>
      </c>
      <c r="F13" s="268">
        <f t="shared" si="0"/>
        <v>-44</v>
      </c>
      <c r="G13" s="266">
        <f t="shared" si="1"/>
        <v>-20.091324200913242</v>
      </c>
      <c r="K13" s="267"/>
    </row>
    <row r="14" spans="1:11" ht="26.25" customHeight="1">
      <c r="A14" s="2070"/>
      <c r="B14" s="205" t="s">
        <v>688</v>
      </c>
      <c r="C14" s="273">
        <v>566</v>
      </c>
      <c r="D14" s="274">
        <v>556</v>
      </c>
      <c r="E14" s="275">
        <v>423</v>
      </c>
      <c r="F14" s="268">
        <f t="shared" si="0"/>
        <v>-133</v>
      </c>
      <c r="G14" s="266">
        <f t="shared" si="1"/>
        <v>-23.920863309352519</v>
      </c>
      <c r="K14" s="267"/>
    </row>
    <row r="15" spans="1:11" ht="26.25" customHeight="1">
      <c r="A15" s="276" t="s">
        <v>693</v>
      </c>
      <c r="B15" s="205" t="s">
        <v>238</v>
      </c>
      <c r="C15" s="273">
        <v>8847</v>
      </c>
      <c r="D15" s="274">
        <v>13877</v>
      </c>
      <c r="E15" s="275">
        <v>13682</v>
      </c>
      <c r="F15" s="268">
        <f t="shared" si="0"/>
        <v>-195</v>
      </c>
      <c r="G15" s="266">
        <f t="shared" si="1"/>
        <v>-1.4052028536427181</v>
      </c>
      <c r="K15" s="267"/>
    </row>
    <row r="16" spans="1:11" ht="26.25" customHeight="1">
      <c r="A16" s="2069" t="s">
        <v>694</v>
      </c>
      <c r="B16" s="205" t="s">
        <v>238</v>
      </c>
      <c r="C16" s="262">
        <v>192</v>
      </c>
      <c r="D16" s="263">
        <v>228</v>
      </c>
      <c r="E16" s="264">
        <v>265</v>
      </c>
      <c r="F16" s="268">
        <f t="shared" si="0"/>
        <v>37</v>
      </c>
      <c r="G16" s="266">
        <f t="shared" si="1"/>
        <v>16.228070175438596</v>
      </c>
      <c r="K16" s="267"/>
    </row>
    <row r="17" spans="1:11" ht="26.25" customHeight="1">
      <c r="A17" s="2071"/>
      <c r="B17" s="224" t="s">
        <v>688</v>
      </c>
      <c r="C17" s="277">
        <v>5800</v>
      </c>
      <c r="D17" s="278">
        <v>6435</v>
      </c>
      <c r="E17" s="279">
        <v>6667</v>
      </c>
      <c r="F17" s="280">
        <f t="shared" si="0"/>
        <v>232</v>
      </c>
      <c r="G17" s="281">
        <f t="shared" si="1"/>
        <v>3.6052836052836055</v>
      </c>
      <c r="K17" s="267"/>
    </row>
    <row r="18" spans="1:11" ht="18" customHeight="1">
      <c r="A18" s="187" t="s">
        <v>649</v>
      </c>
    </row>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23" sqref="A23"/>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23" sqref="A23"/>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23" sqref="A2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23" sqref="A23"/>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23" sqref="A23"/>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A23" sqref="A2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A23" sqref="A2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23" sqref="A23"/>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23" sqref="A2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23" sqref="A23"/>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A23" sqref="A2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A23" sqref="A2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A23" sqref="A2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A23" sqref="A2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23" sqref="A2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23" sqref="A2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A23" sqref="A23"/>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A23" sqref="A23"/>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A23" sqref="A2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23" sqref="A2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A23" sqref="A2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23" sqref="A2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23" sqref="A2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A23" sqref="A23"/>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A23" sqref="A2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A23" sqref="A2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A23" sqref="A2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A23" sqref="A2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A23" sqref="A2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A23" sqref="A2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23" sqref="A2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23" sqref="A2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23" sqref="A2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23" sqref="A2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23" sqref="A2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A23" sqref="A2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A23" sqref="A2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23" sqref="A2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0">
    <mergeCell ref="A8:A10"/>
    <mergeCell ref="A11:A12"/>
    <mergeCell ref="A13:A14"/>
    <mergeCell ref="A16:A17"/>
    <mergeCell ref="A4:B5"/>
    <mergeCell ref="C4:C5"/>
    <mergeCell ref="D4:D5"/>
    <mergeCell ref="E4:E5"/>
    <mergeCell ref="F4:G4"/>
    <mergeCell ref="A6:A7"/>
  </mergeCells>
  <phoneticPr fontId="2"/>
  <hyperlinks>
    <hyperlink ref="I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J15"/>
  <sheetViews>
    <sheetView zoomScaleNormal="100" zoomScaleSheetLayoutView="100" workbookViewId="0">
      <selection activeCell="M25" sqref="M25"/>
    </sheetView>
  </sheetViews>
  <sheetFormatPr defaultColWidth="9" defaultRowHeight="13.5"/>
  <cols>
    <col min="1" max="1" width="29.375" style="187" customWidth="1"/>
    <col min="2" max="6" width="13.375" style="187" customWidth="1"/>
    <col min="7" max="8" width="10.125" style="187" customWidth="1"/>
    <col min="9" max="9" width="2.5" style="187" customWidth="1"/>
    <col min="10" max="10" width="10.625" style="187" bestFit="1" customWidth="1"/>
    <col min="11" max="16384" width="9" style="187"/>
  </cols>
  <sheetData>
    <row r="1" spans="1:10" ht="22.5" customHeight="1">
      <c r="H1" s="190" t="s">
        <v>4765</v>
      </c>
      <c r="J1" s="95" t="s">
        <v>208</v>
      </c>
    </row>
    <row r="2" spans="1:10" ht="22.5" customHeight="1">
      <c r="A2" s="259" t="s">
        <v>4770</v>
      </c>
      <c r="G2" s="190"/>
    </row>
    <row r="3" spans="1:10" s="203" customFormat="1" ht="22.5" customHeight="1">
      <c r="A3" s="260"/>
      <c r="H3" s="248" t="s">
        <v>555</v>
      </c>
    </row>
    <row r="4" spans="1:10" ht="22.5" customHeight="1">
      <c r="A4" s="2051" t="s">
        <v>695</v>
      </c>
      <c r="B4" s="2049" t="s">
        <v>696</v>
      </c>
      <c r="C4" s="2050"/>
      <c r="D4" s="2051"/>
      <c r="E4" s="2060" t="s">
        <v>697</v>
      </c>
      <c r="F4" s="2060"/>
      <c r="G4" s="2060" t="s">
        <v>698</v>
      </c>
      <c r="H4" s="2049"/>
    </row>
    <row r="5" spans="1:10" ht="29.25" customHeight="1">
      <c r="A5" s="2051"/>
      <c r="B5" s="282" t="s">
        <v>682</v>
      </c>
      <c r="C5" s="282" t="s">
        <v>683</v>
      </c>
      <c r="D5" s="282" t="s">
        <v>684</v>
      </c>
      <c r="E5" s="240" t="s">
        <v>641</v>
      </c>
      <c r="F5" s="240" t="s">
        <v>699</v>
      </c>
      <c r="G5" s="282" t="s">
        <v>683</v>
      </c>
      <c r="H5" s="282" t="s">
        <v>684</v>
      </c>
    </row>
    <row r="6" spans="1:10" ht="22.5" customHeight="1">
      <c r="A6" s="234" t="s">
        <v>700</v>
      </c>
      <c r="B6" s="263">
        <v>131548</v>
      </c>
      <c r="C6" s="263">
        <v>138082</v>
      </c>
      <c r="D6" s="264">
        <v>140176</v>
      </c>
      <c r="E6" s="283">
        <f t="shared" ref="E6:E14" si="0">D6-C6</f>
        <v>2094</v>
      </c>
      <c r="F6" s="284">
        <f t="shared" ref="F6:F14" si="1">E6/C6*100</f>
        <v>1.5164902014744863</v>
      </c>
      <c r="G6" s="285">
        <v>100</v>
      </c>
      <c r="H6" s="286">
        <v>100</v>
      </c>
    </row>
    <row r="7" spans="1:10" ht="22.5" customHeight="1">
      <c r="A7" s="287" t="s">
        <v>701</v>
      </c>
      <c r="B7" s="263">
        <v>130672</v>
      </c>
      <c r="C7" s="263">
        <v>136440</v>
      </c>
      <c r="D7" s="264">
        <v>138746</v>
      </c>
      <c r="E7" s="283">
        <f t="shared" si="0"/>
        <v>2306</v>
      </c>
      <c r="F7" s="284">
        <f t="shared" si="1"/>
        <v>1.6901201993550279</v>
      </c>
      <c r="G7" s="288">
        <f t="shared" ref="G7:G14" si="2">C7/$C$6*100</f>
        <v>98.810851523008068</v>
      </c>
      <c r="H7" s="286">
        <f t="shared" ref="H7:H14" si="3">D7/$D$6*100</f>
        <v>98.979853897956843</v>
      </c>
    </row>
    <row r="8" spans="1:10" ht="22.5" customHeight="1">
      <c r="A8" s="289" t="s">
        <v>702</v>
      </c>
      <c r="B8" s="263">
        <v>129361</v>
      </c>
      <c r="C8" s="263">
        <v>135324</v>
      </c>
      <c r="D8" s="264">
        <v>137284</v>
      </c>
      <c r="E8" s="283">
        <f t="shared" si="0"/>
        <v>1960</v>
      </c>
      <c r="F8" s="284">
        <f t="shared" si="1"/>
        <v>1.4483757500517276</v>
      </c>
      <c r="G8" s="288">
        <f t="shared" si="2"/>
        <v>98.002636114772372</v>
      </c>
      <c r="H8" s="286">
        <f t="shared" si="3"/>
        <v>97.936879351672175</v>
      </c>
    </row>
    <row r="9" spans="1:10" ht="22.5" customHeight="1">
      <c r="A9" s="290" t="s">
        <v>703</v>
      </c>
      <c r="B9" s="263">
        <v>74487</v>
      </c>
      <c r="C9" s="263">
        <v>76749</v>
      </c>
      <c r="D9" s="264">
        <v>81010</v>
      </c>
      <c r="E9" s="283">
        <f t="shared" si="0"/>
        <v>4261</v>
      </c>
      <c r="F9" s="284">
        <f t="shared" si="1"/>
        <v>5.5518638679331334</v>
      </c>
      <c r="G9" s="288">
        <f t="shared" si="2"/>
        <v>55.582190292724611</v>
      </c>
      <c r="H9" s="286">
        <f t="shared" si="3"/>
        <v>57.791633375185484</v>
      </c>
    </row>
    <row r="10" spans="1:10" ht="22.5" customHeight="1">
      <c r="A10" s="290" t="s">
        <v>704</v>
      </c>
      <c r="B10" s="263">
        <v>5093</v>
      </c>
      <c r="C10" s="263">
        <v>5350</v>
      </c>
      <c r="D10" s="264">
        <v>5267</v>
      </c>
      <c r="E10" s="283">
        <f t="shared" si="0"/>
        <v>-83</v>
      </c>
      <c r="F10" s="284">
        <f t="shared" si="1"/>
        <v>-1.5514018691588785</v>
      </c>
      <c r="G10" s="288">
        <f t="shared" si="2"/>
        <v>3.8745093495169538</v>
      </c>
      <c r="H10" s="286">
        <f t="shared" si="3"/>
        <v>3.7574192443784957</v>
      </c>
    </row>
    <row r="11" spans="1:10" ht="22.5" customHeight="1">
      <c r="A11" s="290" t="s">
        <v>705</v>
      </c>
      <c r="B11" s="263">
        <v>46317</v>
      </c>
      <c r="C11" s="263">
        <v>49279</v>
      </c>
      <c r="D11" s="264">
        <v>45967</v>
      </c>
      <c r="E11" s="283">
        <f t="shared" si="0"/>
        <v>-3312</v>
      </c>
      <c r="F11" s="284">
        <f t="shared" si="1"/>
        <v>-6.7209156029951904</v>
      </c>
      <c r="G11" s="288">
        <f t="shared" si="2"/>
        <v>35.688214249503922</v>
      </c>
      <c r="H11" s="286">
        <f t="shared" si="3"/>
        <v>32.792346764068029</v>
      </c>
    </row>
    <row r="12" spans="1:10" ht="22.5" customHeight="1">
      <c r="A12" s="290" t="s">
        <v>706</v>
      </c>
      <c r="B12" s="263">
        <v>3464</v>
      </c>
      <c r="C12" s="263">
        <v>3946</v>
      </c>
      <c r="D12" s="264">
        <v>5040</v>
      </c>
      <c r="E12" s="283">
        <f t="shared" si="0"/>
        <v>1094</v>
      </c>
      <c r="F12" s="284">
        <f t="shared" si="1"/>
        <v>27.724277749619869</v>
      </c>
      <c r="G12" s="288">
        <f t="shared" si="2"/>
        <v>2.8577222230268968</v>
      </c>
      <c r="H12" s="286">
        <f t="shared" si="3"/>
        <v>3.5954799680401779</v>
      </c>
    </row>
    <row r="13" spans="1:10" ht="22.5" customHeight="1">
      <c r="A13" s="289" t="s">
        <v>707</v>
      </c>
      <c r="B13" s="263">
        <v>1311</v>
      </c>
      <c r="C13" s="263">
        <v>1116</v>
      </c>
      <c r="D13" s="264">
        <v>1462</v>
      </c>
      <c r="E13" s="283">
        <f t="shared" si="0"/>
        <v>346</v>
      </c>
      <c r="F13" s="284">
        <f t="shared" si="1"/>
        <v>31.003584229390679</v>
      </c>
      <c r="G13" s="288">
        <f t="shared" si="2"/>
        <v>0.80821540823568605</v>
      </c>
      <c r="H13" s="286">
        <f t="shared" si="3"/>
        <v>1.0429745462846707</v>
      </c>
    </row>
    <row r="14" spans="1:10" ht="22.5" customHeight="1">
      <c r="A14" s="291" t="s">
        <v>708</v>
      </c>
      <c r="B14" s="278">
        <v>876</v>
      </c>
      <c r="C14" s="278">
        <v>1642</v>
      </c>
      <c r="D14" s="279">
        <v>1430</v>
      </c>
      <c r="E14" s="292">
        <f t="shared" si="0"/>
        <v>-212</v>
      </c>
      <c r="F14" s="293">
        <f t="shared" si="1"/>
        <v>-12.911084043848964</v>
      </c>
      <c r="G14" s="294">
        <f t="shared" si="2"/>
        <v>1.1891484769919323</v>
      </c>
      <c r="H14" s="295">
        <f t="shared" si="3"/>
        <v>1.0201461020431457</v>
      </c>
    </row>
    <row r="15" spans="1:10" ht="18" customHeight="1">
      <c r="A15" s="241" t="s">
        <v>649</v>
      </c>
      <c r="B15" s="241"/>
      <c r="C15" s="241"/>
      <c r="D15" s="241"/>
      <c r="E15" s="241"/>
      <c r="F15" s="241"/>
      <c r="G15" s="241"/>
      <c r="H15" s="241"/>
    </row>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
    <mergeCell ref="A4:A5"/>
    <mergeCell ref="B4:D4"/>
    <mergeCell ref="E4:F4"/>
    <mergeCell ref="G4:H4"/>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L9"/>
  <sheetViews>
    <sheetView zoomScaleNormal="100" zoomScaleSheetLayoutView="100" workbookViewId="0">
      <selection activeCell="G20" sqref="G20"/>
    </sheetView>
  </sheetViews>
  <sheetFormatPr defaultColWidth="9" defaultRowHeight="13.5"/>
  <cols>
    <col min="1" max="2" width="11.25" style="187" customWidth="1"/>
    <col min="3" max="10" width="9.5" style="187" customWidth="1"/>
    <col min="11" max="11" width="2.5" style="187" customWidth="1"/>
    <col min="12" max="12" width="10.625" style="187" bestFit="1" customWidth="1"/>
    <col min="13" max="16384" width="9" style="187"/>
  </cols>
  <sheetData>
    <row r="1" spans="1:12" ht="22.5" customHeight="1">
      <c r="J1" s="190" t="s">
        <v>4765</v>
      </c>
      <c r="L1" s="95" t="s">
        <v>208</v>
      </c>
    </row>
    <row r="2" spans="1:12" ht="22.5" customHeight="1">
      <c r="A2" s="259" t="s">
        <v>4769</v>
      </c>
      <c r="B2" s="259"/>
    </row>
    <row r="3" spans="1:12" s="203" customFormat="1" ht="22.5" customHeight="1">
      <c r="A3" s="260"/>
      <c r="B3" s="260"/>
      <c r="J3" s="248" t="s">
        <v>555</v>
      </c>
    </row>
    <row r="4" spans="1:12" ht="23.25" customHeight="1">
      <c r="A4" s="2051" t="s">
        <v>129</v>
      </c>
      <c r="B4" s="2048" t="s">
        <v>130</v>
      </c>
      <c r="C4" s="2060" t="s">
        <v>239</v>
      </c>
      <c r="D4" s="2060"/>
      <c r="E4" s="2060"/>
      <c r="F4" s="2060" t="s">
        <v>709</v>
      </c>
      <c r="G4" s="2060"/>
      <c r="H4" s="2060"/>
      <c r="I4" s="2060" t="s">
        <v>710</v>
      </c>
      <c r="J4" s="2049"/>
    </row>
    <row r="5" spans="1:12" ht="57" customHeight="1">
      <c r="A5" s="2051"/>
      <c r="B5" s="2051"/>
      <c r="C5" s="282" t="s">
        <v>711</v>
      </c>
      <c r="D5" s="282" t="s">
        <v>712</v>
      </c>
      <c r="E5" s="296" t="s">
        <v>713</v>
      </c>
      <c r="F5" s="282" t="s">
        <v>714</v>
      </c>
      <c r="G5" s="282" t="s">
        <v>715</v>
      </c>
      <c r="H5" s="296" t="s">
        <v>713</v>
      </c>
      <c r="I5" s="297" t="s">
        <v>716</v>
      </c>
      <c r="J5" s="297" t="s">
        <v>717</v>
      </c>
    </row>
    <row r="6" spans="1:12" ht="38.25" customHeight="1">
      <c r="A6" s="298" t="s">
        <v>718</v>
      </c>
      <c r="B6" s="299" t="s">
        <v>719</v>
      </c>
      <c r="C6" s="300">
        <v>239496</v>
      </c>
      <c r="D6" s="283">
        <v>338712</v>
      </c>
      <c r="E6" s="301">
        <f>C6/D6%</f>
        <v>70.707858003259403</v>
      </c>
      <c r="F6" s="302">
        <v>46.91</v>
      </c>
      <c r="G6" s="303">
        <v>757.06</v>
      </c>
      <c r="H6" s="301">
        <f>F6/G6%</f>
        <v>6.1963384672284887</v>
      </c>
      <c r="I6" s="263">
        <f t="shared" ref="I6:J8" si="0">C6/F6</f>
        <v>5105.4359411639316</v>
      </c>
      <c r="J6" s="304">
        <f t="shared" si="0"/>
        <v>447.40443293794419</v>
      </c>
      <c r="K6" s="241"/>
    </row>
    <row r="7" spans="1:12" ht="38.25" customHeight="1">
      <c r="A7" s="298" t="s">
        <v>720</v>
      </c>
      <c r="B7" s="299" t="s">
        <v>410</v>
      </c>
      <c r="C7" s="300">
        <v>240314</v>
      </c>
      <c r="D7" s="283">
        <v>335444</v>
      </c>
      <c r="E7" s="301">
        <f>C7/D7%</f>
        <v>71.640571898737193</v>
      </c>
      <c r="F7" s="302">
        <v>47.77</v>
      </c>
      <c r="G7" s="303">
        <v>757.2</v>
      </c>
      <c r="H7" s="301">
        <f>F7/G7%</f>
        <v>6.3087691494981515</v>
      </c>
      <c r="I7" s="263">
        <f t="shared" si="0"/>
        <v>5030.6468494871251</v>
      </c>
      <c r="J7" s="304">
        <f t="shared" si="0"/>
        <v>443.00581088219752</v>
      </c>
      <c r="K7" s="241"/>
    </row>
    <row r="8" spans="1:12" ht="38.25" customHeight="1">
      <c r="A8" s="305">
        <v>2020</v>
      </c>
      <c r="B8" s="306" t="s">
        <v>721</v>
      </c>
      <c r="C8" s="307">
        <v>245463</v>
      </c>
      <c r="D8" s="308">
        <v>327692</v>
      </c>
      <c r="E8" s="309">
        <f>C8/D8%</f>
        <v>74.906619630628754</v>
      </c>
      <c r="F8" s="310">
        <v>51.73</v>
      </c>
      <c r="G8" s="311">
        <v>757.2</v>
      </c>
      <c r="H8" s="309">
        <f>F8/G8%</f>
        <v>6.8317485472794504</v>
      </c>
      <c r="I8" s="279">
        <f t="shared" si="0"/>
        <v>4745.0802242412528</v>
      </c>
      <c r="J8" s="312">
        <f t="shared" si="0"/>
        <v>432.76809297411512</v>
      </c>
      <c r="K8" s="241"/>
    </row>
    <row r="9" spans="1:12" ht="18" customHeight="1">
      <c r="A9" s="187" t="s">
        <v>649</v>
      </c>
      <c r="B9" s="313"/>
    </row>
  </sheetData>
  <customSheetViews>
    <customSheetView guid="{35BD8D3A-C3F6-4E0E-B6B2-2143E8CF03D4}">
      <pageMargins left="0.59055118110236227" right="0.59055118110236227" top="0.78740157480314965" bottom="0.78740157480314965" header="0.31496062992125984" footer="0.31496062992125984"/>
      <pageSetup paperSize="9" orientation="portrait" r:id="rId1"/>
    </customSheetView>
    <customSheetView guid="{62DAE75F-6EEA-49DA-9015-29B18CCD12D0}">
      <pageMargins left="0.59055118110236227" right="0.59055118110236227" top="0.78740157480314965" bottom="0.78740157480314965" header="0.31496062992125984" footer="0.31496062992125984"/>
      <pageSetup paperSize="9" orientation="portrait" r:id="rId2"/>
    </customSheetView>
    <customSheetView guid="{4FBB7373-7AD5-46FB-9DE1-55BD4F50189C}">
      <pageMargins left="0.59055118110236227" right="0.59055118110236227" top="0.78740157480314965" bottom="0.78740157480314965" header="0.31496062992125984" footer="0.31496062992125984"/>
      <pageSetup paperSize="9" orientation="portrait" r:id="rId3"/>
    </customSheetView>
    <customSheetView guid="{B4CA18B5-BFDC-4B27-9B09-A8E981EC257E}">
      <pageMargins left="0.59055118110236227" right="0.59055118110236227" top="0.78740157480314965" bottom="0.78740157480314965" header="0.31496062992125984" footer="0.31496062992125984"/>
      <pageSetup paperSize="9" orientation="portrait" r:id="rId4"/>
    </customSheetView>
    <customSheetView guid="{24722943-D668-4B0A-A18B-250D1EAF22DF}">
      <pageMargins left="0.59055118110236227" right="0.59055118110236227" top="0.78740157480314965" bottom="0.78740157480314965" header="0.31496062992125984" footer="0.31496062992125984"/>
      <pageSetup paperSize="9" orientation="portrait" r:id="rId5"/>
    </customSheetView>
    <customSheetView guid="{F9A5D3E6-646D-417F-BBE8-7ECCE1B1890D}">
      <pageMargins left="0.59055118110236227" right="0.59055118110236227" top="0.78740157480314965" bottom="0.78740157480314965" header="0.31496062992125984" footer="0.31496062992125984"/>
      <pageSetup paperSize="9" orientation="portrait" r:id="rId6"/>
    </customSheetView>
    <customSheetView guid="{B49D56AA-3B6B-4E15-99C8-E193BF4F22A9}">
      <pageMargins left="0.59055118110236227" right="0.59055118110236227" top="0.78740157480314965" bottom="0.78740157480314965" header="0.31496062992125984" footer="0.31496062992125984"/>
      <pageSetup paperSize="9" orientation="portrait" r:id="rId7"/>
    </customSheetView>
    <customSheetView guid="{4BFB6A7F-AD02-4597-91ED-9E7C081BFF9C}">
      <pageMargins left="0.59055118110236227" right="0.59055118110236227" top="0.78740157480314965" bottom="0.78740157480314965" header="0.31496062992125984" footer="0.31496062992125984"/>
      <pageSetup paperSize="9" orientation="portrait" r:id="rId8"/>
    </customSheetView>
    <customSheetView guid="{CB77EDC4-1539-4750-BB10-178F70A60A1B}">
      <pageMargins left="0.59055118110236227" right="0.59055118110236227" top="0.78740157480314965" bottom="0.78740157480314965" header="0.31496062992125984" footer="0.31496062992125984"/>
      <pageSetup paperSize="9" orientation="portrait" r:id="rId9"/>
    </customSheetView>
    <customSheetView guid="{369012CD-4C1F-4D8C-8CE3-B02386BE13F9}">
      <pageMargins left="0.59055118110236227" right="0.59055118110236227" top="0.78740157480314965" bottom="0.78740157480314965" header="0.31496062992125984" footer="0.31496062992125984"/>
      <pageSetup paperSize="9" orientation="portrait" r:id="rId10"/>
    </customSheetView>
    <customSheetView guid="{564D171F-5A7F-4BA7-84E9-2748A0F2FCAC}">
      <pageMargins left="0.59055118110236227" right="0.59055118110236227" top="0.78740157480314965" bottom="0.78740157480314965" header="0.31496062992125984" footer="0.31496062992125984"/>
      <pageSetup paperSize="9" orientation="portrait" r:id="rId11"/>
    </customSheetView>
    <customSheetView guid="{57203996-1702-43B0-8CA7-C4D353FAC7EF}">
      <pageMargins left="0.59055118110236227" right="0.59055118110236227" top="0.78740157480314965" bottom="0.78740157480314965" header="0.31496062992125984" footer="0.31496062992125984"/>
      <pageSetup paperSize="9" orientation="portrait" r:id="rId12"/>
    </customSheetView>
    <customSheetView guid="{00CC1D44-80CA-4E4D-84E2-49AA889E672C}">
      <pageMargins left="0.59055118110236227" right="0.59055118110236227" top="0.78740157480314965" bottom="0.78740157480314965" header="0.31496062992125984" footer="0.31496062992125984"/>
      <pageSetup paperSize="9" orientation="portrait" r:id="rId13"/>
    </customSheetView>
    <customSheetView guid="{58711EF9-D1BA-4D52-9189-4F7861C6D30C}">
      <pageMargins left="0.59055118110236227" right="0.59055118110236227" top="0.78740157480314965" bottom="0.78740157480314965" header="0.31496062992125984" footer="0.31496062992125984"/>
      <pageSetup paperSize="9" orientation="portrait" r:id="rId14"/>
    </customSheetView>
    <customSheetView guid="{67EF8DD2-DD3D-4A4F-9A3B-29FC45742F40}">
      <pageMargins left="0.59055118110236227" right="0.59055118110236227" top="0.78740157480314965" bottom="0.78740157480314965" header="0.31496062992125984" footer="0.31496062992125984"/>
      <pageSetup paperSize="9" orientation="portrait" r:id="rId15"/>
    </customSheetView>
    <customSheetView guid="{3A63DEF1-E49A-408D-8D43-BE5779D6C7CA}">
      <pageMargins left="0.59055118110236227" right="0.59055118110236227" top="0.78740157480314965" bottom="0.78740157480314965" header="0.31496062992125984" footer="0.31496062992125984"/>
      <pageSetup paperSize="9" orientation="portrait" r:id="rId16"/>
    </customSheetView>
    <customSheetView guid="{71AD9FC9-48FC-499D-BB07-7480148E85D1}">
      <pageMargins left="0.59055118110236227" right="0.59055118110236227" top="0.78740157480314965" bottom="0.78740157480314965" header="0.31496062992125984" footer="0.31496062992125984"/>
      <pageSetup paperSize="9" orientation="portrait" r:id="rId17"/>
    </customSheetView>
    <customSheetView guid="{30058F98-6897-4D54-8BCF-6DCA7063FB8D}">
      <pageMargins left="0.59055118110236227" right="0.59055118110236227" top="0.78740157480314965" bottom="0.78740157480314965" header="0.31496062992125984" footer="0.31496062992125984"/>
      <pageSetup paperSize="9" orientation="portrait" r:id="rId18"/>
    </customSheetView>
    <customSheetView guid="{69EF12F7-33A4-4F77-BCCE-9A346C0C3A8F}">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pageMargins left="0.59055118110236227" right="0.59055118110236227" top="0.78740157480314965" bottom="0.78740157480314965" header="0.31496062992125984" footer="0.31496062992125984"/>
      <pageSetup paperSize="9" orientation="portrait" r:id="rId58"/>
    </customSheetView>
    <customSheetView guid="{C6AFBE28-E866-4D5D-ADBD-07D2847FD902}">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pageMargins left="0.59055118110236227" right="0.59055118110236227" top="0.78740157480314965" bottom="0.78740157480314965" header="0.31496062992125984" footer="0.31496062992125984"/>
      <pageSetup paperSize="9" orientation="portrait" r:id="rId62"/>
    </customSheetView>
    <customSheetView guid="{E4062767-D090-45A6-BD60-B90D5BBF3894}">
      <pageMargins left="0.59055118110236227" right="0.59055118110236227" top="0.78740157480314965" bottom="0.78740157480314965" header="0.31496062992125984" footer="0.31496062992125984"/>
      <pageSetup paperSize="9" orientation="portrait" r:id="rId63"/>
    </customSheetView>
    <customSheetView guid="{1F973131-8A4E-4D06-BD72-AB7B2C989AC9}">
      <pageMargins left="0.59055118110236227" right="0.59055118110236227" top="0.78740157480314965" bottom="0.78740157480314965" header="0.31496062992125984" footer="0.31496062992125984"/>
      <pageSetup paperSize="9" orientation="portrait" r:id="rId64"/>
    </customSheetView>
    <customSheetView guid="{1FF3D99B-551E-43BF-80CF-4BE9881BF48D}">
      <pageMargins left="0.59055118110236227" right="0.59055118110236227" top="0.78740157480314965" bottom="0.78740157480314965" header="0.31496062992125984" footer="0.31496062992125984"/>
      <pageSetup paperSize="9" orientation="portrait" r:id="rId65"/>
    </customSheetView>
    <customSheetView guid="{240189DE-87D7-4094-9C55-239451DB35EE}">
      <pageMargins left="0.59055118110236227" right="0.59055118110236227" top="0.78740157480314965" bottom="0.78740157480314965" header="0.31496062992125984" footer="0.31496062992125984"/>
      <pageSetup paperSize="9" orientation="portrait" r:id="rId66"/>
    </customSheetView>
    <customSheetView guid="{3879FE5B-EDC4-4A46-BAD1-D4F44E5C755B}">
      <pageMargins left="0.59055118110236227" right="0.59055118110236227" top="0.78740157480314965" bottom="0.78740157480314965" header="0.31496062992125984" footer="0.31496062992125984"/>
      <pageSetup paperSize="9" orientation="portrait" r:id="rId67"/>
    </customSheetView>
    <customSheetView guid="{CFF65FEC-3D52-4BB3-8C14-3CC246A9956F}">
      <pageMargins left="0.59055118110236227" right="0.59055118110236227" top="0.78740157480314965" bottom="0.78740157480314965" header="0.31496062992125984" footer="0.31496062992125984"/>
      <pageSetup paperSize="9" orientation="portrait" r:id="rId68"/>
    </customSheetView>
    <customSheetView guid="{3548A65C-53E9-4D33-AABC-827B0C7E9C69}">
      <pageMargins left="0.59055118110236227" right="0.59055118110236227" top="0.78740157480314965" bottom="0.78740157480314965" header="0.31496062992125984" footer="0.31496062992125984"/>
      <pageSetup paperSize="9" orientation="portrait" r:id="rId69"/>
    </customSheetView>
    <customSheetView guid="{F086CED5-EBE2-44AF-B94E-B9989A6B9DCD}">
      <pageMargins left="0.59055118110236227" right="0.59055118110236227" top="0.78740157480314965" bottom="0.78740157480314965" header="0.31496062992125984" footer="0.31496062992125984"/>
      <pageSetup paperSize="9" orientation="portrait" r:id="rId70"/>
    </customSheetView>
    <customSheetView guid="{7AA915D7-EB0A-47D9-A8BE-7E77CDFF3F08}">
      <pageMargins left="0.59055118110236227" right="0.59055118110236227" top="0.78740157480314965" bottom="0.78740157480314965" header="0.31496062992125984" footer="0.31496062992125984"/>
      <pageSetup paperSize="9" orientation="portrait" r:id="rId71"/>
    </customSheetView>
    <customSheetView guid="{F3CC2422-C263-4ADA-B4A0-53719C6F4A1C}">
      <pageMargins left="0.59055118110236227" right="0.59055118110236227" top="0.78740157480314965" bottom="0.78740157480314965" header="0.31496062992125984" footer="0.31496062992125984"/>
      <pageSetup paperSize="9" orientation="portrait" r:id="rId72"/>
    </customSheetView>
    <customSheetView guid="{71042459-703D-4FF3-8D53-1213B54B1552}">
      <pageMargins left="0.59055118110236227" right="0.59055118110236227" top="0.78740157480314965" bottom="0.78740157480314965" header="0.31496062992125984" footer="0.31496062992125984"/>
      <pageSetup paperSize="9" orientation="portrait" r:id="rId73"/>
    </customSheetView>
    <customSheetView guid="{EE644B69-3942-4A0D-811D-C183FE0C8B84}">
      <pageMargins left="0.59055118110236227" right="0.59055118110236227" top="0.78740157480314965" bottom="0.78740157480314965" header="0.31496062992125984" footer="0.31496062992125984"/>
      <pageSetup paperSize="9" orientation="portrait" r:id="rId74"/>
    </customSheetView>
    <customSheetView guid="{AA17E97B-ABB2-4C8B-BAA8-63934B5B5DBA}">
      <pageMargins left="0.59055118110236227" right="0.59055118110236227" top="0.78740157480314965" bottom="0.78740157480314965" header="0.31496062992125984" footer="0.31496062992125984"/>
      <pageSetup paperSize="9" orientation="portrait" r:id="rId75"/>
    </customSheetView>
    <customSheetView guid="{723C59CB-A466-4479-8AA8-39674B010947}">
      <pageMargins left="0.59055118110236227" right="0.59055118110236227" top="0.78740157480314965" bottom="0.78740157480314965" header="0.31496062992125984" footer="0.31496062992125984"/>
      <pageSetup paperSize="9" orientation="portrait" r:id="rId76"/>
    </customSheetView>
    <customSheetView guid="{9D1B7E56-0B3F-4392-BE9A-F57461B2AFB0}">
      <pageMargins left="0.59055118110236227" right="0.59055118110236227" top="0.78740157480314965" bottom="0.78740157480314965" header="0.31496062992125984" footer="0.31496062992125984"/>
      <pageSetup paperSize="9" orientation="portrait" r:id="rId77"/>
    </customSheetView>
    <customSheetView guid="{CD1FBD09-2D49-40A1-916B-5524EF5CA3FA}">
      <pageMargins left="0.59055118110236227" right="0.59055118110236227" top="0.78740157480314965" bottom="0.78740157480314965" header="0.31496062992125984" footer="0.31496062992125984"/>
      <pageSetup paperSize="9" orientation="portrait" r:id="rId78"/>
    </customSheetView>
    <customSheetView guid="{5513285A-7AFF-4B9F-AAF6-93131D585702}">
      <pageMargins left="0.59055118110236227" right="0.59055118110236227" top="0.78740157480314965" bottom="0.78740157480314965" header="0.31496062992125984" footer="0.31496062992125984"/>
      <pageSetup paperSize="9" orientation="portrait" r:id="rId79"/>
    </customSheetView>
    <customSheetView guid="{A0A5534D-42D8-415C-8AAF-DF16D93BD699}">
      <pageMargins left="0.59055118110236227" right="0.59055118110236227" top="0.78740157480314965" bottom="0.78740157480314965" header="0.31496062992125984" footer="0.31496062992125984"/>
      <pageSetup paperSize="9" orientation="portrait" r:id="rId80"/>
    </customSheetView>
    <customSheetView guid="{954601D5-9BC0-44CB-9222-E69A5143F9E9}">
      <pageMargins left="0.59055118110236227" right="0.59055118110236227" top="0.78740157480314965" bottom="0.78740157480314965" header="0.31496062992125984" footer="0.31496062992125984"/>
      <pageSetup paperSize="9" orientation="portrait" r:id="rId8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E4"/>
    <mergeCell ref="F4:H4"/>
    <mergeCell ref="I4:J4"/>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autoPageBreaks="0"/>
  </sheetPr>
  <dimension ref="A1:H25"/>
  <sheetViews>
    <sheetView zoomScaleNormal="100" zoomScaleSheetLayoutView="100" workbookViewId="0">
      <selection activeCell="G20" sqref="G20"/>
    </sheetView>
  </sheetViews>
  <sheetFormatPr defaultColWidth="9" defaultRowHeight="13.5"/>
  <cols>
    <col min="1" max="1" width="32.875" style="314" customWidth="1"/>
    <col min="2" max="6" width="10.625" style="314" customWidth="1"/>
    <col min="7" max="7" width="2.5" style="314" customWidth="1"/>
    <col min="8" max="8" width="10.625" style="314" bestFit="1" customWidth="1"/>
    <col min="9" max="16384" width="9" style="314"/>
  </cols>
  <sheetData>
    <row r="1" spans="1:8" ht="22.5" customHeight="1">
      <c r="F1" s="315" t="s">
        <v>4765</v>
      </c>
      <c r="H1" s="95" t="s">
        <v>208</v>
      </c>
    </row>
    <row r="2" spans="1:8" ht="22.5" customHeight="1">
      <c r="A2" s="316" t="s">
        <v>4768</v>
      </c>
      <c r="B2" s="317"/>
      <c r="C2" s="317"/>
    </row>
    <row r="3" spans="1:8" ht="22.5" customHeight="1">
      <c r="A3" s="316"/>
      <c r="B3" s="317"/>
      <c r="C3" s="317"/>
      <c r="F3" s="320" t="s">
        <v>4934</v>
      </c>
    </row>
    <row r="4" spans="1:8" ht="22.5" customHeight="1">
      <c r="A4" s="1038" t="s">
        <v>670</v>
      </c>
      <c r="B4" s="1035" t="s">
        <v>131</v>
      </c>
      <c r="C4" s="1035" t="s">
        <v>722</v>
      </c>
      <c r="D4" s="1035" t="s">
        <v>723</v>
      </c>
      <c r="E4" s="1037" t="s">
        <v>724</v>
      </c>
      <c r="F4" s="1036" t="s">
        <v>648</v>
      </c>
    </row>
    <row r="5" spans="1:8" ht="41.25" customHeight="1">
      <c r="A5" s="323" t="s">
        <v>725</v>
      </c>
      <c r="B5" s="324">
        <f>SUM(C5:F5)</f>
        <v>327692</v>
      </c>
      <c r="C5" s="283">
        <v>39177</v>
      </c>
      <c r="D5" s="283">
        <v>193417</v>
      </c>
      <c r="E5" s="283">
        <v>86479</v>
      </c>
      <c r="F5" s="283">
        <v>8619</v>
      </c>
    </row>
    <row r="6" spans="1:8" ht="41.25" customHeight="1">
      <c r="A6" s="325" t="s">
        <v>726</v>
      </c>
      <c r="B6" s="326">
        <f>SUM(C6:F6)</f>
        <v>339929</v>
      </c>
      <c r="C6" s="283">
        <v>39248</v>
      </c>
      <c r="D6" s="283">
        <v>204680</v>
      </c>
      <c r="E6" s="283">
        <v>87382</v>
      </c>
      <c r="F6" s="283">
        <v>8619</v>
      </c>
    </row>
    <row r="7" spans="1:8" ht="41.25" customHeight="1">
      <c r="A7" s="327" t="s">
        <v>727</v>
      </c>
      <c r="B7" s="326">
        <f>SUM(C7:F7)</f>
        <v>35223</v>
      </c>
      <c r="C7" s="283">
        <v>132</v>
      </c>
      <c r="D7" s="283">
        <v>32828</v>
      </c>
      <c r="E7" s="283">
        <v>2263</v>
      </c>
      <c r="F7" s="328" t="s">
        <v>400</v>
      </c>
    </row>
    <row r="8" spans="1:8" ht="41.25" customHeight="1">
      <c r="A8" s="329" t="s">
        <v>728</v>
      </c>
      <c r="B8" s="326">
        <f>SUM(C8:F8)</f>
        <v>22986</v>
      </c>
      <c r="C8" s="283">
        <v>61</v>
      </c>
      <c r="D8" s="283">
        <v>21565</v>
      </c>
      <c r="E8" s="283">
        <v>1360</v>
      </c>
      <c r="F8" s="328" t="s">
        <v>400</v>
      </c>
    </row>
    <row r="9" spans="1:8" ht="41.25" customHeight="1">
      <c r="A9" s="330" t="s">
        <v>729</v>
      </c>
      <c r="B9" s="307">
        <f>SUM(C9:F9)</f>
        <v>12237</v>
      </c>
      <c r="C9" s="292">
        <f>C7-C8</f>
        <v>71</v>
      </c>
      <c r="D9" s="292">
        <f>D7-D8</f>
        <v>11263</v>
      </c>
      <c r="E9" s="292">
        <f>E7-E8</f>
        <v>903</v>
      </c>
      <c r="F9" s="331" t="s">
        <v>400</v>
      </c>
    </row>
    <row r="10" spans="1:8" ht="18" customHeight="1">
      <c r="A10" s="314" t="s">
        <v>4935</v>
      </c>
      <c r="B10" s="332"/>
      <c r="C10" s="332"/>
      <c r="D10" s="332"/>
      <c r="E10" s="332"/>
      <c r="F10" s="332"/>
    </row>
    <row r="11" spans="1:8">
      <c r="A11" s="332"/>
      <c r="B11" s="332"/>
      <c r="C11" s="332"/>
      <c r="D11" s="332"/>
      <c r="E11" s="332"/>
      <c r="F11" s="332"/>
    </row>
    <row r="12" spans="1:8">
      <c r="A12" s="332"/>
      <c r="B12" s="332"/>
      <c r="C12" s="332"/>
      <c r="D12" s="332"/>
      <c r="E12" s="332"/>
      <c r="F12" s="332"/>
    </row>
    <row r="13" spans="1:8">
      <c r="A13" s="332"/>
      <c r="B13" s="332"/>
      <c r="C13" s="332"/>
      <c r="D13" s="332"/>
      <c r="E13" s="332"/>
      <c r="F13" s="332"/>
    </row>
    <row r="14" spans="1:8">
      <c r="A14" s="332"/>
      <c r="B14" s="332"/>
      <c r="C14" s="332"/>
      <c r="D14" s="332"/>
      <c r="E14" s="332"/>
      <c r="F14" s="332"/>
    </row>
    <row r="15" spans="1:8">
      <c r="A15" s="332"/>
      <c r="B15" s="332"/>
      <c r="C15" s="332"/>
      <c r="D15" s="332"/>
      <c r="E15" s="332"/>
      <c r="F15" s="332"/>
    </row>
    <row r="16" spans="1:8">
      <c r="A16" s="332"/>
      <c r="B16" s="332"/>
      <c r="C16" s="332"/>
      <c r="D16" s="332"/>
      <c r="E16" s="332"/>
      <c r="F16" s="332"/>
    </row>
    <row r="17" spans="1:6">
      <c r="A17" s="332"/>
      <c r="B17" s="332"/>
      <c r="C17" s="332"/>
      <c r="D17" s="332"/>
      <c r="E17" s="332"/>
      <c r="F17" s="332"/>
    </row>
    <row r="18" spans="1:6">
      <c r="A18" s="332"/>
      <c r="B18" s="332"/>
      <c r="C18" s="332"/>
      <c r="D18" s="332"/>
      <c r="E18" s="332"/>
      <c r="F18" s="332"/>
    </row>
    <row r="19" spans="1:6">
      <c r="A19" s="332"/>
      <c r="B19" s="332"/>
      <c r="C19" s="332"/>
      <c r="D19" s="332"/>
      <c r="E19" s="332"/>
      <c r="F19" s="332"/>
    </row>
    <row r="20" spans="1:6">
      <c r="A20" s="332"/>
      <c r="B20" s="332"/>
      <c r="C20" s="332"/>
      <c r="D20" s="332"/>
      <c r="E20" s="332"/>
      <c r="F20" s="332"/>
    </row>
    <row r="21" spans="1:6">
      <c r="A21" s="332"/>
      <c r="B21" s="332"/>
      <c r="C21" s="332"/>
      <c r="D21" s="332"/>
      <c r="E21" s="332"/>
      <c r="F21" s="332"/>
    </row>
    <row r="22" spans="1:6">
      <c r="A22" s="332"/>
      <c r="B22" s="332"/>
      <c r="C22" s="332"/>
      <c r="D22" s="332"/>
      <c r="E22" s="332"/>
      <c r="F22" s="332"/>
    </row>
    <row r="23" spans="1:6">
      <c r="A23" s="332"/>
      <c r="B23" s="332"/>
      <c r="C23" s="332"/>
      <c r="D23" s="332"/>
      <c r="E23" s="332"/>
      <c r="F23" s="332"/>
    </row>
    <row r="24" spans="1:6">
      <c r="A24" s="332"/>
      <c r="B24" s="332"/>
      <c r="C24" s="332"/>
      <c r="D24" s="332"/>
      <c r="E24" s="332"/>
      <c r="F24" s="332"/>
    </row>
    <row r="25" spans="1:6">
      <c r="A25" s="332"/>
      <c r="B25" s="332"/>
      <c r="C25" s="332"/>
      <c r="D25" s="332"/>
      <c r="E25" s="332"/>
      <c r="F25" s="332"/>
    </row>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J14" sqref="J14"/>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J14" sqref="J14"/>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J14" sqref="J14"/>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J14" sqref="J14"/>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J14" sqref="J14"/>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J14" sqref="J14"/>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J14" sqref="J14"/>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J14" sqref="J14"/>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J14" sqref="J14"/>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J14" sqref="J14"/>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J14" sqref="J14"/>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J14" sqref="J14"/>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J14" sqref="J14"/>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J14" sqref="J14"/>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J14" sqref="J14"/>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J14" sqref="J14"/>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J14" sqref="J14"/>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J14" sqref="J14"/>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J14" sqref="J14"/>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J14" sqref="J14"/>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J14" sqref="J14"/>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J14" sqref="J14"/>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J14" sqref="J14"/>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J14" sqref="J14"/>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J14" sqref="J14"/>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J14" sqref="J14"/>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J14" sqref="J14"/>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J14" sqref="J14"/>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J14" sqref="J14"/>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J14" sqref="J14"/>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J14" sqref="J14"/>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J14" sqref="J14"/>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J14" sqref="J14"/>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J14" sqref="J14"/>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J14" sqref="J14"/>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J14" sqref="J14"/>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J14" sqref="J14"/>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J14" sqref="J14"/>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J14" sqref="J14"/>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J14" sqref="J14"/>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J14" sqref="J14"/>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J14" sqref="J14"/>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J14" sqref="J14"/>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J14" sqref="J14"/>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J14" sqref="J14"/>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J14" sqref="J14"/>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autoPageBreaks="0"/>
  </sheetPr>
  <dimension ref="A1:J34"/>
  <sheetViews>
    <sheetView zoomScaleNormal="100" zoomScaleSheetLayoutView="85" workbookViewId="0">
      <pane ySplit="3" topLeftCell="A4" activePane="bottomLeft" state="frozen"/>
      <selection activeCell="G20" sqref="G20"/>
      <selection pane="bottomLeft" activeCell="H1" sqref="H1"/>
    </sheetView>
  </sheetViews>
  <sheetFormatPr defaultColWidth="9" defaultRowHeight="13.5"/>
  <cols>
    <col min="1" max="1" width="32.25" style="314" customWidth="1"/>
    <col min="2" max="6" width="12.25" style="314" customWidth="1"/>
    <col min="7" max="7" width="2.5" style="314" customWidth="1"/>
    <col min="8" max="8" width="10.625" style="314" bestFit="1" customWidth="1"/>
    <col min="9" max="16384" width="9" style="314"/>
  </cols>
  <sheetData>
    <row r="1" spans="1:10" ht="22.5" customHeight="1">
      <c r="F1" s="315" t="s">
        <v>4765</v>
      </c>
      <c r="H1" s="95" t="s">
        <v>208</v>
      </c>
    </row>
    <row r="2" spans="1:10" ht="22.5" customHeight="1">
      <c r="A2" s="316" t="s">
        <v>4767</v>
      </c>
      <c r="B2" s="316"/>
      <c r="C2" s="316"/>
      <c r="D2" s="316"/>
      <c r="E2" s="316"/>
      <c r="F2" s="333"/>
    </row>
    <row r="3" spans="1:10" ht="22.5" customHeight="1">
      <c r="A3" s="316"/>
      <c r="B3" s="316"/>
      <c r="C3" s="316"/>
      <c r="D3" s="316"/>
      <c r="E3" s="316"/>
      <c r="F3" s="1047" t="s">
        <v>4934</v>
      </c>
    </row>
    <row r="4" spans="1:10" ht="22.5" customHeight="1">
      <c r="A4" s="334" t="s">
        <v>670</v>
      </c>
      <c r="B4" s="335" t="s">
        <v>244</v>
      </c>
      <c r="C4" s="335" t="s">
        <v>730</v>
      </c>
      <c r="D4" s="335" t="s">
        <v>731</v>
      </c>
      <c r="E4" s="336" t="s">
        <v>732</v>
      </c>
      <c r="F4" s="337" t="s">
        <v>733</v>
      </c>
      <c r="J4" s="338"/>
    </row>
    <row r="5" spans="1:10" ht="24.95" customHeight="1">
      <c r="A5" s="323" t="s">
        <v>734</v>
      </c>
      <c r="B5" s="324">
        <f t="shared" ref="B5:B20" si="0">SUM(C5:F5)</f>
        <v>152474</v>
      </c>
      <c r="C5" s="339">
        <f>SUM(C6,C9,C12,C13)</f>
        <v>4312</v>
      </c>
      <c r="D5" s="339">
        <f>SUM(D6,D9,D12,D13)</f>
        <v>36152</v>
      </c>
      <c r="E5" s="339">
        <f>SUM(E6,E9,E12,E13)</f>
        <v>105663</v>
      </c>
      <c r="F5" s="339">
        <f>SUM(F6,F9,F12,F13)</f>
        <v>6347</v>
      </c>
    </row>
    <row r="6" spans="1:10" ht="24.95" customHeight="1">
      <c r="A6" s="340" t="s">
        <v>735</v>
      </c>
      <c r="B6" s="326">
        <f t="shared" si="0"/>
        <v>126334</v>
      </c>
      <c r="C6" s="339">
        <f>SUM(C7:C8)</f>
        <v>4089</v>
      </c>
      <c r="D6" s="339">
        <f>SUM(D7:D8)</f>
        <v>27928</v>
      </c>
      <c r="E6" s="339">
        <f>SUM(E7:E8)</f>
        <v>90651</v>
      </c>
      <c r="F6" s="339">
        <f>SUM(F7:F8)</f>
        <v>3666</v>
      </c>
    </row>
    <row r="7" spans="1:10" ht="24.95" customHeight="1">
      <c r="A7" s="341" t="s">
        <v>736</v>
      </c>
      <c r="B7" s="326">
        <f t="shared" si="0"/>
        <v>14319</v>
      </c>
      <c r="C7" s="339">
        <v>3198</v>
      </c>
      <c r="D7" s="339">
        <v>2587</v>
      </c>
      <c r="E7" s="339">
        <v>7323</v>
      </c>
      <c r="F7" s="339">
        <v>1211</v>
      </c>
    </row>
    <row r="8" spans="1:10" ht="24.95" customHeight="1">
      <c r="A8" s="341" t="s">
        <v>737</v>
      </c>
      <c r="B8" s="326">
        <f t="shared" si="0"/>
        <v>112015</v>
      </c>
      <c r="C8" s="339">
        <v>891</v>
      </c>
      <c r="D8" s="339">
        <v>25341</v>
      </c>
      <c r="E8" s="339">
        <v>83328</v>
      </c>
      <c r="F8" s="339">
        <v>2455</v>
      </c>
    </row>
    <row r="9" spans="1:10" ht="24.95" customHeight="1">
      <c r="A9" s="340" t="s">
        <v>738</v>
      </c>
      <c r="B9" s="326">
        <f t="shared" si="0"/>
        <v>21061</v>
      </c>
      <c r="C9" s="339">
        <f>SUM(C10:C11)</f>
        <v>213</v>
      </c>
      <c r="D9" s="339">
        <f>SUM(D10:D11)</f>
        <v>7320</v>
      </c>
      <c r="E9" s="339">
        <f>SUM(E10:E11)</f>
        <v>13285</v>
      </c>
      <c r="F9" s="339">
        <f>SUM(F10:F11)</f>
        <v>243</v>
      </c>
    </row>
    <row r="10" spans="1:10" ht="24.95" customHeight="1">
      <c r="A10" s="341" t="s">
        <v>739</v>
      </c>
      <c r="B10" s="326">
        <f t="shared" si="0"/>
        <v>19639</v>
      </c>
      <c r="C10" s="339">
        <v>211</v>
      </c>
      <c r="D10" s="339">
        <v>6896</v>
      </c>
      <c r="E10" s="339">
        <v>12314</v>
      </c>
      <c r="F10" s="339">
        <v>218</v>
      </c>
    </row>
    <row r="11" spans="1:10" ht="24.95" customHeight="1">
      <c r="A11" s="341" t="s">
        <v>740</v>
      </c>
      <c r="B11" s="326">
        <f t="shared" si="0"/>
        <v>1422</v>
      </c>
      <c r="C11" s="339">
        <v>2</v>
      </c>
      <c r="D11" s="339">
        <v>424</v>
      </c>
      <c r="E11" s="339">
        <v>971</v>
      </c>
      <c r="F11" s="339">
        <v>25</v>
      </c>
    </row>
    <row r="12" spans="1:10" ht="24.95" customHeight="1">
      <c r="A12" s="340" t="s">
        <v>741</v>
      </c>
      <c r="B12" s="326">
        <f t="shared" si="0"/>
        <v>557</v>
      </c>
      <c r="C12" s="339">
        <v>9</v>
      </c>
      <c r="D12" s="339">
        <v>199</v>
      </c>
      <c r="E12" s="339">
        <v>264</v>
      </c>
      <c r="F12" s="339">
        <v>85</v>
      </c>
    </row>
    <row r="13" spans="1:10" ht="24.95" customHeight="1">
      <c r="A13" s="340" t="s">
        <v>742</v>
      </c>
      <c r="B13" s="326">
        <f t="shared" si="0"/>
        <v>4522</v>
      </c>
      <c r="C13" s="342">
        <v>1</v>
      </c>
      <c r="D13" s="339">
        <v>705</v>
      </c>
      <c r="E13" s="339">
        <v>1463</v>
      </c>
      <c r="F13" s="339">
        <v>2353</v>
      </c>
    </row>
    <row r="14" spans="1:10" ht="24.95" customHeight="1">
      <c r="A14" s="327" t="s">
        <v>743</v>
      </c>
      <c r="B14" s="326">
        <f t="shared" si="0"/>
        <v>160462</v>
      </c>
      <c r="C14" s="339">
        <f>SUM(C19,C20,C15,C16)</f>
        <v>4266</v>
      </c>
      <c r="D14" s="339">
        <f>SUM(D19,D20,D15,D16)</f>
        <v>36412</v>
      </c>
      <c r="E14" s="339">
        <f>SUM(E19,E20,E15,E16)</f>
        <v>113306</v>
      </c>
      <c r="F14" s="339">
        <f>SUM(F19,F20,F15,F16)</f>
        <v>6478</v>
      </c>
    </row>
    <row r="15" spans="1:10" ht="24.95" customHeight="1">
      <c r="A15" s="340" t="s">
        <v>744</v>
      </c>
      <c r="B15" s="326">
        <f t="shared" si="0"/>
        <v>126334</v>
      </c>
      <c r="C15" s="339">
        <f>C6</f>
        <v>4089</v>
      </c>
      <c r="D15" s="339">
        <f>D6</f>
        <v>27928</v>
      </c>
      <c r="E15" s="339">
        <f>E6</f>
        <v>90651</v>
      </c>
      <c r="F15" s="339">
        <f>F6</f>
        <v>3666</v>
      </c>
    </row>
    <row r="16" spans="1:10" ht="24.95" customHeight="1">
      <c r="A16" s="340" t="s">
        <v>745</v>
      </c>
      <c r="B16" s="326">
        <f t="shared" si="0"/>
        <v>29049</v>
      </c>
      <c r="C16" s="339">
        <f>SUM(C17:C18)</f>
        <v>167</v>
      </c>
      <c r="D16" s="339">
        <f>SUM(D17:D18)</f>
        <v>7580</v>
      </c>
      <c r="E16" s="339">
        <f>SUM(E17:E18)</f>
        <v>20928</v>
      </c>
      <c r="F16" s="339">
        <f>SUM(F17:F18)</f>
        <v>374</v>
      </c>
    </row>
    <row r="17" spans="1:6" ht="24.95" customHeight="1">
      <c r="A17" s="343" t="s">
        <v>739</v>
      </c>
      <c r="B17" s="326">
        <f t="shared" si="0"/>
        <v>26893</v>
      </c>
      <c r="C17" s="339">
        <v>163</v>
      </c>
      <c r="D17" s="339">
        <v>6910</v>
      </c>
      <c r="E17" s="339">
        <v>19469</v>
      </c>
      <c r="F17" s="339">
        <v>351</v>
      </c>
    </row>
    <row r="18" spans="1:6" ht="24.95" customHeight="1">
      <c r="A18" s="341" t="s">
        <v>740</v>
      </c>
      <c r="B18" s="326">
        <f t="shared" si="0"/>
        <v>2156</v>
      </c>
      <c r="C18" s="339">
        <v>4</v>
      </c>
      <c r="D18" s="339">
        <v>670</v>
      </c>
      <c r="E18" s="339">
        <v>1459</v>
      </c>
      <c r="F18" s="339">
        <v>23</v>
      </c>
    </row>
    <row r="19" spans="1:6" ht="24.95" customHeight="1">
      <c r="A19" s="340" t="s">
        <v>4936</v>
      </c>
      <c r="B19" s="326">
        <f t="shared" si="0"/>
        <v>557</v>
      </c>
      <c r="C19" s="339">
        <v>9</v>
      </c>
      <c r="D19" s="339">
        <v>199</v>
      </c>
      <c r="E19" s="339">
        <v>264</v>
      </c>
      <c r="F19" s="339">
        <v>85</v>
      </c>
    </row>
    <row r="20" spans="1:6" ht="24.95" customHeight="1">
      <c r="A20" s="1048" t="s">
        <v>4937</v>
      </c>
      <c r="B20" s="307">
        <f t="shared" si="0"/>
        <v>4522</v>
      </c>
      <c r="C20" s="344">
        <v>1</v>
      </c>
      <c r="D20" s="344">
        <v>705</v>
      </c>
      <c r="E20" s="344">
        <v>1463</v>
      </c>
      <c r="F20" s="344">
        <v>2353</v>
      </c>
    </row>
    <row r="21" spans="1:6" ht="18" customHeight="1">
      <c r="A21" s="314" t="s">
        <v>669</v>
      </c>
      <c r="B21" s="332"/>
      <c r="C21" s="332"/>
      <c r="D21" s="332"/>
      <c r="E21" s="332"/>
      <c r="F21" s="332"/>
    </row>
    <row r="22" spans="1:6">
      <c r="A22" s="332"/>
      <c r="B22" s="332"/>
      <c r="C22" s="332"/>
      <c r="D22" s="332"/>
      <c r="E22" s="332"/>
      <c r="F22" s="332"/>
    </row>
    <row r="23" spans="1:6">
      <c r="A23" s="332"/>
      <c r="B23" s="332"/>
      <c r="C23" s="332"/>
      <c r="D23" s="332"/>
      <c r="E23" s="332"/>
      <c r="F23" s="332"/>
    </row>
    <row r="24" spans="1:6">
      <c r="A24" s="332"/>
      <c r="B24" s="332"/>
      <c r="C24" s="332"/>
      <c r="D24" s="332"/>
      <c r="E24" s="332"/>
      <c r="F24" s="332"/>
    </row>
    <row r="25" spans="1:6">
      <c r="A25" s="332"/>
      <c r="B25" s="332"/>
      <c r="C25" s="332"/>
      <c r="D25" s="332"/>
      <c r="E25" s="332"/>
      <c r="F25" s="332"/>
    </row>
    <row r="26" spans="1:6">
      <c r="A26" s="332"/>
      <c r="B26" s="332"/>
      <c r="C26" s="332"/>
      <c r="D26" s="332"/>
      <c r="E26" s="332"/>
      <c r="F26" s="332"/>
    </row>
    <row r="27" spans="1:6">
      <c r="A27" s="332"/>
      <c r="B27" s="332"/>
      <c r="C27" s="332"/>
      <c r="D27" s="332"/>
      <c r="E27" s="332"/>
      <c r="F27" s="332"/>
    </row>
    <row r="28" spans="1:6">
      <c r="A28" s="332"/>
      <c r="B28" s="332"/>
      <c r="C28" s="332"/>
      <c r="D28" s="332"/>
      <c r="E28" s="332"/>
      <c r="F28" s="332"/>
    </row>
    <row r="29" spans="1:6">
      <c r="A29" s="332"/>
      <c r="B29" s="332"/>
      <c r="C29" s="332"/>
      <c r="D29" s="332"/>
      <c r="E29" s="332"/>
      <c r="F29" s="332"/>
    </row>
    <row r="30" spans="1:6">
      <c r="A30" s="332"/>
      <c r="B30" s="332"/>
      <c r="C30" s="332"/>
      <c r="D30" s="332"/>
      <c r="E30" s="332"/>
      <c r="F30" s="332"/>
    </row>
    <row r="31" spans="1:6">
      <c r="A31" s="332"/>
      <c r="B31" s="332"/>
      <c r="C31" s="332"/>
      <c r="D31" s="332"/>
      <c r="E31" s="332"/>
      <c r="F31" s="332"/>
    </row>
    <row r="32" spans="1:6">
      <c r="A32" s="332"/>
      <c r="B32" s="332"/>
      <c r="C32" s="332"/>
      <c r="D32" s="332"/>
      <c r="E32" s="332"/>
      <c r="F32" s="332"/>
    </row>
    <row r="33" spans="1:6">
      <c r="A33" s="332"/>
      <c r="B33" s="332"/>
      <c r="C33" s="332"/>
      <c r="D33" s="332"/>
      <c r="E33" s="332"/>
      <c r="F33" s="332"/>
    </row>
    <row r="34" spans="1:6">
      <c r="A34" s="332"/>
      <c r="B34" s="332"/>
      <c r="C34" s="332"/>
      <c r="D34" s="332"/>
      <c r="E34" s="332"/>
      <c r="F34" s="332"/>
    </row>
  </sheetData>
  <customSheetViews>
    <customSheetView guid="{35BD8D3A-C3F6-4E0E-B6B2-2143E8CF03D4}"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ySplit="2" topLeftCell="A4" activePane="bottomLeft" state="frozen"/>
      <selection pane="bottomLeft"/>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ySplit="2" topLeftCell="A4" activePane="bottomLeft"/>
      <selection pane="bottomLeft"/>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ySplit="2" topLeftCell="A4" activePane="bottomLeft"/>
      <selection pane="bottomLeft"/>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ySplit="2" topLeftCell="A4" activePane="bottomLeft"/>
      <selection pane="bottomLeft"/>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ySplit="3" topLeftCell="A4" activePane="bottomLeft" state="frozen"/>
      <selection pane="bottomLeft" activeCell="H1" sqref="H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pane ySplit="3" topLeftCell="A4"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sheetPr>
  <dimension ref="A1:C33"/>
  <sheetViews>
    <sheetView zoomScaleNormal="100" zoomScaleSheetLayoutView="70" workbookViewId="0">
      <selection activeCell="A3" sqref="A3"/>
    </sheetView>
  </sheetViews>
  <sheetFormatPr defaultColWidth="2.5" defaultRowHeight="15" customHeight="1"/>
  <cols>
    <col min="1" max="1" width="81.375" style="14" customWidth="1"/>
    <col min="2" max="2" width="2.5" style="14" customWidth="1"/>
    <col min="3" max="3" width="10.625" style="14" bestFit="1" customWidth="1"/>
    <col min="4" max="16384" width="2.5" style="14"/>
  </cols>
  <sheetData>
    <row r="1" spans="1:3" ht="22.5" customHeight="1">
      <c r="A1" s="13" t="s">
        <v>4753</v>
      </c>
      <c r="C1" s="95" t="s">
        <v>206</v>
      </c>
    </row>
    <row r="2" spans="1:3" ht="22.5" customHeight="1">
      <c r="A2" s="15" t="s">
        <v>4755</v>
      </c>
    </row>
    <row r="3" spans="1:3" s="16" customFormat="1" ht="22.5" customHeight="1">
      <c r="B3" s="17"/>
    </row>
    <row r="4" spans="1:3" ht="199.5" customHeight="1">
      <c r="A4" s="18" t="s">
        <v>4</v>
      </c>
    </row>
    <row r="6" spans="1:3" ht="15" customHeight="1">
      <c r="A6" s="16" t="s">
        <v>5</v>
      </c>
    </row>
    <row r="27" spans="1:1" ht="15" customHeight="1">
      <c r="A27" s="14" t="s">
        <v>6</v>
      </c>
    </row>
    <row r="28" spans="1:1" ht="15" customHeight="1">
      <c r="A28" s="14" t="s">
        <v>7</v>
      </c>
    </row>
    <row r="30" spans="1:1" ht="15" customHeight="1">
      <c r="A30" s="14" t="s">
        <v>8</v>
      </c>
    </row>
    <row r="31" spans="1:1" ht="15" customHeight="1">
      <c r="A31" s="14" t="s">
        <v>9</v>
      </c>
    </row>
    <row r="32" spans="1:1" ht="15" customHeight="1">
      <c r="A32" s="14" t="s">
        <v>10</v>
      </c>
    </row>
    <row r="33" spans="1:1" ht="15" customHeight="1">
      <c r="A33" s="14" t="s">
        <v>11</v>
      </c>
    </row>
  </sheetData>
  <customSheetViews>
    <customSheetView guid="{35BD8D3A-C3F6-4E0E-B6B2-2143E8CF03D4}" scale="70">
      <selection activeCell="G4" sqref="G4"/>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autoPageBreaks="0"/>
  </sheetPr>
  <dimension ref="A1:AP36"/>
  <sheetViews>
    <sheetView zoomScale="70" zoomScaleNormal="70" zoomScaleSheetLayoutView="70" workbookViewId="0">
      <pane xSplit="1" ySplit="10" topLeftCell="B11" activePane="bottomRight" state="frozen"/>
      <selection activeCell="G20" sqref="G20"/>
      <selection pane="topRight" activeCell="G20" sqref="G20"/>
      <selection pane="bottomLeft" activeCell="G20" sqref="G20"/>
      <selection pane="bottomRight"/>
    </sheetView>
  </sheetViews>
  <sheetFormatPr defaultColWidth="9" defaultRowHeight="13.5"/>
  <cols>
    <col min="1" max="1" width="34.5" style="187" customWidth="1"/>
    <col min="2" max="9" width="10.25" style="1595" customWidth="1"/>
    <col min="10" max="25" width="10.25" style="187" customWidth="1"/>
    <col min="26" max="27" width="10.25" style="1362" customWidth="1"/>
    <col min="28" max="29" width="10.25" style="1329" customWidth="1"/>
    <col min="30" max="31" width="10.25" style="1362" customWidth="1"/>
    <col min="32" max="33" width="10.25" style="1329" customWidth="1"/>
    <col min="34" max="34" width="2.5" style="187" customWidth="1"/>
    <col min="35" max="35" width="11" style="187" bestFit="1" customWidth="1"/>
    <col min="36" max="16384" width="9" style="187"/>
  </cols>
  <sheetData>
    <row r="1" spans="1:35" ht="22.5" customHeight="1">
      <c r="Y1" s="190"/>
      <c r="Z1" s="190"/>
      <c r="AA1" s="190"/>
      <c r="AG1" s="190" t="s">
        <v>4782</v>
      </c>
      <c r="AI1" s="345" t="s">
        <v>747</v>
      </c>
    </row>
    <row r="2" spans="1:35" ht="22.5" customHeight="1">
      <c r="A2" s="346" t="s">
        <v>4783</v>
      </c>
    </row>
    <row r="3" spans="1:35" s="203" customFormat="1" ht="22.5" customHeight="1">
      <c r="F3" s="347"/>
      <c r="G3" s="347"/>
      <c r="H3" s="347"/>
      <c r="I3" s="347"/>
      <c r="R3" s="347"/>
      <c r="S3" s="347"/>
      <c r="T3" s="347"/>
      <c r="U3" s="347"/>
      <c r="V3" s="347"/>
      <c r="W3" s="248"/>
      <c r="X3" s="1591"/>
      <c r="Y3" s="1591"/>
      <c r="Z3" s="1591"/>
      <c r="AA3" s="1591"/>
      <c r="AB3" s="347"/>
      <c r="AC3" s="248"/>
      <c r="AD3" s="248"/>
      <c r="AE3" s="248"/>
      <c r="AF3" s="1591"/>
      <c r="AG3" s="1591" t="s">
        <v>5511</v>
      </c>
    </row>
    <row r="4" spans="1:35" s="203" customFormat="1" ht="22.5" customHeight="1">
      <c r="F4" s="347"/>
      <c r="G4" s="347"/>
      <c r="H4" s="347"/>
      <c r="I4" s="347"/>
      <c r="R4" s="347"/>
      <c r="S4" s="347"/>
      <c r="T4" s="347"/>
      <c r="U4" s="347"/>
      <c r="V4" s="347"/>
      <c r="W4" s="248"/>
      <c r="X4" s="239"/>
      <c r="Y4" s="239"/>
      <c r="Z4" s="1361"/>
      <c r="AA4" s="1361"/>
      <c r="AB4" s="347"/>
      <c r="AC4" s="248"/>
      <c r="AD4" s="248"/>
      <c r="AE4" s="248"/>
      <c r="AF4" s="1327"/>
      <c r="AG4" s="1327" t="s">
        <v>748</v>
      </c>
    </row>
    <row r="5" spans="1:35" s="203" customFormat="1" ht="22.5" customHeight="1">
      <c r="F5" s="347"/>
      <c r="G5" s="347"/>
      <c r="H5" s="347"/>
      <c r="I5" s="347"/>
      <c r="R5" s="347"/>
      <c r="S5" s="347"/>
      <c r="T5" s="347"/>
      <c r="U5" s="347"/>
      <c r="V5" s="347"/>
      <c r="W5" s="239"/>
      <c r="X5" s="239"/>
      <c r="Y5" s="239"/>
      <c r="Z5" s="1361"/>
      <c r="AA5" s="1361"/>
      <c r="AB5" s="347"/>
      <c r="AC5" s="1327"/>
      <c r="AD5" s="1361"/>
      <c r="AE5" s="1361"/>
      <c r="AF5" s="1327"/>
      <c r="AG5" s="1327" t="s">
        <v>749</v>
      </c>
    </row>
    <row r="6" spans="1:35" s="203" customFormat="1" ht="22.5" customHeight="1">
      <c r="A6" s="348"/>
      <c r="F6" s="347"/>
      <c r="G6" s="347"/>
      <c r="H6" s="347"/>
      <c r="I6" s="347"/>
      <c r="J6" s="349"/>
      <c r="K6" s="349"/>
      <c r="L6" s="349"/>
      <c r="M6" s="349"/>
      <c r="R6" s="347"/>
      <c r="S6" s="347"/>
      <c r="T6" s="347"/>
      <c r="U6" s="347"/>
      <c r="V6" s="347"/>
      <c r="W6" s="239"/>
      <c r="X6" s="239"/>
      <c r="Y6" s="239"/>
      <c r="Z6" s="1361"/>
      <c r="AA6" s="1361"/>
      <c r="AB6" s="347"/>
      <c r="AC6" s="1327"/>
      <c r="AD6" s="1361"/>
      <c r="AE6" s="1361"/>
      <c r="AF6" s="1327"/>
      <c r="AG6" s="1327" t="s">
        <v>750</v>
      </c>
    </row>
    <row r="7" spans="1:35" s="203" customFormat="1" ht="22.5" customHeight="1">
      <c r="A7" s="348"/>
      <c r="F7" s="347"/>
      <c r="G7" s="347"/>
      <c r="H7" s="347"/>
      <c r="I7" s="347"/>
      <c r="J7" s="349"/>
      <c r="K7" s="349"/>
      <c r="L7" s="349"/>
      <c r="M7" s="349"/>
      <c r="R7" s="347"/>
      <c r="S7" s="347"/>
      <c r="T7" s="347"/>
      <c r="U7" s="347"/>
      <c r="V7" s="347"/>
      <c r="W7" s="1327"/>
      <c r="X7" s="1327"/>
      <c r="Y7" s="1327"/>
      <c r="Z7" s="1361"/>
      <c r="AA7" s="1361"/>
      <c r="AB7" s="347"/>
      <c r="AC7" s="1327"/>
      <c r="AD7" s="1361"/>
      <c r="AE7" s="1361"/>
      <c r="AF7" s="1327"/>
      <c r="AG7" s="1447" t="s">
        <v>5121</v>
      </c>
    </row>
    <row r="8" spans="1:35" ht="20.100000000000001" customHeight="1">
      <c r="A8" s="2037" t="s">
        <v>751</v>
      </c>
      <c r="B8" s="2049" t="s">
        <v>5513</v>
      </c>
      <c r="C8" s="2050"/>
      <c r="D8" s="2050"/>
      <c r="E8" s="2050"/>
      <c r="F8" s="2050"/>
      <c r="G8" s="2050"/>
      <c r="H8" s="2050"/>
      <c r="I8" s="2051"/>
      <c r="J8" s="2049" t="s">
        <v>752</v>
      </c>
      <c r="K8" s="2050"/>
      <c r="L8" s="2050"/>
      <c r="M8" s="2050"/>
      <c r="N8" s="2049" t="s">
        <v>753</v>
      </c>
      <c r="O8" s="2050"/>
      <c r="P8" s="2050"/>
      <c r="Q8" s="2050"/>
      <c r="R8" s="2050"/>
      <c r="S8" s="2050"/>
      <c r="T8" s="2050"/>
      <c r="U8" s="2051"/>
      <c r="V8" s="2049" t="s">
        <v>754</v>
      </c>
      <c r="W8" s="2050"/>
      <c r="X8" s="2050"/>
      <c r="Y8" s="2050"/>
      <c r="Z8" s="2049" t="s">
        <v>5122</v>
      </c>
      <c r="AA8" s="2050"/>
      <c r="AB8" s="2050"/>
      <c r="AC8" s="2050"/>
      <c r="AD8" s="2050"/>
      <c r="AE8" s="2050"/>
      <c r="AF8" s="2050"/>
      <c r="AG8" s="2050"/>
    </row>
    <row r="9" spans="1:35" ht="20.100000000000001" customHeight="1">
      <c r="A9" s="2059"/>
      <c r="B9" s="2049" t="s">
        <v>131</v>
      </c>
      <c r="C9" s="2050"/>
      <c r="D9" s="2049" t="s">
        <v>755</v>
      </c>
      <c r="E9" s="2050"/>
      <c r="F9" s="2049" t="s">
        <v>757</v>
      </c>
      <c r="G9" s="2051"/>
      <c r="H9" s="2049" t="s">
        <v>758</v>
      </c>
      <c r="I9" s="2051"/>
      <c r="J9" s="2049" t="s">
        <v>755</v>
      </c>
      <c r="K9" s="2051"/>
      <c r="L9" s="2049" t="s">
        <v>756</v>
      </c>
      <c r="M9" s="2050"/>
      <c r="N9" s="2049" t="s">
        <v>131</v>
      </c>
      <c r="O9" s="2050"/>
      <c r="P9" s="2049" t="s">
        <v>755</v>
      </c>
      <c r="Q9" s="2050"/>
      <c r="R9" s="2049" t="s">
        <v>757</v>
      </c>
      <c r="S9" s="2051"/>
      <c r="T9" s="2049" t="s">
        <v>758</v>
      </c>
      <c r="U9" s="2051"/>
      <c r="V9" s="2060" t="s">
        <v>755</v>
      </c>
      <c r="W9" s="2060"/>
      <c r="X9" s="2060" t="s">
        <v>756</v>
      </c>
      <c r="Y9" s="2049"/>
      <c r="Z9" s="2049" t="s">
        <v>131</v>
      </c>
      <c r="AA9" s="2050"/>
      <c r="AB9" s="2060" t="s">
        <v>755</v>
      </c>
      <c r="AC9" s="2060"/>
      <c r="AD9" s="2049" t="s">
        <v>757</v>
      </c>
      <c r="AE9" s="2051"/>
      <c r="AF9" s="2060" t="s">
        <v>756</v>
      </c>
      <c r="AG9" s="2049"/>
    </row>
    <row r="10" spans="1:35" ht="20.100000000000001" customHeight="1">
      <c r="A10" s="2038"/>
      <c r="B10" s="1590" t="s">
        <v>759</v>
      </c>
      <c r="C10" s="1590" t="s">
        <v>760</v>
      </c>
      <c r="D10" s="1590" t="s">
        <v>759</v>
      </c>
      <c r="E10" s="1590" t="s">
        <v>760</v>
      </c>
      <c r="F10" s="1590" t="s">
        <v>759</v>
      </c>
      <c r="G10" s="1592" t="s">
        <v>760</v>
      </c>
      <c r="H10" s="1590" t="s">
        <v>759</v>
      </c>
      <c r="I10" s="350" t="s">
        <v>760</v>
      </c>
      <c r="J10" s="240" t="s">
        <v>759</v>
      </c>
      <c r="K10" s="240" t="s">
        <v>760</v>
      </c>
      <c r="L10" s="240" t="s">
        <v>759</v>
      </c>
      <c r="M10" s="249" t="s">
        <v>760</v>
      </c>
      <c r="N10" s="249" t="s">
        <v>759</v>
      </c>
      <c r="O10" s="249" t="s">
        <v>760</v>
      </c>
      <c r="P10" s="249" t="s">
        <v>759</v>
      </c>
      <c r="Q10" s="249" t="s">
        <v>760</v>
      </c>
      <c r="R10" s="249" t="s">
        <v>759</v>
      </c>
      <c r="S10" s="240" t="s">
        <v>760</v>
      </c>
      <c r="T10" s="249" t="s">
        <v>759</v>
      </c>
      <c r="U10" s="350" t="s">
        <v>760</v>
      </c>
      <c r="V10" s="240" t="s">
        <v>759</v>
      </c>
      <c r="W10" s="240" t="s">
        <v>760</v>
      </c>
      <c r="X10" s="240" t="s">
        <v>759</v>
      </c>
      <c r="Y10" s="249" t="s">
        <v>760</v>
      </c>
      <c r="Z10" s="1359" t="s">
        <v>759</v>
      </c>
      <c r="AA10" s="1359" t="s">
        <v>760</v>
      </c>
      <c r="AB10" s="1326" t="s">
        <v>759</v>
      </c>
      <c r="AC10" s="1326" t="s">
        <v>760</v>
      </c>
      <c r="AD10" s="1359" t="s">
        <v>759</v>
      </c>
      <c r="AE10" s="1360" t="s">
        <v>760</v>
      </c>
      <c r="AF10" s="1326" t="s">
        <v>759</v>
      </c>
      <c r="AG10" s="1325" t="s">
        <v>760</v>
      </c>
    </row>
    <row r="11" spans="1:35" ht="19.5" customHeight="1">
      <c r="A11" s="351" t="s">
        <v>131</v>
      </c>
      <c r="B11" s="354">
        <v>17557</v>
      </c>
      <c r="C11" s="354">
        <v>180857</v>
      </c>
      <c r="D11" s="354">
        <v>17233</v>
      </c>
      <c r="E11" s="354">
        <v>170890</v>
      </c>
      <c r="F11" s="352">
        <v>324</v>
      </c>
      <c r="G11" s="352">
        <v>9967</v>
      </c>
      <c r="H11" s="353">
        <v>100</v>
      </c>
      <c r="I11" s="353">
        <v>100</v>
      </c>
      <c r="J11" s="352">
        <v>15927</v>
      </c>
      <c r="K11" s="352">
        <v>155367</v>
      </c>
      <c r="L11" s="353">
        <v>100</v>
      </c>
      <c r="M11" s="353">
        <v>100</v>
      </c>
      <c r="N11" s="354">
        <f t="shared" ref="N11:N31" si="0">SUM(P11,R11)</f>
        <v>16633</v>
      </c>
      <c r="O11" s="354">
        <v>172583</v>
      </c>
      <c r="P11" s="354">
        <v>16264</v>
      </c>
      <c r="Q11" s="354">
        <v>162388</v>
      </c>
      <c r="R11" s="352">
        <v>369</v>
      </c>
      <c r="S11" s="352">
        <v>10195</v>
      </c>
      <c r="T11" s="353">
        <v>100</v>
      </c>
      <c r="U11" s="353">
        <v>100</v>
      </c>
      <c r="V11" s="355">
        <v>15836</v>
      </c>
      <c r="W11" s="355">
        <v>165207</v>
      </c>
      <c r="X11" s="356">
        <v>100</v>
      </c>
      <c r="Y11" s="356">
        <v>100</v>
      </c>
      <c r="Z11" s="503">
        <f>SUM(AB11,AD11)</f>
        <v>15355</v>
      </c>
      <c r="AA11" s="503">
        <f>SUM(AC11,AE11)</f>
        <v>172862</v>
      </c>
      <c r="AB11" s="355">
        <v>15045</v>
      </c>
      <c r="AC11" s="355">
        <v>162868</v>
      </c>
      <c r="AD11" s="355">
        <v>310</v>
      </c>
      <c r="AE11" s="355">
        <v>9994</v>
      </c>
      <c r="AF11" s="356">
        <v>100</v>
      </c>
      <c r="AG11" s="356">
        <v>100</v>
      </c>
    </row>
    <row r="12" spans="1:35" ht="19.5" customHeight="1">
      <c r="A12" s="357" t="s">
        <v>761</v>
      </c>
      <c r="B12" s="360">
        <v>70</v>
      </c>
      <c r="C12" s="360">
        <v>535</v>
      </c>
      <c r="D12" s="360">
        <v>69</v>
      </c>
      <c r="E12" s="360">
        <v>530</v>
      </c>
      <c r="F12" s="358">
        <v>1</v>
      </c>
      <c r="G12" s="358">
        <v>5</v>
      </c>
      <c r="H12" s="359">
        <v>0.4</v>
      </c>
      <c r="I12" s="359">
        <v>0.3</v>
      </c>
      <c r="J12" s="358">
        <v>62</v>
      </c>
      <c r="K12" s="358">
        <v>601</v>
      </c>
      <c r="L12" s="359">
        <v>0.38927607207885978</v>
      </c>
      <c r="M12" s="359">
        <v>0.38682603126790116</v>
      </c>
      <c r="N12" s="360">
        <f t="shared" si="0"/>
        <v>62</v>
      </c>
      <c r="O12" s="360">
        <v>713</v>
      </c>
      <c r="P12" s="360">
        <v>59</v>
      </c>
      <c r="Q12" s="360">
        <v>667</v>
      </c>
      <c r="R12" s="358">
        <v>3</v>
      </c>
      <c r="S12" s="358">
        <v>46</v>
      </c>
      <c r="T12" s="359">
        <v>0.37275296098118199</v>
      </c>
      <c r="U12" s="359">
        <v>0.41313454975287256</v>
      </c>
      <c r="V12" s="358">
        <v>54</v>
      </c>
      <c r="W12" s="358">
        <v>599</v>
      </c>
      <c r="X12" s="359">
        <f>V12/$V$11*100</f>
        <v>0.34099520080828488</v>
      </c>
      <c r="Y12" s="359">
        <f>W12/$W$11*100</f>
        <v>0.362575435665559</v>
      </c>
      <c r="Z12" s="503">
        <f t="shared" ref="Z12:Z31" si="1">SUM(AB12,AD12)</f>
        <v>72</v>
      </c>
      <c r="AA12" s="503">
        <f t="shared" ref="AA12:AA31" si="2">SUM(AC12,AE12)</f>
        <v>796</v>
      </c>
      <c r="AB12" s="358">
        <v>70</v>
      </c>
      <c r="AC12" s="358">
        <v>763</v>
      </c>
      <c r="AD12" s="358">
        <v>2</v>
      </c>
      <c r="AE12" s="358">
        <v>33</v>
      </c>
      <c r="AF12" s="359">
        <f t="shared" ref="AF12:AF18" si="3">Z12/$Z$11*100</f>
        <v>0.46890263757733636</v>
      </c>
      <c r="AG12" s="359">
        <f>AA12/$AA$11*100</f>
        <v>0.46048292857886641</v>
      </c>
    </row>
    <row r="13" spans="1:35" ht="19.5" customHeight="1">
      <c r="A13" s="361" t="s">
        <v>762</v>
      </c>
      <c r="B13" s="360">
        <v>17487</v>
      </c>
      <c r="C13" s="360">
        <v>180322</v>
      </c>
      <c r="D13" s="360">
        <v>17164</v>
      </c>
      <c r="E13" s="360">
        <v>170360</v>
      </c>
      <c r="F13" s="358">
        <v>323</v>
      </c>
      <c r="G13" s="358">
        <v>9962</v>
      </c>
      <c r="H13" s="359">
        <v>99.6</v>
      </c>
      <c r="I13" s="359">
        <v>99.7</v>
      </c>
      <c r="J13" s="358">
        <v>15865</v>
      </c>
      <c r="K13" s="358">
        <v>154766</v>
      </c>
      <c r="L13" s="359">
        <v>99.610723927921143</v>
      </c>
      <c r="M13" s="359">
        <v>99.613173968732099</v>
      </c>
      <c r="N13" s="360">
        <f t="shared" si="0"/>
        <v>16571</v>
      </c>
      <c r="O13" s="360">
        <f>SUM(O15:O31)</f>
        <v>171870</v>
      </c>
      <c r="P13" s="360">
        <v>16205</v>
      </c>
      <c r="Q13" s="360">
        <v>161721</v>
      </c>
      <c r="R13" s="358">
        <v>366</v>
      </c>
      <c r="S13" s="358">
        <v>10149</v>
      </c>
      <c r="T13" s="359">
        <v>99.627247039018812</v>
      </c>
      <c r="U13" s="359">
        <v>99.586865450247132</v>
      </c>
      <c r="V13" s="358">
        <v>15782</v>
      </c>
      <c r="W13" s="358">
        <v>164608</v>
      </c>
      <c r="X13" s="359">
        <f t="shared" ref="X13:X30" si="4">V13/$V$11*100</f>
        <v>99.65900479919172</v>
      </c>
      <c r="Y13" s="359">
        <f t="shared" ref="Y13:Y30" si="5">W13/$W$11*100</f>
        <v>99.637424564334438</v>
      </c>
      <c r="Z13" s="503">
        <f t="shared" si="1"/>
        <v>15283</v>
      </c>
      <c r="AA13" s="503">
        <f t="shared" si="2"/>
        <v>172066</v>
      </c>
      <c r="AB13" s="358">
        <v>14975</v>
      </c>
      <c r="AC13" s="358">
        <v>162105</v>
      </c>
      <c r="AD13" s="358">
        <f>SUM(AD14,AD31)</f>
        <v>308</v>
      </c>
      <c r="AE13" s="358">
        <f>SUM(AE14,AE31)</f>
        <v>9961</v>
      </c>
      <c r="AF13" s="359">
        <f t="shared" si="3"/>
        <v>99.531097362422656</v>
      </c>
      <c r="AG13" s="359">
        <f t="shared" ref="AG13:AG30" si="6">AA13/$AA$11*100</f>
        <v>99.53951707142113</v>
      </c>
    </row>
    <row r="14" spans="1:35" ht="19.5" customHeight="1">
      <c r="A14" s="361" t="s">
        <v>763</v>
      </c>
      <c r="B14" s="360">
        <v>17402</v>
      </c>
      <c r="C14" s="360">
        <v>175947</v>
      </c>
      <c r="D14" s="360">
        <v>17164</v>
      </c>
      <c r="E14" s="360">
        <v>170360</v>
      </c>
      <c r="F14" s="362">
        <v>238</v>
      </c>
      <c r="G14" s="362">
        <v>5587</v>
      </c>
      <c r="H14" s="359">
        <v>99.1</v>
      </c>
      <c r="I14" s="359">
        <v>97.3</v>
      </c>
      <c r="J14" s="362">
        <v>15865</v>
      </c>
      <c r="K14" s="362">
        <v>154766</v>
      </c>
      <c r="L14" s="359">
        <v>99.610723927921143</v>
      </c>
      <c r="M14" s="359">
        <v>99.613173968732099</v>
      </c>
      <c r="N14" s="360">
        <f t="shared" si="0"/>
        <v>16478</v>
      </c>
      <c r="O14" s="360">
        <f>SUM(O15:O30)</f>
        <v>167347</v>
      </c>
      <c r="P14" s="360">
        <v>16205</v>
      </c>
      <c r="Q14" s="360">
        <v>161721</v>
      </c>
      <c r="R14" s="362">
        <v>273</v>
      </c>
      <c r="S14" s="362">
        <v>5626</v>
      </c>
      <c r="T14" s="359">
        <v>99.068117597547044</v>
      </c>
      <c r="U14" s="359">
        <v>96.96609747194104</v>
      </c>
      <c r="V14" s="358">
        <v>15782</v>
      </c>
      <c r="W14" s="358">
        <v>164608</v>
      </c>
      <c r="X14" s="359">
        <f t="shared" si="4"/>
        <v>99.65900479919172</v>
      </c>
      <c r="Y14" s="359">
        <f t="shared" si="5"/>
        <v>99.637424564334438</v>
      </c>
      <c r="Z14" s="503">
        <f t="shared" si="1"/>
        <v>15195</v>
      </c>
      <c r="AA14" s="503">
        <f t="shared" si="2"/>
        <v>167879</v>
      </c>
      <c r="AB14" s="358">
        <v>14975</v>
      </c>
      <c r="AC14" s="358">
        <v>162105</v>
      </c>
      <c r="AD14" s="358">
        <v>220</v>
      </c>
      <c r="AE14" s="358">
        <v>5774</v>
      </c>
      <c r="AF14" s="359">
        <f t="shared" si="3"/>
        <v>98.957994138717027</v>
      </c>
      <c r="AG14" s="359">
        <f t="shared" si="6"/>
        <v>97.117353727250645</v>
      </c>
    </row>
    <row r="15" spans="1:35" ht="19.5" customHeight="1">
      <c r="A15" s="363" t="s">
        <v>764</v>
      </c>
      <c r="B15" s="360">
        <v>1</v>
      </c>
      <c r="C15" s="360">
        <v>6</v>
      </c>
      <c r="D15" s="360">
        <v>1</v>
      </c>
      <c r="E15" s="360">
        <v>6</v>
      </c>
      <c r="F15" s="358" t="s">
        <v>399</v>
      </c>
      <c r="G15" s="358" t="s">
        <v>399</v>
      </c>
      <c r="H15" s="359">
        <v>0</v>
      </c>
      <c r="I15" s="359">
        <v>0</v>
      </c>
      <c r="J15" s="358">
        <v>4</v>
      </c>
      <c r="K15" s="358">
        <v>76</v>
      </c>
      <c r="L15" s="359">
        <v>2.5114585295410309E-2</v>
      </c>
      <c r="M15" s="359">
        <v>4.8916436566323607E-2</v>
      </c>
      <c r="N15" s="360">
        <f t="shared" si="0"/>
        <v>1</v>
      </c>
      <c r="O15" s="360">
        <v>4</v>
      </c>
      <c r="P15" s="360">
        <v>1</v>
      </c>
      <c r="Q15" s="360">
        <v>4</v>
      </c>
      <c r="R15" s="358" t="s">
        <v>399</v>
      </c>
      <c r="S15" s="358" t="s">
        <v>399</v>
      </c>
      <c r="T15" s="359">
        <v>6.0121445319545486E-3</v>
      </c>
      <c r="U15" s="359">
        <v>2.31772538430784E-3</v>
      </c>
      <c r="V15" s="358">
        <v>1</v>
      </c>
      <c r="W15" s="358">
        <v>8</v>
      </c>
      <c r="X15" s="359">
        <f t="shared" si="4"/>
        <v>6.3147259408941657E-3</v>
      </c>
      <c r="Y15" s="359">
        <f t="shared" si="5"/>
        <v>4.8424098252495352E-3</v>
      </c>
      <c r="Z15" s="503">
        <f t="shared" si="1"/>
        <v>1</v>
      </c>
      <c r="AA15" s="503">
        <f t="shared" si="2"/>
        <v>7</v>
      </c>
      <c r="AB15" s="358">
        <v>1</v>
      </c>
      <c r="AC15" s="358">
        <v>7</v>
      </c>
      <c r="AD15" s="358" t="s">
        <v>399</v>
      </c>
      <c r="AE15" s="358" t="s">
        <v>399</v>
      </c>
      <c r="AF15" s="359">
        <f t="shared" si="3"/>
        <v>6.5125366330185614E-3</v>
      </c>
      <c r="AG15" s="359">
        <f t="shared" si="6"/>
        <v>4.0494729900151568E-3</v>
      </c>
    </row>
    <row r="16" spans="1:35" ht="19.5" customHeight="1">
      <c r="A16" s="363" t="s">
        <v>765</v>
      </c>
      <c r="B16" s="360">
        <v>1948</v>
      </c>
      <c r="C16" s="360">
        <v>14749</v>
      </c>
      <c r="D16" s="360">
        <v>1948</v>
      </c>
      <c r="E16" s="360">
        <v>14749</v>
      </c>
      <c r="F16" s="358" t="s">
        <v>399</v>
      </c>
      <c r="G16" s="358" t="s">
        <v>399</v>
      </c>
      <c r="H16" s="359">
        <v>11.1</v>
      </c>
      <c r="I16" s="359">
        <v>8.1999999999999993</v>
      </c>
      <c r="J16" s="358">
        <v>1787</v>
      </c>
      <c r="K16" s="358">
        <v>13462</v>
      </c>
      <c r="L16" s="359">
        <v>11.219940980724557</v>
      </c>
      <c r="M16" s="359">
        <v>8.6646456454716905</v>
      </c>
      <c r="N16" s="360">
        <f t="shared" si="0"/>
        <v>1819</v>
      </c>
      <c r="O16" s="360">
        <v>14614</v>
      </c>
      <c r="P16" s="360">
        <v>1819</v>
      </c>
      <c r="Q16" s="360">
        <v>14614</v>
      </c>
      <c r="R16" s="358" t="s">
        <v>399</v>
      </c>
      <c r="S16" s="358" t="s">
        <v>399</v>
      </c>
      <c r="T16" s="359">
        <v>10.936090903625322</v>
      </c>
      <c r="U16" s="359">
        <v>8.4678096915686947</v>
      </c>
      <c r="V16" s="358">
        <v>1797</v>
      </c>
      <c r="W16" s="358">
        <v>15415</v>
      </c>
      <c r="X16" s="359">
        <f t="shared" si="4"/>
        <v>11.347562515786814</v>
      </c>
      <c r="Y16" s="359">
        <f t="shared" si="5"/>
        <v>9.3307184320276981</v>
      </c>
      <c r="Z16" s="503">
        <f t="shared" si="1"/>
        <v>1774</v>
      </c>
      <c r="AA16" s="503">
        <f t="shared" si="2"/>
        <v>15047</v>
      </c>
      <c r="AB16" s="358">
        <v>1774</v>
      </c>
      <c r="AC16" s="358">
        <v>15047</v>
      </c>
      <c r="AD16" s="358" t="s">
        <v>399</v>
      </c>
      <c r="AE16" s="358" t="s">
        <v>399</v>
      </c>
      <c r="AF16" s="359">
        <f t="shared" si="3"/>
        <v>11.553239986974926</v>
      </c>
      <c r="AG16" s="359">
        <f t="shared" si="6"/>
        <v>8.7046314401082938</v>
      </c>
    </row>
    <row r="17" spans="1:33" ht="19.5" customHeight="1">
      <c r="A17" s="363" t="s">
        <v>766</v>
      </c>
      <c r="B17" s="360">
        <v>954</v>
      </c>
      <c r="C17" s="360">
        <v>21374</v>
      </c>
      <c r="D17" s="360">
        <v>954</v>
      </c>
      <c r="E17" s="360">
        <v>21374</v>
      </c>
      <c r="F17" s="358" t="s">
        <v>399</v>
      </c>
      <c r="G17" s="358" t="s">
        <v>399</v>
      </c>
      <c r="H17" s="359">
        <v>5.4</v>
      </c>
      <c r="I17" s="359">
        <v>11.8</v>
      </c>
      <c r="J17" s="358">
        <v>933</v>
      </c>
      <c r="K17" s="358">
        <v>21354</v>
      </c>
      <c r="L17" s="359">
        <v>5.857977020154455</v>
      </c>
      <c r="M17" s="359">
        <v>13.744231400490451</v>
      </c>
      <c r="N17" s="360">
        <f t="shared" si="0"/>
        <v>942</v>
      </c>
      <c r="O17" s="360">
        <v>20351</v>
      </c>
      <c r="P17" s="360">
        <v>942</v>
      </c>
      <c r="Q17" s="360">
        <v>20351</v>
      </c>
      <c r="R17" s="358" t="s">
        <v>399</v>
      </c>
      <c r="S17" s="358" t="s">
        <v>399</v>
      </c>
      <c r="T17" s="359">
        <v>5.6634401491011843</v>
      </c>
      <c r="U17" s="359">
        <v>11.792007324012214</v>
      </c>
      <c r="V17" s="358">
        <v>872</v>
      </c>
      <c r="W17" s="358">
        <v>19782</v>
      </c>
      <c r="X17" s="359">
        <f t="shared" si="4"/>
        <v>5.5064410204597118</v>
      </c>
      <c r="Y17" s="359">
        <f t="shared" si="5"/>
        <v>11.974068895385789</v>
      </c>
      <c r="Z17" s="503">
        <f t="shared" si="1"/>
        <v>785</v>
      </c>
      <c r="AA17" s="503">
        <f t="shared" si="2"/>
        <v>20347</v>
      </c>
      <c r="AB17" s="358">
        <v>785</v>
      </c>
      <c r="AC17" s="358">
        <v>20347</v>
      </c>
      <c r="AD17" s="358" t="s">
        <v>399</v>
      </c>
      <c r="AE17" s="358" t="s">
        <v>399</v>
      </c>
      <c r="AF17" s="359">
        <f t="shared" si="3"/>
        <v>5.1123412569195708</v>
      </c>
      <c r="AG17" s="359">
        <f t="shared" si="6"/>
        <v>11.7706609896912</v>
      </c>
    </row>
    <row r="18" spans="1:33" ht="19.5" customHeight="1">
      <c r="A18" s="363" t="s">
        <v>767</v>
      </c>
      <c r="B18" s="360">
        <v>16</v>
      </c>
      <c r="C18" s="360">
        <v>673</v>
      </c>
      <c r="D18" s="360">
        <v>10</v>
      </c>
      <c r="E18" s="360">
        <v>420</v>
      </c>
      <c r="F18" s="358">
        <v>6</v>
      </c>
      <c r="G18" s="358">
        <v>253</v>
      </c>
      <c r="H18" s="359">
        <v>0.1</v>
      </c>
      <c r="I18" s="359">
        <v>0.4</v>
      </c>
      <c r="J18" s="358">
        <v>14</v>
      </c>
      <c r="K18" s="358">
        <v>594</v>
      </c>
      <c r="L18" s="359">
        <v>8.7901048533936085E-2</v>
      </c>
      <c r="M18" s="359">
        <v>0.38232057000521347</v>
      </c>
      <c r="N18" s="360">
        <f t="shared" si="0"/>
        <v>17</v>
      </c>
      <c r="O18" s="360">
        <v>572</v>
      </c>
      <c r="P18" s="360">
        <v>11</v>
      </c>
      <c r="Q18" s="360">
        <v>351</v>
      </c>
      <c r="R18" s="358">
        <v>6</v>
      </c>
      <c r="S18" s="358">
        <v>221</v>
      </c>
      <c r="T18" s="359">
        <v>0.10220645704322733</v>
      </c>
      <c r="U18" s="359">
        <v>0.33143472995602119</v>
      </c>
      <c r="V18" s="358">
        <v>12</v>
      </c>
      <c r="W18" s="358">
        <v>385</v>
      </c>
      <c r="X18" s="359">
        <f t="shared" si="4"/>
        <v>7.5776711290729978E-2</v>
      </c>
      <c r="Y18" s="359">
        <f t="shared" si="5"/>
        <v>0.23304097284013392</v>
      </c>
      <c r="Z18" s="503">
        <f t="shared" si="1"/>
        <v>26</v>
      </c>
      <c r="AA18" s="503">
        <f t="shared" si="2"/>
        <v>428</v>
      </c>
      <c r="AB18" s="358">
        <v>22</v>
      </c>
      <c r="AC18" s="358">
        <v>254</v>
      </c>
      <c r="AD18" s="358">
        <v>4</v>
      </c>
      <c r="AE18" s="358">
        <v>174</v>
      </c>
      <c r="AF18" s="359">
        <f t="shared" si="3"/>
        <v>0.16932595245848259</v>
      </c>
      <c r="AG18" s="359">
        <f t="shared" si="6"/>
        <v>0.24759634853235529</v>
      </c>
    </row>
    <row r="19" spans="1:33" ht="19.5" customHeight="1">
      <c r="A19" s="363" t="s">
        <v>768</v>
      </c>
      <c r="B19" s="360">
        <v>197</v>
      </c>
      <c r="C19" s="360">
        <v>2594</v>
      </c>
      <c r="D19" s="360">
        <v>197</v>
      </c>
      <c r="E19" s="360">
        <v>2594</v>
      </c>
      <c r="F19" s="358" t="s">
        <v>399</v>
      </c>
      <c r="G19" s="358" t="s">
        <v>399</v>
      </c>
      <c r="H19" s="359">
        <v>1.1000000000000001</v>
      </c>
      <c r="I19" s="359">
        <v>1.4</v>
      </c>
      <c r="J19" s="358">
        <v>163</v>
      </c>
      <c r="K19" s="358">
        <v>2221</v>
      </c>
      <c r="L19" s="359">
        <v>1.0234193507879701</v>
      </c>
      <c r="M19" s="359">
        <v>1.4295184949184834</v>
      </c>
      <c r="N19" s="360">
        <f t="shared" si="0"/>
        <v>152</v>
      </c>
      <c r="O19" s="360">
        <v>2155</v>
      </c>
      <c r="P19" s="360">
        <v>152</v>
      </c>
      <c r="Q19" s="360">
        <v>2155</v>
      </c>
      <c r="R19" s="358" t="s">
        <v>399</v>
      </c>
      <c r="S19" s="358" t="s">
        <v>399</v>
      </c>
      <c r="T19" s="359">
        <v>0.91384596885709135</v>
      </c>
      <c r="U19" s="359">
        <v>1.248674550795849</v>
      </c>
      <c r="V19" s="358">
        <v>155</v>
      </c>
      <c r="W19" s="358">
        <v>2162</v>
      </c>
      <c r="X19" s="359">
        <f t="shared" si="4"/>
        <v>0.97878252083859563</v>
      </c>
      <c r="Y19" s="359">
        <f t="shared" si="5"/>
        <v>1.3086612552736869</v>
      </c>
      <c r="Z19" s="503">
        <f t="shared" si="1"/>
        <v>137</v>
      </c>
      <c r="AA19" s="503">
        <f t="shared" si="2"/>
        <v>2281</v>
      </c>
      <c r="AB19" s="358">
        <v>137</v>
      </c>
      <c r="AC19" s="358">
        <v>2281</v>
      </c>
      <c r="AD19" s="358" t="s">
        <v>399</v>
      </c>
      <c r="AE19" s="358" t="s">
        <v>399</v>
      </c>
      <c r="AF19" s="359">
        <f t="shared" ref="AF19:AF31" si="7">Z19/$Z$11*100</f>
        <v>0.89221751872354282</v>
      </c>
      <c r="AG19" s="359">
        <f t="shared" si="6"/>
        <v>1.3195496986035105</v>
      </c>
    </row>
    <row r="20" spans="1:33" ht="19.5" customHeight="1">
      <c r="A20" s="363" t="s">
        <v>769</v>
      </c>
      <c r="B20" s="360">
        <v>385</v>
      </c>
      <c r="C20" s="360">
        <v>12096</v>
      </c>
      <c r="D20" s="360">
        <v>385</v>
      </c>
      <c r="E20" s="360">
        <v>12096</v>
      </c>
      <c r="F20" s="358" t="s">
        <v>399</v>
      </c>
      <c r="G20" s="358" t="s">
        <v>399</v>
      </c>
      <c r="H20" s="359">
        <v>2.2000000000000002</v>
      </c>
      <c r="I20" s="359">
        <v>6.7</v>
      </c>
      <c r="J20" s="358">
        <v>360</v>
      </c>
      <c r="K20" s="358">
        <v>10100</v>
      </c>
      <c r="L20" s="359">
        <v>2.2603126765869277</v>
      </c>
      <c r="M20" s="359">
        <v>6.5007369647351112</v>
      </c>
      <c r="N20" s="360">
        <f t="shared" si="0"/>
        <v>359</v>
      </c>
      <c r="O20" s="360">
        <v>9525</v>
      </c>
      <c r="P20" s="360">
        <v>359</v>
      </c>
      <c r="Q20" s="360">
        <v>9525</v>
      </c>
      <c r="R20" s="358" t="s">
        <v>399</v>
      </c>
      <c r="S20" s="358" t="s">
        <v>399</v>
      </c>
      <c r="T20" s="359">
        <v>2.1583598869716827</v>
      </c>
      <c r="U20" s="359">
        <v>5.5190835713830451</v>
      </c>
      <c r="V20" s="358">
        <v>358</v>
      </c>
      <c r="W20" s="358">
        <v>9464</v>
      </c>
      <c r="X20" s="359">
        <f t="shared" si="4"/>
        <v>2.2606718868401114</v>
      </c>
      <c r="Y20" s="359">
        <f t="shared" si="5"/>
        <v>5.7285708232702</v>
      </c>
      <c r="Z20" s="503">
        <f t="shared" si="1"/>
        <v>372</v>
      </c>
      <c r="AA20" s="503">
        <f t="shared" si="2"/>
        <v>9348</v>
      </c>
      <c r="AB20" s="358">
        <v>372</v>
      </c>
      <c r="AC20" s="358">
        <v>9348</v>
      </c>
      <c r="AD20" s="358" t="s">
        <v>399</v>
      </c>
      <c r="AE20" s="358" t="s">
        <v>399</v>
      </c>
      <c r="AF20" s="359">
        <f t="shared" si="7"/>
        <v>2.4226636274829043</v>
      </c>
      <c r="AG20" s="359">
        <f t="shared" si="6"/>
        <v>5.4077819300945258</v>
      </c>
    </row>
    <row r="21" spans="1:33" ht="19.5" customHeight="1">
      <c r="A21" s="363" t="s">
        <v>770</v>
      </c>
      <c r="B21" s="360">
        <v>4750</v>
      </c>
      <c r="C21" s="360">
        <v>42179</v>
      </c>
      <c r="D21" s="360">
        <v>4750</v>
      </c>
      <c r="E21" s="360">
        <v>42179</v>
      </c>
      <c r="F21" s="358" t="s">
        <v>399</v>
      </c>
      <c r="G21" s="358" t="s">
        <v>399</v>
      </c>
      <c r="H21" s="359">
        <v>27.1</v>
      </c>
      <c r="I21" s="359">
        <v>23.3</v>
      </c>
      <c r="J21" s="358">
        <v>4258</v>
      </c>
      <c r="K21" s="358">
        <v>35447</v>
      </c>
      <c r="L21" s="359">
        <v>26.734476046964271</v>
      </c>
      <c r="M21" s="359">
        <v>22.815012196927277</v>
      </c>
      <c r="N21" s="360">
        <f t="shared" si="0"/>
        <v>4305</v>
      </c>
      <c r="O21" s="360">
        <v>36812</v>
      </c>
      <c r="P21" s="360">
        <v>4305</v>
      </c>
      <c r="Q21" s="360">
        <v>36812</v>
      </c>
      <c r="R21" s="358" t="s">
        <v>399</v>
      </c>
      <c r="S21" s="358" t="s">
        <v>399</v>
      </c>
      <c r="T21" s="359">
        <v>25.882282210064329</v>
      </c>
      <c r="U21" s="359">
        <v>21.330026711785056</v>
      </c>
      <c r="V21" s="358">
        <v>4148</v>
      </c>
      <c r="W21" s="358">
        <v>36742</v>
      </c>
      <c r="X21" s="359">
        <f t="shared" si="4"/>
        <v>26.193483202829</v>
      </c>
      <c r="Y21" s="359">
        <f t="shared" si="5"/>
        <v>22.239977724914802</v>
      </c>
      <c r="Z21" s="503">
        <f t="shared" si="1"/>
        <v>3778</v>
      </c>
      <c r="AA21" s="503">
        <f t="shared" si="2"/>
        <v>36534</v>
      </c>
      <c r="AB21" s="358">
        <v>3778</v>
      </c>
      <c r="AC21" s="358">
        <v>36534</v>
      </c>
      <c r="AD21" s="358" t="s">
        <v>399</v>
      </c>
      <c r="AE21" s="358" t="s">
        <v>399</v>
      </c>
      <c r="AF21" s="359">
        <f t="shared" si="7"/>
        <v>24.60436339954412</v>
      </c>
      <c r="AG21" s="359">
        <f t="shared" si="6"/>
        <v>21.134778031030532</v>
      </c>
    </row>
    <row r="22" spans="1:33" ht="19.5" customHeight="1">
      <c r="A22" s="363" t="s">
        <v>771</v>
      </c>
      <c r="B22" s="360">
        <v>363</v>
      </c>
      <c r="C22" s="360">
        <v>5000</v>
      </c>
      <c r="D22" s="360">
        <v>363</v>
      </c>
      <c r="E22" s="360">
        <v>5000</v>
      </c>
      <c r="F22" s="358" t="s">
        <v>399</v>
      </c>
      <c r="G22" s="358" t="s">
        <v>399</v>
      </c>
      <c r="H22" s="359">
        <v>2.1</v>
      </c>
      <c r="I22" s="359">
        <v>2.8</v>
      </c>
      <c r="J22" s="358">
        <v>369</v>
      </c>
      <c r="K22" s="358">
        <v>4664</v>
      </c>
      <c r="L22" s="359">
        <v>2.3168204935016012</v>
      </c>
      <c r="M22" s="359">
        <v>3.0019244755964909</v>
      </c>
      <c r="N22" s="360">
        <f t="shared" si="0"/>
        <v>370</v>
      </c>
      <c r="O22" s="360">
        <v>4652</v>
      </c>
      <c r="P22" s="360">
        <v>370</v>
      </c>
      <c r="Q22" s="360">
        <v>4652</v>
      </c>
      <c r="R22" s="358" t="s">
        <v>399</v>
      </c>
      <c r="S22" s="358" t="s">
        <v>399</v>
      </c>
      <c r="T22" s="359">
        <v>2.224493476823183</v>
      </c>
      <c r="U22" s="359">
        <v>2.6955146219500179</v>
      </c>
      <c r="V22" s="358">
        <v>367</v>
      </c>
      <c r="W22" s="358">
        <v>4834</v>
      </c>
      <c r="X22" s="359">
        <f t="shared" si="4"/>
        <v>2.3175044203081585</v>
      </c>
      <c r="Y22" s="359">
        <f t="shared" si="5"/>
        <v>2.9260261369070317</v>
      </c>
      <c r="Z22" s="503">
        <f t="shared" si="1"/>
        <v>348</v>
      </c>
      <c r="AA22" s="503">
        <f t="shared" si="2"/>
        <v>4405</v>
      </c>
      <c r="AB22" s="358">
        <v>348</v>
      </c>
      <c r="AC22" s="358">
        <v>4405</v>
      </c>
      <c r="AD22" s="358" t="s">
        <v>399</v>
      </c>
      <c r="AE22" s="358" t="s">
        <v>399</v>
      </c>
      <c r="AF22" s="359">
        <f t="shared" si="7"/>
        <v>2.2663627482904589</v>
      </c>
      <c r="AG22" s="359">
        <f t="shared" si="6"/>
        <v>2.5482755030023951</v>
      </c>
    </row>
    <row r="23" spans="1:33" ht="19.5" customHeight="1">
      <c r="A23" s="363" t="s">
        <v>772</v>
      </c>
      <c r="B23" s="360">
        <v>1501</v>
      </c>
      <c r="C23" s="360">
        <v>4661</v>
      </c>
      <c r="D23" s="360">
        <v>1499</v>
      </c>
      <c r="E23" s="360">
        <v>4659</v>
      </c>
      <c r="F23" s="358">
        <v>2</v>
      </c>
      <c r="G23" s="358">
        <v>2</v>
      </c>
      <c r="H23" s="359">
        <v>8.5</v>
      </c>
      <c r="I23" s="359">
        <v>2.6</v>
      </c>
      <c r="J23" s="358">
        <v>1357</v>
      </c>
      <c r="K23" s="358">
        <v>4239</v>
      </c>
      <c r="L23" s="359">
        <v>8.5201230614679471</v>
      </c>
      <c r="M23" s="359">
        <v>2.7283786132190233</v>
      </c>
      <c r="N23" s="360">
        <f t="shared" si="0"/>
        <v>1348</v>
      </c>
      <c r="O23" s="360">
        <v>4415</v>
      </c>
      <c r="P23" s="360">
        <v>1345</v>
      </c>
      <c r="Q23" s="360">
        <v>4413</v>
      </c>
      <c r="R23" s="358">
        <v>3</v>
      </c>
      <c r="S23" s="358">
        <v>2</v>
      </c>
      <c r="T23" s="359">
        <v>8.1043708290747301</v>
      </c>
      <c r="U23" s="359">
        <v>2.5581893929297785</v>
      </c>
      <c r="V23" s="358">
        <v>1295</v>
      </c>
      <c r="W23" s="358">
        <v>4456</v>
      </c>
      <c r="X23" s="359">
        <f t="shared" si="4"/>
        <v>8.1775700934579429</v>
      </c>
      <c r="Y23" s="359">
        <f t="shared" si="5"/>
        <v>2.6972222726639914</v>
      </c>
      <c r="Z23" s="503">
        <f t="shared" si="1"/>
        <v>1318</v>
      </c>
      <c r="AA23" s="503">
        <f t="shared" si="2"/>
        <v>4646</v>
      </c>
      <c r="AB23" s="358">
        <v>1315</v>
      </c>
      <c r="AC23" s="358">
        <v>4614</v>
      </c>
      <c r="AD23" s="358">
        <v>3</v>
      </c>
      <c r="AE23" s="358">
        <v>32</v>
      </c>
      <c r="AF23" s="359">
        <f t="shared" si="7"/>
        <v>8.5835232823184633</v>
      </c>
      <c r="AG23" s="359">
        <f t="shared" si="6"/>
        <v>2.6876930730872028</v>
      </c>
    </row>
    <row r="24" spans="1:33" ht="19.5" customHeight="1">
      <c r="A24" s="364" t="s">
        <v>773</v>
      </c>
      <c r="B24" s="360">
        <v>826</v>
      </c>
      <c r="C24" s="360">
        <v>5597</v>
      </c>
      <c r="D24" s="360">
        <v>813</v>
      </c>
      <c r="E24" s="360">
        <v>5036</v>
      </c>
      <c r="F24" s="358">
        <v>13</v>
      </c>
      <c r="G24" s="358">
        <v>561</v>
      </c>
      <c r="H24" s="359">
        <v>4.7</v>
      </c>
      <c r="I24" s="359">
        <v>3.1</v>
      </c>
      <c r="J24" s="358">
        <v>727</v>
      </c>
      <c r="K24" s="358">
        <v>4394</v>
      </c>
      <c r="L24" s="359">
        <v>4.5645758774408236</v>
      </c>
      <c r="M24" s="359">
        <v>2.8281423983213938</v>
      </c>
      <c r="N24" s="360">
        <f t="shared" si="0"/>
        <v>795</v>
      </c>
      <c r="O24" s="360">
        <v>5840</v>
      </c>
      <c r="P24" s="360">
        <v>778</v>
      </c>
      <c r="Q24" s="360">
        <v>5273</v>
      </c>
      <c r="R24" s="358">
        <v>17</v>
      </c>
      <c r="S24" s="358">
        <v>567</v>
      </c>
      <c r="T24" s="359">
        <v>4.7796549029038662</v>
      </c>
      <c r="U24" s="359">
        <v>3.3838790610894467</v>
      </c>
      <c r="V24" s="358">
        <v>767</v>
      </c>
      <c r="W24" s="358">
        <v>6452</v>
      </c>
      <c r="X24" s="359">
        <f t="shared" si="4"/>
        <v>4.8433947966658248</v>
      </c>
      <c r="Y24" s="359">
        <f t="shared" si="5"/>
        <v>3.9054035240637504</v>
      </c>
      <c r="Z24" s="503">
        <f t="shared" si="1"/>
        <v>827</v>
      </c>
      <c r="AA24" s="503">
        <f t="shared" si="2"/>
        <v>6455</v>
      </c>
      <c r="AB24" s="358">
        <v>815</v>
      </c>
      <c r="AC24" s="358">
        <v>5854</v>
      </c>
      <c r="AD24" s="358">
        <v>12</v>
      </c>
      <c r="AE24" s="358">
        <v>601</v>
      </c>
      <c r="AF24" s="359">
        <f t="shared" si="7"/>
        <v>5.3858677955063499</v>
      </c>
      <c r="AG24" s="359">
        <f t="shared" si="6"/>
        <v>3.734192592935405</v>
      </c>
    </row>
    <row r="25" spans="1:33" ht="19.5" customHeight="1">
      <c r="A25" s="363" t="s">
        <v>774</v>
      </c>
      <c r="B25" s="360">
        <v>1931</v>
      </c>
      <c r="C25" s="360">
        <v>15160</v>
      </c>
      <c r="D25" s="360">
        <v>1928</v>
      </c>
      <c r="E25" s="360">
        <v>15152</v>
      </c>
      <c r="F25" s="358">
        <v>3</v>
      </c>
      <c r="G25" s="358">
        <v>8</v>
      </c>
      <c r="H25" s="359">
        <v>11</v>
      </c>
      <c r="I25" s="359">
        <v>8.4</v>
      </c>
      <c r="J25" s="358">
        <v>1741</v>
      </c>
      <c r="K25" s="358">
        <v>14497</v>
      </c>
      <c r="L25" s="359">
        <v>10.931123249827337</v>
      </c>
      <c r="M25" s="359">
        <v>9.330810275026229</v>
      </c>
      <c r="N25" s="360">
        <f t="shared" si="0"/>
        <v>1845</v>
      </c>
      <c r="O25" s="360">
        <v>15005</v>
      </c>
      <c r="P25" s="360">
        <v>1843</v>
      </c>
      <c r="Q25" s="360">
        <v>14993</v>
      </c>
      <c r="R25" s="358">
        <v>2</v>
      </c>
      <c r="S25" s="358">
        <v>12</v>
      </c>
      <c r="T25" s="359">
        <v>11.092406661456142</v>
      </c>
      <c r="U25" s="359">
        <v>8.6943673478847856</v>
      </c>
      <c r="V25" s="358">
        <v>1782</v>
      </c>
      <c r="W25" s="358">
        <v>14177</v>
      </c>
      <c r="X25" s="359">
        <f t="shared" si="4"/>
        <v>11.252841626673403</v>
      </c>
      <c r="Y25" s="359">
        <f t="shared" si="5"/>
        <v>8.5813555115703331</v>
      </c>
      <c r="Z25" s="503">
        <f t="shared" si="1"/>
        <v>1459</v>
      </c>
      <c r="AA25" s="503">
        <f t="shared" si="2"/>
        <v>12566</v>
      </c>
      <c r="AB25" s="358">
        <v>1457</v>
      </c>
      <c r="AC25" s="358">
        <v>12556</v>
      </c>
      <c r="AD25" s="358">
        <v>2</v>
      </c>
      <c r="AE25" s="358">
        <v>10</v>
      </c>
      <c r="AF25" s="359">
        <f t="shared" si="7"/>
        <v>9.5017909475740812</v>
      </c>
      <c r="AG25" s="359">
        <f t="shared" si="6"/>
        <v>7.2693825132186358</v>
      </c>
    </row>
    <row r="26" spans="1:33" ht="19.5" customHeight="1">
      <c r="A26" s="363" t="s">
        <v>775</v>
      </c>
      <c r="B26" s="360">
        <v>1574</v>
      </c>
      <c r="C26" s="360">
        <v>8946</v>
      </c>
      <c r="D26" s="360">
        <v>1565</v>
      </c>
      <c r="E26" s="360">
        <v>8833</v>
      </c>
      <c r="F26" s="358">
        <v>9</v>
      </c>
      <c r="G26" s="358">
        <v>113</v>
      </c>
      <c r="H26" s="359">
        <v>9</v>
      </c>
      <c r="I26" s="359">
        <v>4.9000000000000004</v>
      </c>
      <c r="J26" s="358">
        <v>1459</v>
      </c>
      <c r="K26" s="358">
        <v>7146</v>
      </c>
      <c r="L26" s="359">
        <v>9.1605449865009092</v>
      </c>
      <c r="M26" s="359">
        <v>4.5994323118809017</v>
      </c>
      <c r="N26" s="360">
        <f t="shared" si="0"/>
        <v>1480</v>
      </c>
      <c r="O26" s="360">
        <v>7414</v>
      </c>
      <c r="P26" s="360">
        <v>1461</v>
      </c>
      <c r="Q26" s="360">
        <v>7261</v>
      </c>
      <c r="R26" s="358">
        <v>19</v>
      </c>
      <c r="S26" s="358">
        <v>153</v>
      </c>
      <c r="T26" s="359">
        <v>8.897973907292732</v>
      </c>
      <c r="U26" s="359">
        <v>4.2959039998145823</v>
      </c>
      <c r="V26" s="358">
        <v>1428</v>
      </c>
      <c r="W26" s="358">
        <v>7229</v>
      </c>
      <c r="X26" s="359">
        <f t="shared" si="4"/>
        <v>9.0174286435968689</v>
      </c>
      <c r="Y26" s="359">
        <f t="shared" si="5"/>
        <v>4.3757225783411116</v>
      </c>
      <c r="Z26" s="503">
        <f t="shared" si="1"/>
        <v>1311</v>
      </c>
      <c r="AA26" s="503">
        <f t="shared" si="2"/>
        <v>6116</v>
      </c>
      <c r="AB26" s="358">
        <v>1302</v>
      </c>
      <c r="AC26" s="358">
        <v>6044</v>
      </c>
      <c r="AD26" s="358">
        <v>9</v>
      </c>
      <c r="AE26" s="358">
        <v>72</v>
      </c>
      <c r="AF26" s="359">
        <f t="shared" si="7"/>
        <v>8.5379355258873328</v>
      </c>
      <c r="AG26" s="359">
        <f t="shared" si="6"/>
        <v>3.5380824009903855</v>
      </c>
    </row>
    <row r="27" spans="1:33" ht="19.5" customHeight="1">
      <c r="A27" s="363" t="s">
        <v>776</v>
      </c>
      <c r="B27" s="360">
        <v>677</v>
      </c>
      <c r="C27" s="360">
        <v>8910</v>
      </c>
      <c r="D27" s="360">
        <v>517</v>
      </c>
      <c r="E27" s="360">
        <v>5134</v>
      </c>
      <c r="F27" s="358">
        <v>160</v>
      </c>
      <c r="G27" s="358">
        <v>3776</v>
      </c>
      <c r="H27" s="359">
        <v>3.9</v>
      </c>
      <c r="I27" s="359">
        <v>4.9000000000000004</v>
      </c>
      <c r="J27" s="358">
        <v>491</v>
      </c>
      <c r="K27" s="358">
        <v>4590</v>
      </c>
      <c r="L27" s="359">
        <v>3.0828153450116158</v>
      </c>
      <c r="M27" s="359">
        <v>2.9542953136766492</v>
      </c>
      <c r="N27" s="360">
        <f t="shared" si="0"/>
        <v>664</v>
      </c>
      <c r="O27" s="360">
        <v>8400</v>
      </c>
      <c r="P27" s="360">
        <v>500</v>
      </c>
      <c r="Q27" s="360">
        <v>4879</v>
      </c>
      <c r="R27" s="358">
        <v>164</v>
      </c>
      <c r="S27" s="358">
        <v>3521</v>
      </c>
      <c r="T27" s="359">
        <v>3.9920639692178197</v>
      </c>
      <c r="U27" s="359">
        <v>4.8672233070464639</v>
      </c>
      <c r="V27" s="358">
        <v>491</v>
      </c>
      <c r="W27" s="358">
        <v>4777</v>
      </c>
      <c r="X27" s="359">
        <f t="shared" si="4"/>
        <v>3.1005304369790352</v>
      </c>
      <c r="Y27" s="359">
        <f t="shared" si="5"/>
        <v>2.8915239669021289</v>
      </c>
      <c r="Z27" s="503">
        <f t="shared" si="1"/>
        <v>593</v>
      </c>
      <c r="AA27" s="503">
        <f t="shared" si="2"/>
        <v>8648</v>
      </c>
      <c r="AB27" s="358">
        <v>448</v>
      </c>
      <c r="AC27" s="358">
        <v>4872</v>
      </c>
      <c r="AD27" s="358">
        <v>145</v>
      </c>
      <c r="AE27" s="358">
        <v>3776</v>
      </c>
      <c r="AF27" s="359">
        <f t="shared" si="7"/>
        <v>3.8619342233800062</v>
      </c>
      <c r="AG27" s="359">
        <f t="shared" si="6"/>
        <v>5.0028346310930107</v>
      </c>
    </row>
    <row r="28" spans="1:33" ht="19.5" customHeight="1">
      <c r="A28" s="363" t="s">
        <v>777</v>
      </c>
      <c r="B28" s="360">
        <v>990</v>
      </c>
      <c r="C28" s="360">
        <v>16768</v>
      </c>
      <c r="D28" s="360">
        <v>956</v>
      </c>
      <c r="E28" s="360">
        <v>16012</v>
      </c>
      <c r="F28" s="358">
        <v>34</v>
      </c>
      <c r="G28" s="358">
        <v>756</v>
      </c>
      <c r="H28" s="359">
        <v>5.6</v>
      </c>
      <c r="I28" s="359">
        <v>9.3000000000000007</v>
      </c>
      <c r="J28" s="358">
        <v>994</v>
      </c>
      <c r="K28" s="358">
        <v>16202</v>
      </c>
      <c r="L28" s="359">
        <v>6.2409744459094618</v>
      </c>
      <c r="M28" s="359">
        <v>10.428211911152303</v>
      </c>
      <c r="N28" s="360">
        <f t="shared" si="0"/>
        <v>1155</v>
      </c>
      <c r="O28" s="360">
        <v>19597</v>
      </c>
      <c r="P28" s="360">
        <v>1109</v>
      </c>
      <c r="Q28" s="360">
        <v>18589</v>
      </c>
      <c r="R28" s="358">
        <v>46</v>
      </c>
      <c r="S28" s="358">
        <v>1008</v>
      </c>
      <c r="T28" s="359">
        <v>6.9440269344075034</v>
      </c>
      <c r="U28" s="359"/>
      <c r="V28" s="358">
        <v>1126</v>
      </c>
      <c r="W28" s="358">
        <v>19597</v>
      </c>
      <c r="X28" s="359">
        <f t="shared" si="4"/>
        <v>7.1103814094468296</v>
      </c>
      <c r="Y28" s="359">
        <f t="shared" si="5"/>
        <v>11.862088168176893</v>
      </c>
      <c r="Z28" s="503">
        <f t="shared" si="1"/>
        <v>1255</v>
      </c>
      <c r="AA28" s="503">
        <f t="shared" si="2"/>
        <v>22008</v>
      </c>
      <c r="AB28" s="358">
        <v>1221</v>
      </c>
      <c r="AC28" s="358">
        <v>21012</v>
      </c>
      <c r="AD28" s="358">
        <v>34</v>
      </c>
      <c r="AE28" s="358">
        <v>996</v>
      </c>
      <c r="AF28" s="359">
        <f t="shared" si="7"/>
        <v>8.1732334744382928</v>
      </c>
      <c r="AG28" s="359">
        <f t="shared" si="6"/>
        <v>12.731543080607652</v>
      </c>
    </row>
    <row r="29" spans="1:33" ht="19.5" customHeight="1">
      <c r="A29" s="363" t="s">
        <v>778</v>
      </c>
      <c r="B29" s="360">
        <v>99</v>
      </c>
      <c r="C29" s="360">
        <v>870</v>
      </c>
      <c r="D29" s="360">
        <v>99</v>
      </c>
      <c r="E29" s="360">
        <v>870</v>
      </c>
      <c r="F29" s="358" t="s">
        <v>399</v>
      </c>
      <c r="G29" s="358" t="s">
        <v>399</v>
      </c>
      <c r="H29" s="359">
        <v>0.6</v>
      </c>
      <c r="I29" s="359">
        <v>0.5</v>
      </c>
      <c r="J29" s="358">
        <v>76</v>
      </c>
      <c r="K29" s="358">
        <v>775</v>
      </c>
      <c r="L29" s="359">
        <v>0.47717712061279588</v>
      </c>
      <c r="M29" s="359">
        <v>0.49881892551185258</v>
      </c>
      <c r="N29" s="360">
        <f t="shared" si="0"/>
        <v>64</v>
      </c>
      <c r="O29" s="360">
        <v>1632</v>
      </c>
      <c r="P29" s="360">
        <v>64</v>
      </c>
      <c r="Q29" s="360">
        <v>1632</v>
      </c>
      <c r="R29" s="358" t="s">
        <v>399</v>
      </c>
      <c r="S29" s="358" t="s">
        <v>399</v>
      </c>
      <c r="T29" s="359">
        <v>0.38477725004509111</v>
      </c>
      <c r="U29" s="359">
        <v>0.94563195679759882</v>
      </c>
      <c r="V29" s="358">
        <v>60</v>
      </c>
      <c r="W29" s="358">
        <v>1530</v>
      </c>
      <c r="X29" s="359">
        <f t="shared" si="4"/>
        <v>0.37888355645364991</v>
      </c>
      <c r="Y29" s="359">
        <f t="shared" si="5"/>
        <v>0.9261108790789736</v>
      </c>
      <c r="Z29" s="503">
        <f t="shared" si="1"/>
        <v>77</v>
      </c>
      <c r="AA29" s="503">
        <f t="shared" si="2"/>
        <v>1414</v>
      </c>
      <c r="AB29" s="358">
        <v>77</v>
      </c>
      <c r="AC29" s="358">
        <v>1414</v>
      </c>
      <c r="AD29" s="358" t="s">
        <v>399</v>
      </c>
      <c r="AE29" s="358" t="s">
        <v>399</v>
      </c>
      <c r="AF29" s="359">
        <f t="shared" si="7"/>
        <v>0.50146532074242922</v>
      </c>
      <c r="AG29" s="359">
        <f t="shared" si="6"/>
        <v>0.81799354398306157</v>
      </c>
    </row>
    <row r="30" spans="1:33" ht="19.5" customHeight="1">
      <c r="A30" s="365" t="s">
        <v>779</v>
      </c>
      <c r="B30" s="360">
        <v>1190</v>
      </c>
      <c r="C30" s="360">
        <v>16364</v>
      </c>
      <c r="D30" s="360">
        <v>1179</v>
      </c>
      <c r="E30" s="360">
        <v>16246</v>
      </c>
      <c r="F30" s="358">
        <v>11</v>
      </c>
      <c r="G30" s="358">
        <v>118</v>
      </c>
      <c r="H30" s="359">
        <v>6.8</v>
      </c>
      <c r="I30" s="359">
        <v>9</v>
      </c>
      <c r="J30" s="358">
        <v>1132</v>
      </c>
      <c r="K30" s="358"/>
      <c r="L30" s="359">
        <v>7.1074276386011173</v>
      </c>
      <c r="M30" s="359">
        <v>9.6577780352327078</v>
      </c>
      <c r="N30" s="360">
        <f t="shared" si="0"/>
        <v>1162</v>
      </c>
      <c r="O30" s="360">
        <v>16359</v>
      </c>
      <c r="P30" s="360">
        <v>1146</v>
      </c>
      <c r="Q30" s="360">
        <v>16217</v>
      </c>
      <c r="R30" s="358">
        <v>16</v>
      </c>
      <c r="S30" s="358">
        <v>142</v>
      </c>
      <c r="T30" s="359">
        <v>6.9861119461311851</v>
      </c>
      <c r="U30" s="359">
        <v>9.47891739047299</v>
      </c>
      <c r="V30" s="358">
        <v>1123</v>
      </c>
      <c r="W30" s="358">
        <v>17598</v>
      </c>
      <c r="X30" s="359">
        <f t="shared" si="4"/>
        <v>7.0914372316241483</v>
      </c>
      <c r="Y30" s="359">
        <f t="shared" si="5"/>
        <v>10.652091013092665</v>
      </c>
      <c r="Z30" s="503">
        <f t="shared" si="1"/>
        <v>1134</v>
      </c>
      <c r="AA30" s="503">
        <f t="shared" si="2"/>
        <v>17629</v>
      </c>
      <c r="AB30" s="358">
        <v>1123</v>
      </c>
      <c r="AC30" s="358">
        <v>17516</v>
      </c>
      <c r="AD30" s="358">
        <v>11</v>
      </c>
      <c r="AE30" s="358">
        <v>113</v>
      </c>
      <c r="AF30" s="359">
        <f t="shared" si="7"/>
        <v>7.3852165418430484</v>
      </c>
      <c r="AG30" s="359">
        <f t="shared" si="6"/>
        <v>10.198308477282456</v>
      </c>
    </row>
    <row r="31" spans="1:33" ht="19.5" customHeight="1">
      <c r="A31" s="366" t="s">
        <v>780</v>
      </c>
      <c r="B31" s="369">
        <v>85</v>
      </c>
      <c r="C31" s="369">
        <v>4375</v>
      </c>
      <c r="D31" s="369" t="s">
        <v>399</v>
      </c>
      <c r="E31" s="369" t="s">
        <v>399</v>
      </c>
      <c r="F31" s="367">
        <v>85</v>
      </c>
      <c r="G31" s="367">
        <v>4375</v>
      </c>
      <c r="H31" s="368">
        <v>0.5</v>
      </c>
      <c r="I31" s="368">
        <v>2.4</v>
      </c>
      <c r="J31" s="367" t="s">
        <v>400</v>
      </c>
      <c r="K31" s="367" t="s">
        <v>400</v>
      </c>
      <c r="L31" s="368" t="s">
        <v>400</v>
      </c>
      <c r="M31" s="367" t="s">
        <v>399</v>
      </c>
      <c r="N31" s="369">
        <f t="shared" si="0"/>
        <v>93</v>
      </c>
      <c r="O31" s="369">
        <v>4523</v>
      </c>
      <c r="P31" s="369" t="s">
        <v>399</v>
      </c>
      <c r="Q31" s="369" t="s">
        <v>399</v>
      </c>
      <c r="R31" s="367">
        <v>93</v>
      </c>
      <c r="S31" s="367">
        <v>4523</v>
      </c>
      <c r="T31" s="368">
        <v>0.5</v>
      </c>
      <c r="U31" s="368">
        <v>2.6207679783060902</v>
      </c>
      <c r="V31" s="367" t="s">
        <v>400</v>
      </c>
      <c r="W31" s="367" t="s">
        <v>400</v>
      </c>
      <c r="X31" s="368" t="s">
        <v>400</v>
      </c>
      <c r="Y31" s="368" t="s">
        <v>399</v>
      </c>
      <c r="Z31" s="1368">
        <f t="shared" si="1"/>
        <v>88</v>
      </c>
      <c r="AA31" s="1368">
        <f t="shared" si="2"/>
        <v>4187</v>
      </c>
      <c r="AB31" s="367" t="s">
        <v>399</v>
      </c>
      <c r="AC31" s="367" t="s">
        <v>399</v>
      </c>
      <c r="AD31" s="367">
        <v>88</v>
      </c>
      <c r="AE31" s="367">
        <v>4187</v>
      </c>
      <c r="AF31" s="368">
        <f t="shared" si="7"/>
        <v>0.57310322370563338</v>
      </c>
      <c r="AG31" s="368">
        <f>AA31/$AA$11*100</f>
        <v>2.4221633441704942</v>
      </c>
    </row>
    <row r="32" spans="1:33" ht="19.5" customHeight="1">
      <c r="A32" s="1453" t="s">
        <v>781</v>
      </c>
      <c r="B32" s="360"/>
      <c r="C32" s="360"/>
      <c r="D32" s="360"/>
      <c r="E32" s="360"/>
      <c r="J32" s="358"/>
      <c r="K32" s="358"/>
      <c r="L32" s="359"/>
      <c r="M32" s="358"/>
      <c r="N32" s="360"/>
      <c r="O32" s="360"/>
      <c r="P32" s="360"/>
      <c r="Q32" s="360"/>
    </row>
    <row r="33" spans="1:42" ht="19.5" customHeight="1">
      <c r="A33" s="1448" t="s">
        <v>782</v>
      </c>
      <c r="B33" s="360"/>
      <c r="C33" s="360"/>
      <c r="D33" s="360"/>
      <c r="E33" s="360"/>
      <c r="J33" s="358"/>
      <c r="K33" s="358"/>
      <c r="L33" s="359"/>
      <c r="M33" s="358"/>
      <c r="N33" s="360"/>
      <c r="O33" s="360"/>
      <c r="P33" s="360"/>
      <c r="Q33" s="360"/>
    </row>
    <row r="34" spans="1:42" ht="19.5" customHeight="1">
      <c r="A34" s="1448" t="s">
        <v>783</v>
      </c>
      <c r="B34" s="360"/>
      <c r="D34" s="360"/>
      <c r="E34" s="360"/>
      <c r="J34" s="358"/>
      <c r="K34" s="358"/>
      <c r="L34" s="359"/>
      <c r="M34" s="358"/>
      <c r="N34" s="360"/>
      <c r="P34" s="360"/>
      <c r="Q34" s="360"/>
      <c r="AP34" s="360"/>
    </row>
    <row r="35" spans="1:42" ht="19.5" customHeight="1">
      <c r="A35" s="1452" t="s">
        <v>5512</v>
      </c>
      <c r="B35" s="360"/>
      <c r="C35" s="360"/>
      <c r="D35" s="360"/>
      <c r="E35" s="360"/>
      <c r="J35" s="358"/>
      <c r="K35" s="358"/>
      <c r="L35" s="359"/>
      <c r="M35" s="358"/>
      <c r="N35" s="360"/>
      <c r="O35" s="360"/>
      <c r="P35" s="360"/>
      <c r="Q35" s="360"/>
    </row>
    <row r="36" spans="1:42" ht="19.5" customHeight="1">
      <c r="A36" s="1453" t="s">
        <v>5341</v>
      </c>
      <c r="B36" s="360"/>
      <c r="C36" s="360"/>
      <c r="D36" s="360"/>
      <c r="E36" s="360"/>
      <c r="J36" s="358"/>
      <c r="K36" s="358"/>
      <c r="L36" s="359"/>
      <c r="M36" s="358"/>
      <c r="N36" s="360"/>
      <c r="O36" s="360"/>
      <c r="P36" s="360"/>
      <c r="Q36" s="360"/>
    </row>
  </sheetData>
  <customSheetViews>
    <customSheetView guid="{35BD8D3A-C3F6-4E0E-B6B2-2143E8CF03D4}" scale="70">
      <pane xSplit="1" ySplit="9" topLeftCell="P10" activePane="bottomRight" state="frozen"/>
      <selection pane="bottomRight" activeCell="I36" sqref="I36"/>
      <pageMargins left="0.59055118110236227" right="0.59055118110236227" top="0.78740157480314965" bottom="0.78740157480314965" header="0.31496062992125984" footer="0.31496062992125984"/>
      <pageSetup paperSize="9" firstPageNumber="77" orientation="portrait" useFirstPageNumber="1" r:id="rId1"/>
      <headerFooter alignWithMargins="0"/>
    </customSheetView>
    <customSheetView guid="{62DAE75F-6EEA-49DA-9015-29B18CCD12D0}"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2"/>
      <headerFooter alignWithMargins="0"/>
    </customSheetView>
    <customSheetView guid="{4FBB7373-7AD5-46FB-9DE1-55BD4F50189C}" scale="85">
      <pane xSplit="1" ySplit="9" topLeftCell="B13" activePane="bottomRight" state="frozen"/>
      <selection pane="bottomRight"/>
      <pageMargins left="0.59055118110236227" right="0.59055118110236227" top="0.78740157480314965" bottom="0.78740157480314965" header="0.31496062992125984" footer="0.31496062992125984"/>
      <pageSetup paperSize="9" firstPageNumber="77" orientation="portrait" useFirstPageNumber="1" r:id="rId3"/>
      <headerFooter alignWithMargins="0"/>
    </customSheetView>
    <customSheetView guid="{B4CA18B5-BFDC-4B27-9B09-A8E981EC257E}" scale="70">
      <pane xSplit="1" ySplit="9" topLeftCell="P10" activePane="bottomRight" state="frozen"/>
      <selection pane="bottomRight" activeCell="A2" sqref="A2"/>
      <pageMargins left="0.59055118110236227" right="0.59055118110236227" top="0.78740157480314965" bottom="0.78740157480314965" header="0.31496062992125984" footer="0.31496062992125984"/>
      <pageSetup paperSize="9" firstPageNumber="77" orientation="portrait" useFirstPageNumber="1" r:id="rId4"/>
      <headerFooter alignWithMargins="0"/>
    </customSheetView>
    <customSheetView guid="{24722943-D668-4B0A-A18B-250D1EAF22DF}"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5"/>
      <headerFooter alignWithMargins="0"/>
    </customSheetView>
    <customSheetView guid="{F9A5D3E6-646D-417F-BBE8-7ECCE1B1890D}"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
      <headerFooter alignWithMargins="0"/>
    </customSheetView>
    <customSheetView guid="{B49D56AA-3B6B-4E15-99C8-E193BF4F22A9}"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
      <headerFooter alignWithMargins="0"/>
    </customSheetView>
    <customSheetView guid="{4BFB6A7F-AD02-4597-91ED-9E7C081BFF9C}"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8"/>
      <headerFooter alignWithMargins="0"/>
    </customSheetView>
    <customSheetView guid="{CB77EDC4-1539-4750-BB10-178F70A60A1B}"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9"/>
      <headerFooter alignWithMargins="0"/>
    </customSheetView>
    <customSheetView guid="{369012CD-4C1F-4D8C-8CE3-B02386BE13F9}"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0"/>
      <headerFooter alignWithMargins="0"/>
    </customSheetView>
    <customSheetView guid="{564D171F-5A7F-4BA7-84E9-2748A0F2FCAC}"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1"/>
      <headerFooter alignWithMargins="0"/>
    </customSheetView>
    <customSheetView guid="{57203996-1702-43B0-8CA7-C4D353FAC7EF}"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2"/>
      <headerFooter alignWithMargins="0"/>
    </customSheetView>
    <customSheetView guid="{00CC1D44-80CA-4E4D-84E2-49AA889E672C}"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3"/>
      <headerFooter alignWithMargins="0"/>
    </customSheetView>
    <customSheetView guid="{58711EF9-D1BA-4D52-9189-4F7861C6D30C}"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4"/>
      <headerFooter alignWithMargins="0"/>
    </customSheetView>
    <customSheetView guid="{67EF8DD2-DD3D-4A4F-9A3B-29FC45742F40}"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5"/>
      <headerFooter alignWithMargins="0"/>
    </customSheetView>
    <customSheetView guid="{3A63DEF1-E49A-408D-8D43-BE5779D6C7CA}"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6"/>
      <headerFooter alignWithMargins="0"/>
    </customSheetView>
    <customSheetView guid="{71AD9FC9-48FC-499D-BB07-7480148E85D1}"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17"/>
      <headerFooter alignWithMargins="0"/>
    </customSheetView>
    <customSheetView guid="{30058F98-6897-4D54-8BCF-6DCA7063FB8D}" scale="70">
      <pageMargins left="0.59055118110236227" right="0.59055118110236227" top="0.78740157480314965" bottom="0.78740157480314965" header="0.31496062992125984" footer="0.31496062992125984"/>
      <pageSetup paperSize="9" firstPageNumber="77" orientation="portrait" useFirstPageNumber="1" r:id="rId18"/>
      <headerFooter alignWithMargins="0"/>
    </customSheetView>
    <customSheetView guid="{69EF12F7-33A4-4F77-BCCE-9A346C0C3A8F}" scale="70">
      <pageMargins left="0.59055118110236227" right="0.59055118110236227" top="0.78740157480314965" bottom="0.78740157480314965" header="0.31496062992125984" footer="0.31496062992125984"/>
      <pageSetup paperSize="9" firstPageNumber="77" orientation="portrait" useFirstPageNumber="1" r:id="rId19"/>
      <headerFooter alignWithMargins="0"/>
    </customSheetView>
    <customSheetView guid="{2EA61839-294C-4932-B051-169222D4FEC6}" scale="70">
      <pageMargins left="0.59055118110236227" right="0.59055118110236227" top="0.78740157480314965" bottom="0.78740157480314965" header="0.31496062992125984" footer="0.31496062992125984"/>
      <pageSetup paperSize="9" firstPageNumber="77" orientation="portrait" useFirstPageNumber="1" r:id="rId20"/>
      <headerFooter alignWithMargins="0"/>
    </customSheetView>
    <customSheetView guid="{93FFEA2B-6C03-44F6-B130-FBAEBD1B563D}" scale="70">
      <pageMargins left="0.59055118110236227" right="0.59055118110236227" top="0.78740157480314965" bottom="0.78740157480314965" header="0.31496062992125984" footer="0.31496062992125984"/>
      <pageSetup paperSize="9" firstPageNumber="77" orientation="portrait" useFirstPageNumber="1" r:id="rId21"/>
      <headerFooter alignWithMargins="0"/>
    </customSheetView>
    <customSheetView guid="{53BA018E-45F1-40AC-9517-B9A1EB91F7F3}" scale="70">
      <pageMargins left="0.59055118110236227" right="0.59055118110236227" top="0.78740157480314965" bottom="0.78740157480314965" header="0.31496062992125984" footer="0.31496062992125984"/>
      <pageSetup paperSize="9" firstPageNumber="77" orientation="portrait" useFirstPageNumber="1" r:id="rId22"/>
      <headerFooter alignWithMargins="0"/>
    </customSheetView>
    <customSheetView guid="{1BFE2A91-9960-49FB-B512-A4FCD8C3EC61}" scale="70">
      <pageMargins left="0.59055118110236227" right="0.59055118110236227" top="0.78740157480314965" bottom="0.78740157480314965" header="0.31496062992125984" footer="0.31496062992125984"/>
      <pageSetup paperSize="9" firstPageNumber="77" orientation="portrait" useFirstPageNumber="1" r:id="rId23"/>
      <headerFooter alignWithMargins="0"/>
    </customSheetView>
    <customSheetView guid="{B11D6758-BA5A-4F43-A11B-572A39E9790E}" scale="70">
      <pageMargins left="0.59055118110236227" right="0.59055118110236227" top="0.78740157480314965" bottom="0.78740157480314965" header="0.31496062992125984" footer="0.31496062992125984"/>
      <pageSetup paperSize="9" firstPageNumber="77" orientation="portrait" useFirstPageNumber="1" r:id="rId24"/>
      <headerFooter alignWithMargins="0"/>
    </customSheetView>
    <customSheetView guid="{C5E0F698-3666-4B81-8EED-CC2781573207}" scale="70">
      <pageMargins left="0.59055118110236227" right="0.59055118110236227" top="0.78740157480314965" bottom="0.78740157480314965" header="0.31496062992125984" footer="0.31496062992125984"/>
      <pageSetup paperSize="9" firstPageNumber="77" orientation="portrait" useFirstPageNumber="1" r:id="rId25"/>
      <headerFooter alignWithMargins="0"/>
    </customSheetView>
    <customSheetView guid="{898219FD-2AFB-47DD-A584-5E9CD05CCBB1}" scale="70">
      <pageMargins left="0.59055118110236227" right="0.59055118110236227" top="0.78740157480314965" bottom="0.78740157480314965" header="0.31496062992125984" footer="0.31496062992125984"/>
      <pageSetup paperSize="9" firstPageNumber="77" orientation="portrait" useFirstPageNumber="1" r:id="rId26"/>
      <headerFooter alignWithMargins="0"/>
    </customSheetView>
    <customSheetView guid="{F9FD260D-0E13-42FA-B6DD-FA7196CADFBB}" scale="70">
      <pageMargins left="0.59055118110236227" right="0.59055118110236227" top="0.78740157480314965" bottom="0.78740157480314965" header="0.31496062992125984" footer="0.31496062992125984"/>
      <pageSetup paperSize="9" firstPageNumber="77" orientation="portrait" useFirstPageNumber="1" r:id="rId27"/>
      <headerFooter alignWithMargins="0"/>
    </customSheetView>
    <customSheetView guid="{8F84476C-5D28-45F6-BFD4-9F4E2FD5B14D}" scale="70">
      <pageMargins left="0.59055118110236227" right="0.59055118110236227" top="0.78740157480314965" bottom="0.78740157480314965" header="0.31496062992125984" footer="0.31496062992125984"/>
      <pageSetup paperSize="9" firstPageNumber="77" orientation="portrait" useFirstPageNumber="1" r:id="rId28"/>
      <headerFooter alignWithMargins="0"/>
    </customSheetView>
    <customSheetView guid="{7A262490-7FC2-4C8C-B289-2D8F9C2B72A0}" scale="70">
      <pageMargins left="0.59055118110236227" right="0.59055118110236227" top="0.78740157480314965" bottom="0.78740157480314965" header="0.31496062992125984" footer="0.31496062992125984"/>
      <pageSetup paperSize="9" firstPageNumber="77" orientation="portrait" useFirstPageNumber="1" r:id="rId29"/>
      <headerFooter alignWithMargins="0"/>
    </customSheetView>
    <customSheetView guid="{BED141A3-5CB4-44D0-96C1-D3D2AD78F82E}" scale="70">
      <pageMargins left="0.59055118110236227" right="0.59055118110236227" top="0.78740157480314965" bottom="0.78740157480314965" header="0.31496062992125984" footer="0.31496062992125984"/>
      <pageSetup paperSize="9" firstPageNumber="77" orientation="portrait" useFirstPageNumber="1" r:id="rId30"/>
      <headerFooter alignWithMargins="0"/>
    </customSheetView>
    <customSheetView guid="{1BCDFE0B-EB32-405E-A123-CA77677AA7BE}" scale="70">
      <pageMargins left="0.59055118110236227" right="0.59055118110236227" top="0.78740157480314965" bottom="0.78740157480314965" header="0.31496062992125984" footer="0.31496062992125984"/>
      <pageSetup paperSize="9" firstPageNumber="77" orientation="portrait" useFirstPageNumber="1" r:id="rId31"/>
      <headerFooter alignWithMargins="0"/>
    </customSheetView>
    <customSheetView guid="{96390504-6689-4AFB-81A5-712B52EC1E83}" scale="70">
      <pageMargins left="0.59055118110236227" right="0.59055118110236227" top="0.78740157480314965" bottom="0.78740157480314965" header="0.31496062992125984" footer="0.31496062992125984"/>
      <pageSetup paperSize="9" firstPageNumber="77" orientation="portrait" useFirstPageNumber="1" r:id="rId32"/>
      <headerFooter alignWithMargins="0"/>
    </customSheetView>
    <customSheetView guid="{3FF74EB8-03DE-4C43-9AE6-A2853E714384}" scale="70">
      <pageMargins left="0.59055118110236227" right="0.59055118110236227" top="0.78740157480314965" bottom="0.78740157480314965" header="0.31496062992125984" footer="0.31496062992125984"/>
      <pageSetup paperSize="9" firstPageNumber="77" orientation="portrait" useFirstPageNumber="1" r:id="rId33"/>
      <headerFooter alignWithMargins="0"/>
    </customSheetView>
    <customSheetView guid="{2197E357-7CD0-4EA4-90A6-9555BC084B4F}" scale="70">
      <pageMargins left="0.59055118110236227" right="0.59055118110236227" top="0.78740157480314965" bottom="0.78740157480314965" header="0.31496062992125984" footer="0.31496062992125984"/>
      <pageSetup paperSize="9" firstPageNumber="77" orientation="portrait" useFirstPageNumber="1" r:id="rId34"/>
      <headerFooter alignWithMargins="0"/>
    </customSheetView>
    <customSheetView guid="{FF7A9D04-94D4-4D15-AD2D-E1F8E0368AE5}" scale="70">
      <pageMargins left="0.59055118110236227" right="0.59055118110236227" top="0.78740157480314965" bottom="0.78740157480314965" header="0.31496062992125984" footer="0.31496062992125984"/>
      <pageSetup paperSize="9" firstPageNumber="77" orientation="portrait" useFirstPageNumber="1" r:id="rId35"/>
      <headerFooter alignWithMargins="0"/>
    </customSheetView>
    <customSheetView guid="{8B65E8DB-C744-4D16-9819-6067CC1CCCAA}" scale="70">
      <pageMargins left="0.59055118110236227" right="0.59055118110236227" top="0.78740157480314965" bottom="0.78740157480314965" header="0.31496062992125984" footer="0.31496062992125984"/>
      <pageSetup paperSize="9" firstPageNumber="77" orientation="portrait" useFirstPageNumber="1" r:id="rId36"/>
      <headerFooter alignWithMargins="0"/>
    </customSheetView>
    <customSheetView guid="{06DBC5AB-88C1-4E14-8C73-F7B0FEB3D7E4}" scale="70">
      <pageMargins left="0.59055118110236227" right="0.59055118110236227" top="0.78740157480314965" bottom="0.78740157480314965" header="0.31496062992125984" footer="0.31496062992125984"/>
      <pageSetup paperSize="9" firstPageNumber="77" orientation="portrait" useFirstPageNumber="1" r:id="rId37"/>
      <headerFooter alignWithMargins="0"/>
    </customSheetView>
    <customSheetView guid="{43E09572-CE01-46DC-BF8D-61470785D9D8}" scale="70">
      <pageMargins left="0.59055118110236227" right="0.59055118110236227" top="0.78740157480314965" bottom="0.78740157480314965" header="0.31496062992125984" footer="0.31496062992125984"/>
      <pageSetup paperSize="9" firstPageNumber="77" orientation="portrait" useFirstPageNumber="1" r:id="rId38"/>
      <headerFooter alignWithMargins="0"/>
    </customSheetView>
    <customSheetView guid="{9E53071F-6DC1-48B1-9C5A-9EEB537B3297}" scale="70">
      <pageMargins left="0.59055118110236227" right="0.59055118110236227" top="0.78740157480314965" bottom="0.78740157480314965" header="0.31496062992125984" footer="0.31496062992125984"/>
      <pageSetup paperSize="9" firstPageNumber="77" orientation="portrait" useFirstPageNumber="1" r:id="rId39"/>
      <headerFooter alignWithMargins="0"/>
    </customSheetView>
    <customSheetView guid="{ED4482EE-7338-4CC5-85EA-72B3B193C360}" scale="70">
      <pageMargins left="0.59055118110236227" right="0.59055118110236227" top="0.78740157480314965" bottom="0.78740157480314965" header="0.31496062992125984" footer="0.31496062992125984"/>
      <pageSetup paperSize="9" firstPageNumber="77" orientation="portrait" useFirstPageNumber="1" r:id="rId40"/>
      <headerFooter alignWithMargins="0"/>
    </customSheetView>
    <customSheetView guid="{189F6A79-E0AD-48C6-A87A-B88942B73FB0}" scale="70">
      <pageMargins left="0.59055118110236227" right="0.59055118110236227" top="0.78740157480314965" bottom="0.78740157480314965" header="0.31496062992125984" footer="0.31496062992125984"/>
      <pageSetup paperSize="9" firstPageNumber="77" orientation="portrait" useFirstPageNumber="1" r:id="rId41"/>
      <headerFooter alignWithMargins="0"/>
    </customSheetView>
    <customSheetView guid="{4D74F358-5F93-45CB-B1B9-3325069D309B}" scale="70">
      <pageMargins left="0.59055118110236227" right="0.59055118110236227" top="0.78740157480314965" bottom="0.78740157480314965" header="0.31496062992125984" footer="0.31496062992125984"/>
      <pageSetup paperSize="9" firstPageNumber="77" orientation="portrait" useFirstPageNumber="1" r:id="rId42"/>
      <headerFooter alignWithMargins="0"/>
    </customSheetView>
    <customSheetView guid="{1486AC6E-B9F3-4CC2-AE0E-9827E85F6890}" scale="70">
      <pageMargins left="0.59055118110236227" right="0.59055118110236227" top="0.78740157480314965" bottom="0.78740157480314965" header="0.31496062992125984" footer="0.31496062992125984"/>
      <pageSetup paperSize="9" firstPageNumber="77" orientation="portrait" useFirstPageNumber="1" r:id="rId43"/>
      <headerFooter alignWithMargins="0"/>
    </customSheetView>
    <customSheetView guid="{94642DE4-2324-49BC-91D9-FAC00F585226}" scale="70">
      <pageMargins left="0.59055118110236227" right="0.59055118110236227" top="0.78740157480314965" bottom="0.78740157480314965" header="0.31496062992125984" footer="0.31496062992125984"/>
      <pageSetup paperSize="9" firstPageNumber="77" orientation="portrait" useFirstPageNumber="1" r:id="rId44"/>
      <headerFooter alignWithMargins="0"/>
    </customSheetView>
    <customSheetView guid="{4D2D3CAB-7699-4DB8-8B65-64F720C5DB21}" scale="70">
      <pageMargins left="0.59055118110236227" right="0.59055118110236227" top="0.78740157480314965" bottom="0.78740157480314965" header="0.31496062992125984" footer="0.31496062992125984"/>
      <pageSetup paperSize="9" firstPageNumber="77" orientation="portrait" useFirstPageNumber="1" r:id="rId45"/>
      <headerFooter alignWithMargins="0"/>
    </customSheetView>
    <customSheetView guid="{2EF88AF6-EE5B-4AC2-ACDB-9BB2BBF29173}" scale="70">
      <pageMargins left="0.59055118110236227" right="0.59055118110236227" top="0.78740157480314965" bottom="0.78740157480314965" header="0.31496062992125984" footer="0.31496062992125984"/>
      <pageSetup paperSize="9" firstPageNumber="77" orientation="portrait" useFirstPageNumber="1" r:id="rId46"/>
      <headerFooter alignWithMargins="0"/>
    </customSheetView>
    <customSheetView guid="{D5CA87AE-EAFF-4FDC-ABC9-AEF5B5BEB72E}" scale="70">
      <pageMargins left="0.59055118110236227" right="0.59055118110236227" top="0.78740157480314965" bottom="0.78740157480314965" header="0.31496062992125984" footer="0.31496062992125984"/>
      <pageSetup paperSize="9" firstPageNumber="77" orientation="portrait" useFirstPageNumber="1" r:id="rId47"/>
      <headerFooter alignWithMargins="0"/>
    </customSheetView>
    <customSheetView guid="{17AB8E9E-AF26-4EBF-9AA5-9A87DC9AD602}" scale="70">
      <pageMargins left="0.59055118110236227" right="0.59055118110236227" top="0.78740157480314965" bottom="0.78740157480314965" header="0.31496062992125984" footer="0.31496062992125984"/>
      <pageSetup paperSize="9" firstPageNumber="77" orientation="portrait" useFirstPageNumber="1" r:id="rId48"/>
      <headerFooter alignWithMargins="0"/>
    </customSheetView>
    <customSheetView guid="{D040BA70-5565-48F1-BFA8-4D40C54F0F21}" scale="70">
      <pageMargins left="0.59055118110236227" right="0.59055118110236227" top="0.78740157480314965" bottom="0.78740157480314965" header="0.31496062992125984" footer="0.31496062992125984"/>
      <pageSetup paperSize="9" firstPageNumber="77" orientation="portrait" useFirstPageNumber="1" r:id="rId49"/>
      <headerFooter alignWithMargins="0"/>
    </customSheetView>
    <customSheetView guid="{DDC9534C-6D09-4A16-B20C-329D6E1F671D}" scale="70">
      <pageMargins left="0.59055118110236227" right="0.59055118110236227" top="0.78740157480314965" bottom="0.78740157480314965" header="0.31496062992125984" footer="0.31496062992125984"/>
      <pageSetup paperSize="9" firstPageNumber="77" orientation="portrait" useFirstPageNumber="1" r:id="rId50"/>
      <headerFooter alignWithMargins="0"/>
    </customSheetView>
    <customSheetView guid="{8B44375A-1636-4AEA-8BC9-06A6E5FB3552}" scale="70">
      <pageMargins left="0.59055118110236227" right="0.59055118110236227" top="0.78740157480314965" bottom="0.78740157480314965" header="0.31496062992125984" footer="0.31496062992125984"/>
      <pageSetup paperSize="9" firstPageNumber="77" orientation="portrait" useFirstPageNumber="1" r:id="rId51"/>
      <headerFooter alignWithMargins="0"/>
    </customSheetView>
    <customSheetView guid="{BD934AF0-2C30-423F-A316-708B1B6405E5}" scale="70">
      <pageMargins left="0.59055118110236227" right="0.59055118110236227" top="0.78740157480314965" bottom="0.78740157480314965" header="0.31496062992125984" footer="0.31496062992125984"/>
      <pageSetup paperSize="9" firstPageNumber="77" orientation="portrait" useFirstPageNumber="1" r:id="rId52"/>
      <headerFooter alignWithMargins="0"/>
    </customSheetView>
    <customSheetView guid="{1C2FAE53-A98F-435E-9AEF-4E7909BF1616}" scale="70">
      <pageMargins left="0.59055118110236227" right="0.59055118110236227" top="0.78740157480314965" bottom="0.78740157480314965" header="0.31496062992125984" footer="0.31496062992125984"/>
      <pageSetup paperSize="9" firstPageNumber="77" orientation="portrait" useFirstPageNumber="1" r:id="rId53"/>
      <headerFooter alignWithMargins="0"/>
    </customSheetView>
    <customSheetView guid="{2269C0FD-B02E-4191-A436-AAEEA9894E11}" scale="70">
      <pageMargins left="0.59055118110236227" right="0.59055118110236227" top="0.78740157480314965" bottom="0.78740157480314965" header="0.31496062992125984" footer="0.31496062992125984"/>
      <pageSetup paperSize="9" firstPageNumber="77" orientation="portrait" useFirstPageNumber="1" r:id="rId54"/>
      <headerFooter alignWithMargins="0"/>
    </customSheetView>
    <customSheetView guid="{7F32949A-5CAB-4A39-BA6F-2E21B6F67F41}" scale="70">
      <pageMargins left="0.59055118110236227" right="0.59055118110236227" top="0.78740157480314965" bottom="0.78740157480314965" header="0.31496062992125984" footer="0.31496062992125984"/>
      <pageSetup paperSize="9" firstPageNumber="77" orientation="portrait" useFirstPageNumber="1" r:id="rId55"/>
      <headerFooter alignWithMargins="0"/>
    </customSheetView>
    <customSheetView guid="{96261999-39E9-4504-A3A1-B1430E0C0346}" scale="70">
      <pageMargins left="0.59055118110236227" right="0.59055118110236227" top="0.78740157480314965" bottom="0.78740157480314965" header="0.31496062992125984" footer="0.31496062992125984"/>
      <pageSetup paperSize="9" firstPageNumber="77" orientation="portrait" useFirstPageNumber="1" r:id="rId56"/>
      <headerFooter alignWithMargins="0"/>
    </customSheetView>
    <customSheetView guid="{1184DE22-5901-485C-8050-F941E80B16ED}" scale="70">
      <pageMargins left="0.59055118110236227" right="0.59055118110236227" top="0.78740157480314965" bottom="0.78740157480314965" header="0.31496062992125984" footer="0.31496062992125984"/>
      <pageSetup paperSize="9" firstPageNumber="77" orientation="portrait" useFirstPageNumber="1" r:id="rId57"/>
      <headerFooter alignWithMargins="0"/>
    </customSheetView>
    <customSheetView guid="{2B898D7F-EE90-4CFD-9F43-AB7414F89E77}" scale="70">
      <pageMargins left="0.59055118110236227" right="0.59055118110236227" top="0.78740157480314965" bottom="0.78740157480314965" header="0.31496062992125984" footer="0.31496062992125984"/>
      <pageSetup paperSize="9" firstPageNumber="77" orientation="portrait" useFirstPageNumber="1" r:id="rId58"/>
      <headerFooter alignWithMargins="0"/>
    </customSheetView>
    <customSheetView guid="{C6AFBE28-E866-4D5D-ADBD-07D2847FD902}" scale="70">
      <pageMargins left="0.59055118110236227" right="0.59055118110236227" top="0.78740157480314965" bottom="0.78740157480314965" header="0.31496062992125984" footer="0.31496062992125984"/>
      <pageSetup paperSize="9" firstPageNumber="77" orientation="portrait" useFirstPageNumber="1" r:id="rId59"/>
      <headerFooter alignWithMargins="0"/>
    </customSheetView>
    <customSheetView guid="{3735EA80-EB2D-4910-81F1-1AA74ECCBFE5}"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0"/>
      <headerFooter alignWithMargins="0"/>
    </customSheetView>
    <customSheetView guid="{436E96B2-CC3D-4C3D-8B1C-266CE54627E3}"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1"/>
      <headerFooter alignWithMargins="0"/>
    </customSheetView>
    <customSheetView guid="{5B441C35-8B1D-479D-A742-AF098D604223}"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2"/>
      <headerFooter alignWithMargins="0"/>
    </customSheetView>
    <customSheetView guid="{E4062767-D090-45A6-BD60-B90D5BBF3894}"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3"/>
      <headerFooter alignWithMargins="0"/>
    </customSheetView>
    <customSheetView guid="{1F973131-8A4E-4D06-BD72-AB7B2C989AC9}"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4"/>
      <headerFooter alignWithMargins="0"/>
    </customSheetView>
    <customSheetView guid="{1FF3D99B-551E-43BF-80CF-4BE9881BF48D}"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5"/>
      <headerFooter alignWithMargins="0"/>
    </customSheetView>
    <customSheetView guid="{240189DE-87D7-4094-9C55-239451DB35EE}"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6"/>
      <headerFooter alignWithMargins="0"/>
    </customSheetView>
    <customSheetView guid="{3879FE5B-EDC4-4A46-BAD1-D4F44E5C755B}"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7"/>
      <headerFooter alignWithMargins="0"/>
    </customSheetView>
    <customSheetView guid="{CFF65FEC-3D52-4BB3-8C14-3CC246A9956F}"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8"/>
      <headerFooter alignWithMargins="0"/>
    </customSheetView>
    <customSheetView guid="{3548A65C-53E9-4D33-AABC-827B0C7E9C69}"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69"/>
      <headerFooter alignWithMargins="0"/>
    </customSheetView>
    <customSheetView guid="{F086CED5-EBE2-44AF-B94E-B9989A6B9DCD}"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0"/>
      <headerFooter alignWithMargins="0"/>
    </customSheetView>
    <customSheetView guid="{7AA915D7-EB0A-47D9-A8BE-7E77CDFF3F08}"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1"/>
      <headerFooter alignWithMargins="0"/>
    </customSheetView>
    <customSheetView guid="{F3CC2422-C263-4ADA-B4A0-53719C6F4A1C}"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2"/>
      <headerFooter alignWithMargins="0"/>
    </customSheetView>
    <customSheetView guid="{71042459-703D-4FF3-8D53-1213B54B1552}"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3"/>
      <headerFooter alignWithMargins="0"/>
    </customSheetView>
    <customSheetView guid="{EE644B69-3942-4A0D-811D-C183FE0C8B84}"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4"/>
      <headerFooter alignWithMargins="0"/>
    </customSheetView>
    <customSheetView guid="{AA17E97B-ABB2-4C8B-BAA8-63934B5B5DBA}"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5"/>
      <headerFooter alignWithMargins="0"/>
    </customSheetView>
    <customSheetView guid="{723C59CB-A466-4479-8AA8-39674B010947}"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6"/>
      <headerFooter alignWithMargins="0"/>
    </customSheetView>
    <customSheetView guid="{9D1B7E56-0B3F-4392-BE9A-F57461B2AFB0}" scale="70">
      <pane xSplit="1" ySplit="9" topLeftCell="P10" activePane="bottomRight" state="frozen"/>
      <selection pane="bottomRight" activeCell="A2" sqref="A2"/>
      <pageMargins left="0.59055118110236227" right="0.59055118110236227" top="0.78740157480314965" bottom="0.78740157480314965" header="0.31496062992125984" footer="0.31496062992125984"/>
      <pageSetup paperSize="9" firstPageNumber="77" orientation="portrait" useFirstPageNumber="1" r:id="rId77"/>
      <headerFooter alignWithMargins="0"/>
    </customSheetView>
    <customSheetView guid="{CD1FBD09-2D49-40A1-916B-5524EF5CA3FA}" scale="70">
      <pane xSplit="1" ySplit="9" topLeftCell="P10" activePane="bottomRight" state="frozen"/>
      <selection pane="bottomRight" activeCell="A2" sqref="A2"/>
      <pageMargins left="0.59055118110236227" right="0.59055118110236227" top="0.78740157480314965" bottom="0.78740157480314965" header="0.31496062992125984" footer="0.31496062992125984"/>
      <pageSetup paperSize="9" firstPageNumber="77" orientation="portrait" useFirstPageNumber="1" r:id="rId78"/>
      <headerFooter alignWithMargins="0"/>
    </customSheetView>
    <customSheetView guid="{5513285A-7AFF-4B9F-AAF6-93131D585702}"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79"/>
      <headerFooter alignWithMargins="0"/>
    </customSheetView>
    <customSheetView guid="{A0A5534D-42D8-415C-8AAF-DF16D93BD699}" scale="70">
      <selection activeCell="A2" sqref="A2"/>
      <pageMargins left="0.59055118110236227" right="0.59055118110236227" top="0.78740157480314965" bottom="0.78740157480314965" header="0.31496062992125984" footer="0.31496062992125984"/>
      <pageSetup paperSize="9" firstPageNumber="77" orientation="portrait" useFirstPageNumber="1" r:id="rId80"/>
      <headerFooter alignWithMargins="0"/>
    </customSheetView>
    <customSheetView guid="{954601D5-9BC0-44CB-9222-E69A5143F9E9}" scale="70">
      <pane xSplit="1" ySplit="9" topLeftCell="P10" activePane="bottomRight" state="frozen"/>
      <selection pane="bottomRight" activeCell="A2" sqref="A2"/>
      <pageMargins left="0.59055118110236227" right="0.59055118110236227" top="0.78740157480314965" bottom="0.78740157480314965" header="0.31496062992125984" footer="0.31496062992125984"/>
      <pageSetup paperSize="9" firstPageNumber="77" orientation="portrait" useFirstPageNumber="1" r:id="rId81"/>
      <headerFooter alignWithMargins="0"/>
    </customSheetView>
    <customSheetView guid="{20ACD794-F4A7-4F34-995C-D04BD1C46A1C}" scale="70">
      <pane xSplit="1" ySplit="9" topLeftCell="P10" activePane="bottomRight" state="frozen"/>
      <selection pane="bottomRight" activeCell="G20" sqref="G20"/>
      <pageMargins left="0.59055118110236227" right="0.59055118110236227" top="0.78740157480314965" bottom="0.78740157480314965" header="0.31496062992125984" footer="0.31496062992125984"/>
      <pageSetup paperSize="9" firstPageNumber="77" orientation="portrait" useFirstPageNumber="1" r:id="rId82"/>
      <headerFooter alignWithMargins="0"/>
    </customSheetView>
  </customSheetViews>
  <mergeCells count="22">
    <mergeCell ref="H9:I9"/>
    <mergeCell ref="Z9:AA9"/>
    <mergeCell ref="AD9:AE9"/>
    <mergeCell ref="Z8:AG8"/>
    <mergeCell ref="AB9:AC9"/>
    <mergeCell ref="AF9:AG9"/>
    <mergeCell ref="A8:A10"/>
    <mergeCell ref="J8:M8"/>
    <mergeCell ref="N8:U8"/>
    <mergeCell ref="V8:Y8"/>
    <mergeCell ref="J9:K9"/>
    <mergeCell ref="L9:M9"/>
    <mergeCell ref="N9:O9"/>
    <mergeCell ref="P9:Q9"/>
    <mergeCell ref="R9:S9"/>
    <mergeCell ref="T9:U9"/>
    <mergeCell ref="V9:W9"/>
    <mergeCell ref="X9:Y9"/>
    <mergeCell ref="B8:I8"/>
    <mergeCell ref="B9:C9"/>
    <mergeCell ref="D9:E9"/>
    <mergeCell ref="F9:G9"/>
  </mergeCells>
  <phoneticPr fontId="2"/>
  <hyperlinks>
    <hyperlink ref="AI1" location="目次!A1" display="目次へ戻る"/>
  </hyperlinks>
  <pageMargins left="0.59055118110236227" right="0.59055118110236227" top="0.78740157480314965" bottom="0.78740157480314965" header="0.31496062992125984" footer="0.31496062992125984"/>
  <pageSetup paperSize="9" firstPageNumber="77" orientation="portrait" useFirstPageNumber="1" r:id="rId83"/>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W18"/>
  <sheetViews>
    <sheetView zoomScaleNormal="100" zoomScaleSheetLayoutView="70" workbookViewId="0">
      <pane xSplit="1" ySplit="10" topLeftCell="B11" activePane="bottomRight" state="frozen"/>
      <selection activeCell="G20" sqref="G20"/>
      <selection pane="topRight" activeCell="G20" sqref="G20"/>
      <selection pane="bottomLeft" activeCell="G20" sqref="G20"/>
      <selection pane="bottomRight" activeCell="H29" sqref="H29"/>
    </sheetView>
  </sheetViews>
  <sheetFormatPr defaultColWidth="9" defaultRowHeight="13.5"/>
  <cols>
    <col min="1" max="1" width="24.25" style="187" customWidth="1"/>
    <col min="2" max="5" width="9.75" style="1595" customWidth="1"/>
    <col min="6" max="17" width="9.75" style="187" customWidth="1"/>
    <col min="18" max="21" width="9.75" style="1329" customWidth="1"/>
    <col min="22" max="22" width="2.5" style="187" customWidth="1"/>
    <col min="23" max="23" width="10.625" style="187" bestFit="1" customWidth="1"/>
    <col min="24" max="16384" width="9" style="187"/>
  </cols>
  <sheetData>
    <row r="1" spans="1:23" ht="22.5" customHeight="1">
      <c r="Q1" s="190"/>
      <c r="U1" s="190" t="s">
        <v>4782</v>
      </c>
      <c r="W1" s="345" t="s">
        <v>747</v>
      </c>
    </row>
    <row r="2" spans="1:23" ht="22.5" customHeight="1">
      <c r="A2" s="370" t="s">
        <v>4792</v>
      </c>
      <c r="B2" s="346"/>
      <c r="C2" s="346"/>
      <c r="D2" s="235"/>
      <c r="F2" s="346"/>
      <c r="G2" s="346"/>
      <c r="H2" s="235"/>
    </row>
    <row r="3" spans="1:23" s="203" customFormat="1" ht="22.5" customHeight="1">
      <c r="A3" s="348"/>
      <c r="B3" s="349"/>
      <c r="C3" s="349"/>
      <c r="D3" s="237"/>
      <c r="F3" s="349"/>
      <c r="G3" s="349"/>
      <c r="H3" s="237"/>
      <c r="J3" s="347"/>
      <c r="K3" s="347"/>
      <c r="L3" s="347"/>
      <c r="M3" s="347"/>
      <c r="N3" s="347"/>
      <c r="O3" s="248"/>
      <c r="P3" s="1591"/>
      <c r="Q3" s="1591"/>
      <c r="R3" s="347"/>
      <c r="S3" s="248"/>
      <c r="T3" s="1591"/>
      <c r="U3" s="1591" t="s">
        <v>5511</v>
      </c>
    </row>
    <row r="4" spans="1:23" s="203" customFormat="1" ht="22.5" customHeight="1">
      <c r="A4" s="348"/>
      <c r="B4" s="349"/>
      <c r="C4" s="349"/>
      <c r="D4" s="237"/>
      <c r="F4" s="349"/>
      <c r="G4" s="349"/>
      <c r="H4" s="237"/>
      <c r="J4" s="347"/>
      <c r="K4" s="347"/>
      <c r="L4" s="347"/>
      <c r="M4" s="347"/>
      <c r="N4" s="347"/>
      <c r="O4" s="248"/>
      <c r="P4" s="239"/>
      <c r="Q4" s="239"/>
      <c r="R4" s="347"/>
      <c r="S4" s="248"/>
      <c r="T4" s="1327"/>
      <c r="U4" s="1327" t="s">
        <v>748</v>
      </c>
    </row>
    <row r="5" spans="1:23" s="203" customFormat="1" ht="22.5" customHeight="1">
      <c r="A5" s="348"/>
      <c r="B5" s="349"/>
      <c r="C5" s="349"/>
      <c r="D5" s="237"/>
      <c r="F5" s="349"/>
      <c r="G5" s="349"/>
      <c r="H5" s="237"/>
      <c r="J5" s="347"/>
      <c r="K5" s="347"/>
      <c r="L5" s="347"/>
      <c r="M5" s="347"/>
      <c r="N5" s="347"/>
      <c r="O5" s="239"/>
      <c r="P5" s="239"/>
      <c r="Q5" s="239"/>
      <c r="R5" s="347"/>
      <c r="S5" s="1327"/>
      <c r="T5" s="1327"/>
      <c r="U5" s="1327" t="s">
        <v>749</v>
      </c>
    </row>
    <row r="6" spans="1:23" s="203" customFormat="1" ht="22.5" customHeight="1">
      <c r="A6" s="348"/>
      <c r="B6" s="349"/>
      <c r="C6" s="349"/>
      <c r="D6" s="237"/>
      <c r="F6" s="349"/>
      <c r="G6" s="349"/>
      <c r="H6" s="237"/>
      <c r="J6" s="347"/>
      <c r="K6" s="347"/>
      <c r="L6" s="347"/>
      <c r="M6" s="371"/>
      <c r="N6" s="371"/>
      <c r="O6" s="239"/>
      <c r="P6" s="239"/>
      <c r="Q6" s="239"/>
      <c r="R6" s="371"/>
      <c r="S6" s="1327"/>
      <c r="T6" s="1327"/>
      <c r="U6" s="1327" t="s">
        <v>750</v>
      </c>
    </row>
    <row r="7" spans="1:23" s="203" customFormat="1" ht="22.5" customHeight="1">
      <c r="A7" s="348"/>
      <c r="B7" s="349"/>
      <c r="C7" s="349"/>
      <c r="D7" s="237"/>
      <c r="F7" s="349"/>
      <c r="G7" s="349"/>
      <c r="H7" s="237"/>
      <c r="J7" s="347"/>
      <c r="K7" s="347"/>
      <c r="L7" s="347"/>
      <c r="M7" s="371"/>
      <c r="N7" s="371"/>
      <c r="O7" s="1327"/>
      <c r="P7" s="1327"/>
      <c r="Q7" s="1327"/>
      <c r="R7" s="371"/>
      <c r="S7" s="1327"/>
      <c r="T7" s="1327"/>
      <c r="U7" s="1447" t="s">
        <v>5121</v>
      </c>
    </row>
    <row r="8" spans="1:23" ht="20.100000000000001" customHeight="1">
      <c r="A8" s="2037" t="s">
        <v>751</v>
      </c>
      <c r="B8" s="2046" t="s">
        <v>5514</v>
      </c>
      <c r="C8" s="2047"/>
      <c r="D8" s="2047"/>
      <c r="E8" s="2047"/>
      <c r="F8" s="2046" t="s">
        <v>784</v>
      </c>
      <c r="G8" s="2047"/>
      <c r="H8" s="2047"/>
      <c r="I8" s="2047"/>
      <c r="J8" s="2049" t="s">
        <v>753</v>
      </c>
      <c r="K8" s="2050"/>
      <c r="L8" s="2050"/>
      <c r="M8" s="2051"/>
      <c r="N8" s="2049" t="s">
        <v>754</v>
      </c>
      <c r="O8" s="2050"/>
      <c r="P8" s="2050"/>
      <c r="Q8" s="2050"/>
      <c r="R8" s="2049" t="s">
        <v>5122</v>
      </c>
      <c r="S8" s="2050"/>
      <c r="T8" s="2050"/>
      <c r="U8" s="2050"/>
    </row>
    <row r="9" spans="1:23" ht="20.100000000000001" customHeight="1">
      <c r="A9" s="2059"/>
      <c r="B9" s="2072" t="s">
        <v>131</v>
      </c>
      <c r="C9" s="2072"/>
      <c r="D9" s="2072" t="s">
        <v>756</v>
      </c>
      <c r="E9" s="2072"/>
      <c r="F9" s="2072" t="s">
        <v>131</v>
      </c>
      <c r="G9" s="2072"/>
      <c r="H9" s="2072" t="s">
        <v>756</v>
      </c>
      <c r="I9" s="2072"/>
      <c r="J9" s="2050" t="s">
        <v>785</v>
      </c>
      <c r="K9" s="2051"/>
      <c r="L9" s="2049" t="s">
        <v>786</v>
      </c>
      <c r="M9" s="2051"/>
      <c r="N9" s="2049" t="s">
        <v>131</v>
      </c>
      <c r="O9" s="2050"/>
      <c r="P9" s="2049" t="s">
        <v>756</v>
      </c>
      <c r="Q9" s="2050"/>
      <c r="R9" s="2049" t="s">
        <v>131</v>
      </c>
      <c r="S9" s="2050"/>
      <c r="T9" s="2049" t="s">
        <v>756</v>
      </c>
      <c r="U9" s="2050"/>
    </row>
    <row r="10" spans="1:23" ht="20.100000000000001" customHeight="1">
      <c r="A10" s="2038"/>
      <c r="B10" s="372" t="s">
        <v>787</v>
      </c>
      <c r="C10" s="372" t="s">
        <v>788</v>
      </c>
      <c r="D10" s="372" t="s">
        <v>787</v>
      </c>
      <c r="E10" s="372" t="s">
        <v>788</v>
      </c>
      <c r="F10" s="372" t="s">
        <v>787</v>
      </c>
      <c r="G10" s="372" t="s">
        <v>788</v>
      </c>
      <c r="H10" s="372" t="s">
        <v>787</v>
      </c>
      <c r="I10" s="372" t="s">
        <v>788</v>
      </c>
      <c r="J10" s="373" t="s">
        <v>759</v>
      </c>
      <c r="K10" s="240" t="s">
        <v>760</v>
      </c>
      <c r="L10" s="240" t="s">
        <v>759</v>
      </c>
      <c r="M10" s="240" t="s">
        <v>760</v>
      </c>
      <c r="N10" s="372" t="s">
        <v>787</v>
      </c>
      <c r="O10" s="240" t="s">
        <v>760</v>
      </c>
      <c r="P10" s="372" t="s">
        <v>787</v>
      </c>
      <c r="Q10" s="249" t="s">
        <v>760</v>
      </c>
      <c r="R10" s="372" t="s">
        <v>787</v>
      </c>
      <c r="S10" s="1326" t="s">
        <v>760</v>
      </c>
      <c r="T10" s="372" t="s">
        <v>787</v>
      </c>
      <c r="U10" s="1325" t="s">
        <v>760</v>
      </c>
    </row>
    <row r="11" spans="1:23" ht="24.75" customHeight="1">
      <c r="A11" s="374" t="s">
        <v>131</v>
      </c>
      <c r="B11" s="375">
        <v>17557</v>
      </c>
      <c r="C11" s="375">
        <v>180857</v>
      </c>
      <c r="D11" s="376">
        <v>100</v>
      </c>
      <c r="E11" s="376">
        <v>100</v>
      </c>
      <c r="F11" s="375">
        <v>15927</v>
      </c>
      <c r="G11" s="375">
        <v>155367</v>
      </c>
      <c r="H11" s="376">
        <v>100</v>
      </c>
      <c r="I11" s="376">
        <v>100</v>
      </c>
      <c r="J11" s="375">
        <v>16633</v>
      </c>
      <c r="K11" s="352">
        <v>172583</v>
      </c>
      <c r="L11" s="377">
        <v>100</v>
      </c>
      <c r="M11" s="377">
        <v>100</v>
      </c>
      <c r="N11" s="354">
        <v>15836</v>
      </c>
      <c r="O11" s="378">
        <v>165207</v>
      </c>
      <c r="P11" s="379">
        <v>100</v>
      </c>
      <c r="Q11" s="379">
        <v>100</v>
      </c>
      <c r="R11" s="354">
        <v>15355</v>
      </c>
      <c r="S11" s="378">
        <v>172862</v>
      </c>
      <c r="T11" s="379">
        <v>100</v>
      </c>
      <c r="U11" s="379">
        <v>100</v>
      </c>
    </row>
    <row r="12" spans="1:23" ht="24.75" customHeight="1">
      <c r="A12" s="363" t="s">
        <v>789</v>
      </c>
      <c r="B12" s="1593">
        <v>5746</v>
      </c>
      <c r="C12" s="1593">
        <v>14769</v>
      </c>
      <c r="D12" s="381">
        <v>32.700000000000003</v>
      </c>
      <c r="E12" s="381">
        <v>8.1999999999999993</v>
      </c>
      <c r="F12" s="380">
        <v>5139</v>
      </c>
      <c r="G12" s="380">
        <v>13068</v>
      </c>
      <c r="H12" s="381">
        <v>32.265963458278399</v>
      </c>
      <c r="I12" s="381">
        <v>8.4110525401146976</v>
      </c>
      <c r="J12" s="380">
        <v>4921</v>
      </c>
      <c r="K12" s="358">
        <v>12285</v>
      </c>
      <c r="L12" s="382">
        <v>29.585763241748332</v>
      </c>
      <c r="M12" s="382">
        <v>7.1183140865554551</v>
      </c>
      <c r="N12" s="360">
        <v>4668</v>
      </c>
      <c r="O12" s="360">
        <v>11690</v>
      </c>
      <c r="P12" s="383">
        <f>N12/$N$11*100</f>
        <v>29.477140692093961</v>
      </c>
      <c r="Q12" s="383">
        <f>O12/$O$11*100</f>
        <v>7.0759713571458844</v>
      </c>
      <c r="R12" s="360">
        <v>3746</v>
      </c>
      <c r="S12" s="360">
        <v>9271</v>
      </c>
      <c r="T12" s="383">
        <f>R12/$R$11*100</f>
        <v>24.39596222728753</v>
      </c>
      <c r="U12" s="383">
        <f>S12/$S$11*100</f>
        <v>5.3632377272043597</v>
      </c>
    </row>
    <row r="13" spans="1:23" ht="24.75" customHeight="1">
      <c r="A13" s="363" t="s">
        <v>790</v>
      </c>
      <c r="B13" s="1593">
        <v>10465</v>
      </c>
      <c r="C13" s="1593">
        <v>136779</v>
      </c>
      <c r="D13" s="381">
        <v>59.6</v>
      </c>
      <c r="E13" s="381">
        <v>75.599999999999994</v>
      </c>
      <c r="F13" s="380">
        <v>9784</v>
      </c>
      <c r="G13" s="380">
        <v>123492</v>
      </c>
      <c r="H13" s="381">
        <v>61.430275632573618</v>
      </c>
      <c r="I13" s="381">
        <v>79.484060321689924</v>
      </c>
      <c r="J13" s="380">
        <v>10259</v>
      </c>
      <c r="K13" s="358">
        <v>129539</v>
      </c>
      <c r="L13" s="382">
        <v>61.678590753321707</v>
      </c>
      <c r="M13" s="382">
        <v>75.058957139463331</v>
      </c>
      <c r="N13" s="360">
        <v>10078</v>
      </c>
      <c r="O13" s="360">
        <v>132148</v>
      </c>
      <c r="P13" s="383">
        <f>N13/$N$11*100</f>
        <v>63.639808032331402</v>
      </c>
      <c r="Q13" s="383">
        <f>O13/$O$11*100</f>
        <v>79.989346698384452</v>
      </c>
      <c r="R13" s="360">
        <v>10049</v>
      </c>
      <c r="S13" s="360">
        <v>130405</v>
      </c>
      <c r="T13" s="383">
        <f>R13/$R$11*100</f>
        <v>65.444480625203511</v>
      </c>
      <c r="U13" s="383">
        <f>S13/$S$11*100</f>
        <v>75.438789323275216</v>
      </c>
    </row>
    <row r="14" spans="1:23" ht="24.75" customHeight="1">
      <c r="A14" s="363" t="s">
        <v>791</v>
      </c>
      <c r="B14" s="1593">
        <v>922</v>
      </c>
      <c r="C14" s="1593">
        <v>19084</v>
      </c>
      <c r="D14" s="381">
        <v>5.3</v>
      </c>
      <c r="E14" s="381">
        <v>10.6</v>
      </c>
      <c r="F14" s="380">
        <v>915</v>
      </c>
      <c r="G14" s="380">
        <v>18645</v>
      </c>
      <c r="H14" s="381">
        <v>5.7449613863251088</v>
      </c>
      <c r="I14" s="381">
        <v>12.000617891830313</v>
      </c>
      <c r="J14" s="380">
        <v>995</v>
      </c>
      <c r="K14" s="358">
        <v>20382</v>
      </c>
      <c r="L14" s="382">
        <v>5.9820838092947755</v>
      </c>
      <c r="M14" s="382">
        <v>11.8099696957406</v>
      </c>
      <c r="N14" s="360">
        <v>1011</v>
      </c>
      <c r="O14" s="360">
        <v>21190</v>
      </c>
      <c r="P14" s="383">
        <f>N14/$N$11*100</f>
        <v>6.3841879262440004</v>
      </c>
      <c r="Q14" s="383">
        <f>O14/$O$11*100</f>
        <v>12.826333024629708</v>
      </c>
      <c r="R14" s="360">
        <v>1168</v>
      </c>
      <c r="S14" s="360">
        <v>22967</v>
      </c>
      <c r="T14" s="383">
        <f>R14/$R$11*100</f>
        <v>7.6066427873656792</v>
      </c>
      <c r="U14" s="383">
        <f>S14/$S$11*100</f>
        <v>13.28632088023973</v>
      </c>
    </row>
    <row r="15" spans="1:23" ht="24.75" customHeight="1">
      <c r="A15" s="363" t="s">
        <v>792</v>
      </c>
      <c r="B15" s="1593">
        <v>100</v>
      </c>
      <c r="C15" s="1593">
        <v>258</v>
      </c>
      <c r="D15" s="381">
        <v>0.6</v>
      </c>
      <c r="E15" s="381">
        <v>0.1</v>
      </c>
      <c r="F15" s="380">
        <v>89</v>
      </c>
      <c r="G15" s="380">
        <v>162</v>
      </c>
      <c r="H15" s="381">
        <v>0.55879952282287937</v>
      </c>
      <c r="I15" s="381">
        <v>0.10426924636505822</v>
      </c>
      <c r="J15" s="380">
        <v>89</v>
      </c>
      <c r="K15" s="358">
        <v>182</v>
      </c>
      <c r="L15" s="382">
        <v>0.53508086334395477</v>
      </c>
      <c r="M15" s="382">
        <v>0.10545650498600674</v>
      </c>
      <c r="N15" s="360">
        <v>79</v>
      </c>
      <c r="O15" s="360">
        <v>179</v>
      </c>
      <c r="P15" s="383">
        <f>N15/$N$11*100</f>
        <v>0.49886334933063908</v>
      </c>
      <c r="Q15" s="383">
        <f>O15/$O$11*100</f>
        <v>0.10834891983995837</v>
      </c>
      <c r="R15" s="360">
        <v>82</v>
      </c>
      <c r="S15" s="360">
        <v>225</v>
      </c>
      <c r="T15" s="383">
        <f>R15/$R$11*100</f>
        <v>0.53402800390752203</v>
      </c>
      <c r="U15" s="383">
        <f>S15/$S$11*100</f>
        <v>0.13016163182191573</v>
      </c>
    </row>
    <row r="16" spans="1:23" ht="24.75" customHeight="1">
      <c r="A16" s="384" t="s">
        <v>793</v>
      </c>
      <c r="B16" s="385">
        <v>324</v>
      </c>
      <c r="C16" s="385">
        <v>9967</v>
      </c>
      <c r="D16" s="386">
        <v>1.8</v>
      </c>
      <c r="E16" s="386">
        <v>5.5</v>
      </c>
      <c r="F16" s="385" t="s">
        <v>400</v>
      </c>
      <c r="G16" s="385" t="s">
        <v>400</v>
      </c>
      <c r="H16" s="386" t="s">
        <v>400</v>
      </c>
      <c r="I16" s="386" t="s">
        <v>400</v>
      </c>
      <c r="J16" s="385">
        <v>369</v>
      </c>
      <c r="K16" s="367">
        <v>10195</v>
      </c>
      <c r="L16" s="387">
        <v>2.218481332291228</v>
      </c>
      <c r="M16" s="387">
        <v>5.9073025732546078</v>
      </c>
      <c r="N16" s="369" t="s">
        <v>400</v>
      </c>
      <c r="O16" s="369" t="s">
        <v>400</v>
      </c>
      <c r="P16" s="388" t="s">
        <v>400</v>
      </c>
      <c r="Q16" s="388" t="s">
        <v>400</v>
      </c>
      <c r="R16" s="369">
        <v>310</v>
      </c>
      <c r="S16" s="369">
        <v>9994</v>
      </c>
      <c r="T16" s="388">
        <f>R16/$R$11*100</f>
        <v>2.0188863562357535</v>
      </c>
      <c r="U16" s="388">
        <f>S16/$S$11*100</f>
        <v>5.7814904374587819</v>
      </c>
    </row>
    <row r="17" spans="1:1" ht="18" customHeight="1">
      <c r="A17" s="205" t="s">
        <v>5512</v>
      </c>
    </row>
    <row r="18" spans="1:1" ht="18" customHeight="1">
      <c r="A18" s="1453" t="s">
        <v>5341</v>
      </c>
    </row>
  </sheetData>
  <customSheetViews>
    <customSheetView guid="{35BD8D3A-C3F6-4E0E-B6B2-2143E8CF03D4}" scale="85">
      <pane xSplit="1" ySplit="9" topLeftCell="B10" activePane="bottomRight" state="frozen"/>
      <selection pane="bottomRight"/>
      <pageMargins left="0.59055118110236227" right="0.59055118110236227" top="0.78740157480314965" bottom="0.78740157480314965" header="0.31496062992125984" footer="0.31496062992125984"/>
      <pageSetup paperSize="9" firstPageNumber="77" orientation="portrait" useFirstPageNumber="1" r:id="rId1"/>
      <headerFooter alignWithMargins="0"/>
    </customSheetView>
    <customSheetView guid="{62DAE75F-6EEA-49DA-9015-29B18CCD12D0}"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2"/>
      <headerFooter alignWithMargins="0"/>
    </customSheetView>
    <customSheetView guid="{4FBB7373-7AD5-46FB-9DE1-55BD4F50189C}" scale="85">
      <pane xSplit="1" ySplit="9" topLeftCell="B10" activePane="bottomRight" state="frozen"/>
      <selection pane="bottomRight"/>
      <pageMargins left="0.59055118110236227" right="0.59055118110236227" top="0.78740157480314965" bottom="0.78740157480314965" header="0.31496062992125984" footer="0.31496062992125984"/>
      <pageSetup paperSize="9" firstPageNumber="77" orientation="portrait" useFirstPageNumber="1" r:id="rId3"/>
      <headerFooter alignWithMargins="0"/>
    </customSheetView>
    <customSheetView guid="{B4CA18B5-BFDC-4B27-9B09-A8E981EC257E}" scale="85">
      <pane xSplit="1" ySplit="9" topLeftCell="B10" activePane="bottomRight" state="frozen"/>
      <selection pane="bottomRight" activeCell="B16" sqref="B16"/>
      <pageMargins left="0.59055118110236227" right="0.59055118110236227" top="0.78740157480314965" bottom="0.78740157480314965" header="0.31496062992125984" footer="0.31496062992125984"/>
      <pageSetup paperSize="9" firstPageNumber="77" orientation="portrait" useFirstPageNumber="1" r:id="rId4"/>
      <headerFooter alignWithMargins="0"/>
    </customSheetView>
    <customSheetView guid="{24722943-D668-4B0A-A18B-250D1EAF22DF}"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5"/>
      <headerFooter alignWithMargins="0"/>
    </customSheetView>
    <customSheetView guid="{F9A5D3E6-646D-417F-BBE8-7ECCE1B1890D}"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
      <headerFooter alignWithMargins="0"/>
    </customSheetView>
    <customSheetView guid="{B49D56AA-3B6B-4E15-99C8-E193BF4F22A9}"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
      <headerFooter alignWithMargins="0"/>
    </customSheetView>
    <customSheetView guid="{4BFB6A7F-AD02-4597-91ED-9E7C081BFF9C}"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8"/>
      <headerFooter alignWithMargins="0"/>
    </customSheetView>
    <customSheetView guid="{CB77EDC4-1539-4750-BB10-178F70A60A1B}"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9"/>
      <headerFooter alignWithMargins="0"/>
    </customSheetView>
    <customSheetView guid="{369012CD-4C1F-4D8C-8CE3-B02386BE13F9}"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0"/>
      <headerFooter alignWithMargins="0"/>
    </customSheetView>
    <customSheetView guid="{564D171F-5A7F-4BA7-84E9-2748A0F2FCAC}"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1"/>
      <headerFooter alignWithMargins="0"/>
    </customSheetView>
    <customSheetView guid="{57203996-1702-43B0-8CA7-C4D353FAC7EF}"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2"/>
      <headerFooter alignWithMargins="0"/>
    </customSheetView>
    <customSheetView guid="{00CC1D44-80CA-4E4D-84E2-49AA889E672C}"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3"/>
      <headerFooter alignWithMargins="0"/>
    </customSheetView>
    <customSheetView guid="{58711EF9-D1BA-4D52-9189-4F7861C6D30C}"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4"/>
      <headerFooter alignWithMargins="0"/>
    </customSheetView>
    <customSheetView guid="{67EF8DD2-DD3D-4A4F-9A3B-29FC45742F40}"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5"/>
      <headerFooter alignWithMargins="0"/>
    </customSheetView>
    <customSheetView guid="{3A63DEF1-E49A-408D-8D43-BE5779D6C7CA}"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6"/>
      <headerFooter alignWithMargins="0"/>
    </customSheetView>
    <customSheetView guid="{71AD9FC9-48FC-499D-BB07-7480148E85D1}"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17"/>
      <headerFooter alignWithMargins="0"/>
    </customSheetView>
    <customSheetView guid="{30058F98-6897-4D54-8BCF-6DCA7063FB8D}" scale="85">
      <pageMargins left="0.59055118110236227" right="0.59055118110236227" top="0.78740157480314965" bottom="0.78740157480314965" header="0.31496062992125984" footer="0.31496062992125984"/>
      <pageSetup paperSize="9" firstPageNumber="77" orientation="portrait" useFirstPageNumber="1" r:id="rId18"/>
      <headerFooter alignWithMargins="0"/>
    </customSheetView>
    <customSheetView guid="{69EF12F7-33A4-4F77-BCCE-9A346C0C3A8F}" scale="85">
      <pageMargins left="0.59055118110236227" right="0.59055118110236227" top="0.78740157480314965" bottom="0.78740157480314965" header="0.31496062992125984" footer="0.31496062992125984"/>
      <pageSetup paperSize="9" firstPageNumber="77" orientation="portrait" useFirstPageNumber="1" r:id="rId19"/>
      <headerFooter alignWithMargins="0"/>
    </customSheetView>
    <customSheetView guid="{2EA61839-294C-4932-B051-169222D4FEC6}" scale="85">
      <pageMargins left="0.59055118110236227" right="0.59055118110236227" top="0.78740157480314965" bottom="0.78740157480314965" header="0.31496062992125984" footer="0.31496062992125984"/>
      <pageSetup paperSize="9" firstPageNumber="77" orientation="portrait" useFirstPageNumber="1" r:id="rId20"/>
      <headerFooter alignWithMargins="0"/>
    </customSheetView>
    <customSheetView guid="{93FFEA2B-6C03-44F6-B130-FBAEBD1B563D}" scale="85">
      <pageMargins left="0.59055118110236227" right="0.59055118110236227" top="0.78740157480314965" bottom="0.78740157480314965" header="0.31496062992125984" footer="0.31496062992125984"/>
      <pageSetup paperSize="9" firstPageNumber="77" orientation="portrait" useFirstPageNumber="1" r:id="rId21"/>
      <headerFooter alignWithMargins="0"/>
    </customSheetView>
    <customSheetView guid="{53BA018E-45F1-40AC-9517-B9A1EB91F7F3}" scale="85">
      <pageMargins left="0.59055118110236227" right="0.59055118110236227" top="0.78740157480314965" bottom="0.78740157480314965" header="0.31496062992125984" footer="0.31496062992125984"/>
      <pageSetup paperSize="9" firstPageNumber="77" orientation="portrait" useFirstPageNumber="1" r:id="rId22"/>
      <headerFooter alignWithMargins="0"/>
    </customSheetView>
    <customSheetView guid="{1BFE2A91-9960-49FB-B512-A4FCD8C3EC61}" scale="85">
      <pageMargins left="0.59055118110236227" right="0.59055118110236227" top="0.78740157480314965" bottom="0.78740157480314965" header="0.31496062992125984" footer="0.31496062992125984"/>
      <pageSetup paperSize="9" firstPageNumber="77" orientation="portrait" useFirstPageNumber="1" r:id="rId23"/>
      <headerFooter alignWithMargins="0"/>
    </customSheetView>
    <customSheetView guid="{B11D6758-BA5A-4F43-A11B-572A39E9790E}" scale="85">
      <pageMargins left="0.59055118110236227" right="0.59055118110236227" top="0.78740157480314965" bottom="0.78740157480314965" header="0.31496062992125984" footer="0.31496062992125984"/>
      <pageSetup paperSize="9" firstPageNumber="77" orientation="portrait" useFirstPageNumber="1" r:id="rId24"/>
      <headerFooter alignWithMargins="0"/>
    </customSheetView>
    <customSheetView guid="{C5E0F698-3666-4B81-8EED-CC2781573207}" scale="85">
      <pageMargins left="0.59055118110236227" right="0.59055118110236227" top="0.78740157480314965" bottom="0.78740157480314965" header="0.31496062992125984" footer="0.31496062992125984"/>
      <pageSetup paperSize="9" firstPageNumber="77" orientation="portrait" useFirstPageNumber="1" r:id="rId25"/>
      <headerFooter alignWithMargins="0"/>
    </customSheetView>
    <customSheetView guid="{898219FD-2AFB-47DD-A584-5E9CD05CCBB1}" scale="85">
      <pageMargins left="0.59055118110236227" right="0.59055118110236227" top="0.78740157480314965" bottom="0.78740157480314965" header="0.31496062992125984" footer="0.31496062992125984"/>
      <pageSetup paperSize="9" firstPageNumber="77" orientation="portrait" useFirstPageNumber="1" r:id="rId26"/>
      <headerFooter alignWithMargins="0"/>
    </customSheetView>
    <customSheetView guid="{F9FD260D-0E13-42FA-B6DD-FA7196CADFBB}" scale="85">
      <pageMargins left="0.59055118110236227" right="0.59055118110236227" top="0.78740157480314965" bottom="0.78740157480314965" header="0.31496062992125984" footer="0.31496062992125984"/>
      <pageSetup paperSize="9" firstPageNumber="77" orientation="portrait" useFirstPageNumber="1" r:id="rId27"/>
      <headerFooter alignWithMargins="0"/>
    </customSheetView>
    <customSheetView guid="{8F84476C-5D28-45F6-BFD4-9F4E2FD5B14D}" scale="85">
      <pageMargins left="0.59055118110236227" right="0.59055118110236227" top="0.78740157480314965" bottom="0.78740157480314965" header="0.31496062992125984" footer="0.31496062992125984"/>
      <pageSetup paperSize="9" firstPageNumber="77" orientation="portrait" useFirstPageNumber="1" r:id="rId28"/>
      <headerFooter alignWithMargins="0"/>
    </customSheetView>
    <customSheetView guid="{7A262490-7FC2-4C8C-B289-2D8F9C2B72A0}" scale="85">
      <pageMargins left="0.59055118110236227" right="0.59055118110236227" top="0.78740157480314965" bottom="0.78740157480314965" header="0.31496062992125984" footer="0.31496062992125984"/>
      <pageSetup paperSize="9" firstPageNumber="77" orientation="portrait" useFirstPageNumber="1" r:id="rId29"/>
      <headerFooter alignWithMargins="0"/>
    </customSheetView>
    <customSheetView guid="{BED141A3-5CB4-44D0-96C1-D3D2AD78F82E}" scale="85">
      <pageMargins left="0.59055118110236227" right="0.59055118110236227" top="0.78740157480314965" bottom="0.78740157480314965" header="0.31496062992125984" footer="0.31496062992125984"/>
      <pageSetup paperSize="9" firstPageNumber="77" orientation="portrait" useFirstPageNumber="1" r:id="rId30"/>
      <headerFooter alignWithMargins="0"/>
    </customSheetView>
    <customSheetView guid="{1BCDFE0B-EB32-405E-A123-CA77677AA7BE}" scale="85">
      <pageMargins left="0.59055118110236227" right="0.59055118110236227" top="0.78740157480314965" bottom="0.78740157480314965" header="0.31496062992125984" footer="0.31496062992125984"/>
      <pageSetup paperSize="9" firstPageNumber="77" orientation="portrait" useFirstPageNumber="1" r:id="rId31"/>
      <headerFooter alignWithMargins="0"/>
    </customSheetView>
    <customSheetView guid="{96390504-6689-4AFB-81A5-712B52EC1E83}" scale="85">
      <pageMargins left="0.59055118110236227" right="0.59055118110236227" top="0.78740157480314965" bottom="0.78740157480314965" header="0.31496062992125984" footer="0.31496062992125984"/>
      <pageSetup paperSize="9" firstPageNumber="77" orientation="portrait" useFirstPageNumber="1" r:id="rId32"/>
      <headerFooter alignWithMargins="0"/>
    </customSheetView>
    <customSheetView guid="{3FF74EB8-03DE-4C43-9AE6-A2853E714384}" scale="85">
      <pageMargins left="0.59055118110236227" right="0.59055118110236227" top="0.78740157480314965" bottom="0.78740157480314965" header="0.31496062992125984" footer="0.31496062992125984"/>
      <pageSetup paperSize="9" firstPageNumber="77" orientation="portrait" useFirstPageNumber="1" r:id="rId33"/>
      <headerFooter alignWithMargins="0"/>
    </customSheetView>
    <customSheetView guid="{2197E357-7CD0-4EA4-90A6-9555BC084B4F}" scale="85">
      <pageMargins left="0.59055118110236227" right="0.59055118110236227" top="0.78740157480314965" bottom="0.78740157480314965" header="0.31496062992125984" footer="0.31496062992125984"/>
      <pageSetup paperSize="9" firstPageNumber="77" orientation="portrait" useFirstPageNumber="1" r:id="rId34"/>
      <headerFooter alignWithMargins="0"/>
    </customSheetView>
    <customSheetView guid="{FF7A9D04-94D4-4D15-AD2D-E1F8E0368AE5}" scale="85">
      <pageMargins left="0.59055118110236227" right="0.59055118110236227" top="0.78740157480314965" bottom="0.78740157480314965" header="0.31496062992125984" footer="0.31496062992125984"/>
      <pageSetup paperSize="9" firstPageNumber="77" orientation="portrait" useFirstPageNumber="1" r:id="rId35"/>
      <headerFooter alignWithMargins="0"/>
    </customSheetView>
    <customSheetView guid="{8B65E8DB-C744-4D16-9819-6067CC1CCCAA}" scale="85">
      <pageMargins left="0.59055118110236227" right="0.59055118110236227" top="0.78740157480314965" bottom="0.78740157480314965" header="0.31496062992125984" footer="0.31496062992125984"/>
      <pageSetup paperSize="9" firstPageNumber="77" orientation="portrait" useFirstPageNumber="1" r:id="rId36"/>
      <headerFooter alignWithMargins="0"/>
    </customSheetView>
    <customSheetView guid="{06DBC5AB-88C1-4E14-8C73-F7B0FEB3D7E4}" scale="85">
      <pageMargins left="0.59055118110236227" right="0.59055118110236227" top="0.78740157480314965" bottom="0.78740157480314965" header="0.31496062992125984" footer="0.31496062992125984"/>
      <pageSetup paperSize="9" firstPageNumber="77" orientation="portrait" useFirstPageNumber="1" r:id="rId37"/>
      <headerFooter alignWithMargins="0"/>
    </customSheetView>
    <customSheetView guid="{43E09572-CE01-46DC-BF8D-61470785D9D8}" scale="85">
      <pageMargins left="0.59055118110236227" right="0.59055118110236227" top="0.78740157480314965" bottom="0.78740157480314965" header="0.31496062992125984" footer="0.31496062992125984"/>
      <pageSetup paperSize="9" firstPageNumber="77" orientation="portrait" useFirstPageNumber="1" r:id="rId38"/>
      <headerFooter alignWithMargins="0"/>
    </customSheetView>
    <customSheetView guid="{9E53071F-6DC1-48B1-9C5A-9EEB537B3297}" scale="85">
      <pageMargins left="0.59055118110236227" right="0.59055118110236227" top="0.78740157480314965" bottom="0.78740157480314965" header="0.31496062992125984" footer="0.31496062992125984"/>
      <pageSetup paperSize="9" firstPageNumber="77" orientation="portrait" useFirstPageNumber="1" r:id="rId39"/>
      <headerFooter alignWithMargins="0"/>
    </customSheetView>
    <customSheetView guid="{ED4482EE-7338-4CC5-85EA-72B3B193C360}" scale="85">
      <pageMargins left="0.59055118110236227" right="0.59055118110236227" top="0.78740157480314965" bottom="0.78740157480314965" header="0.31496062992125984" footer="0.31496062992125984"/>
      <pageSetup paperSize="9" firstPageNumber="77" orientation="portrait" useFirstPageNumber="1" r:id="rId40"/>
      <headerFooter alignWithMargins="0"/>
    </customSheetView>
    <customSheetView guid="{189F6A79-E0AD-48C6-A87A-B88942B73FB0}" scale="85">
      <pageMargins left="0.59055118110236227" right="0.59055118110236227" top="0.78740157480314965" bottom="0.78740157480314965" header="0.31496062992125984" footer="0.31496062992125984"/>
      <pageSetup paperSize="9" firstPageNumber="77" orientation="portrait" useFirstPageNumber="1" r:id="rId41"/>
      <headerFooter alignWithMargins="0"/>
    </customSheetView>
    <customSheetView guid="{4D74F358-5F93-45CB-B1B9-3325069D309B}" scale="85">
      <pageMargins left="0.59055118110236227" right="0.59055118110236227" top="0.78740157480314965" bottom="0.78740157480314965" header="0.31496062992125984" footer="0.31496062992125984"/>
      <pageSetup paperSize="9" firstPageNumber="77" orientation="portrait" useFirstPageNumber="1" r:id="rId42"/>
      <headerFooter alignWithMargins="0"/>
    </customSheetView>
    <customSheetView guid="{1486AC6E-B9F3-4CC2-AE0E-9827E85F6890}" scale="85">
      <pageMargins left="0.59055118110236227" right="0.59055118110236227" top="0.78740157480314965" bottom="0.78740157480314965" header="0.31496062992125984" footer="0.31496062992125984"/>
      <pageSetup paperSize="9" firstPageNumber="77" orientation="portrait" useFirstPageNumber="1" r:id="rId43"/>
      <headerFooter alignWithMargins="0"/>
    </customSheetView>
    <customSheetView guid="{94642DE4-2324-49BC-91D9-FAC00F585226}" scale="85">
      <pageMargins left="0.59055118110236227" right="0.59055118110236227" top="0.78740157480314965" bottom="0.78740157480314965" header="0.31496062992125984" footer="0.31496062992125984"/>
      <pageSetup paperSize="9" firstPageNumber="77" orientation="portrait" useFirstPageNumber="1" r:id="rId44"/>
      <headerFooter alignWithMargins="0"/>
    </customSheetView>
    <customSheetView guid="{4D2D3CAB-7699-4DB8-8B65-64F720C5DB21}" scale="85">
      <pageMargins left="0.59055118110236227" right="0.59055118110236227" top="0.78740157480314965" bottom="0.78740157480314965" header="0.31496062992125984" footer="0.31496062992125984"/>
      <pageSetup paperSize="9" firstPageNumber="77" orientation="portrait" useFirstPageNumber="1" r:id="rId45"/>
      <headerFooter alignWithMargins="0"/>
    </customSheetView>
    <customSheetView guid="{2EF88AF6-EE5B-4AC2-ACDB-9BB2BBF29173}" scale="85">
      <pageMargins left="0.59055118110236227" right="0.59055118110236227" top="0.78740157480314965" bottom="0.78740157480314965" header="0.31496062992125984" footer="0.31496062992125984"/>
      <pageSetup paperSize="9" firstPageNumber="77" orientation="portrait" useFirstPageNumber="1" r:id="rId46"/>
      <headerFooter alignWithMargins="0"/>
    </customSheetView>
    <customSheetView guid="{D5CA87AE-EAFF-4FDC-ABC9-AEF5B5BEB72E}" scale="85">
      <pageMargins left="0.59055118110236227" right="0.59055118110236227" top="0.78740157480314965" bottom="0.78740157480314965" header="0.31496062992125984" footer="0.31496062992125984"/>
      <pageSetup paperSize="9" firstPageNumber="77" orientation="portrait" useFirstPageNumber="1" r:id="rId47"/>
      <headerFooter alignWithMargins="0"/>
    </customSheetView>
    <customSheetView guid="{17AB8E9E-AF26-4EBF-9AA5-9A87DC9AD602}" scale="85">
      <pageMargins left="0.59055118110236227" right="0.59055118110236227" top="0.78740157480314965" bottom="0.78740157480314965" header="0.31496062992125984" footer="0.31496062992125984"/>
      <pageSetup paperSize="9" firstPageNumber="77" orientation="portrait" useFirstPageNumber="1" r:id="rId48"/>
      <headerFooter alignWithMargins="0"/>
    </customSheetView>
    <customSheetView guid="{D040BA70-5565-48F1-BFA8-4D40C54F0F21}" scale="85">
      <pageMargins left="0.59055118110236227" right="0.59055118110236227" top="0.78740157480314965" bottom="0.78740157480314965" header="0.31496062992125984" footer="0.31496062992125984"/>
      <pageSetup paperSize="9" firstPageNumber="77" orientation="portrait" useFirstPageNumber="1" r:id="rId49"/>
      <headerFooter alignWithMargins="0"/>
    </customSheetView>
    <customSheetView guid="{DDC9534C-6D09-4A16-B20C-329D6E1F671D}" scale="85">
      <pageMargins left="0.59055118110236227" right="0.59055118110236227" top="0.78740157480314965" bottom="0.78740157480314965" header="0.31496062992125984" footer="0.31496062992125984"/>
      <pageSetup paperSize="9" firstPageNumber="77" orientation="portrait" useFirstPageNumber="1" r:id="rId50"/>
      <headerFooter alignWithMargins="0"/>
    </customSheetView>
    <customSheetView guid="{8B44375A-1636-4AEA-8BC9-06A6E5FB3552}" scale="85">
      <pageMargins left="0.59055118110236227" right="0.59055118110236227" top="0.78740157480314965" bottom="0.78740157480314965" header="0.31496062992125984" footer="0.31496062992125984"/>
      <pageSetup paperSize="9" firstPageNumber="77" orientation="portrait" useFirstPageNumber="1" r:id="rId51"/>
      <headerFooter alignWithMargins="0"/>
    </customSheetView>
    <customSheetView guid="{BD934AF0-2C30-423F-A316-708B1B6405E5}" scale="85">
      <pageMargins left="0.59055118110236227" right="0.59055118110236227" top="0.78740157480314965" bottom="0.78740157480314965" header="0.31496062992125984" footer="0.31496062992125984"/>
      <pageSetup paperSize="9" firstPageNumber="77" orientation="portrait" useFirstPageNumber="1" r:id="rId52"/>
      <headerFooter alignWithMargins="0"/>
    </customSheetView>
    <customSheetView guid="{1C2FAE53-A98F-435E-9AEF-4E7909BF1616}" scale="85">
      <pageMargins left="0.59055118110236227" right="0.59055118110236227" top="0.78740157480314965" bottom="0.78740157480314965" header="0.31496062992125984" footer="0.31496062992125984"/>
      <pageSetup paperSize="9" firstPageNumber="77" orientation="portrait" useFirstPageNumber="1" r:id="rId53"/>
      <headerFooter alignWithMargins="0"/>
    </customSheetView>
    <customSheetView guid="{2269C0FD-B02E-4191-A436-AAEEA9894E11}" scale="85">
      <pageMargins left="0.59055118110236227" right="0.59055118110236227" top="0.78740157480314965" bottom="0.78740157480314965" header="0.31496062992125984" footer="0.31496062992125984"/>
      <pageSetup paperSize="9" firstPageNumber="77" orientation="portrait" useFirstPageNumber="1" r:id="rId54"/>
      <headerFooter alignWithMargins="0"/>
    </customSheetView>
    <customSheetView guid="{7F32949A-5CAB-4A39-BA6F-2E21B6F67F41}" scale="85">
      <pageMargins left="0.59055118110236227" right="0.59055118110236227" top="0.78740157480314965" bottom="0.78740157480314965" header="0.31496062992125984" footer="0.31496062992125984"/>
      <pageSetup paperSize="9" firstPageNumber="77" orientation="portrait" useFirstPageNumber="1" r:id="rId55"/>
      <headerFooter alignWithMargins="0"/>
    </customSheetView>
    <customSheetView guid="{96261999-39E9-4504-A3A1-B1430E0C0346}" scale="85">
      <pageMargins left="0.59055118110236227" right="0.59055118110236227" top="0.78740157480314965" bottom="0.78740157480314965" header="0.31496062992125984" footer="0.31496062992125984"/>
      <pageSetup paperSize="9" firstPageNumber="77" orientation="portrait" useFirstPageNumber="1" r:id="rId56"/>
      <headerFooter alignWithMargins="0"/>
    </customSheetView>
    <customSheetView guid="{1184DE22-5901-485C-8050-F941E80B16ED}" scale="85">
      <pageMargins left="0.59055118110236227" right="0.59055118110236227" top="0.78740157480314965" bottom="0.78740157480314965" header="0.31496062992125984" footer="0.31496062992125984"/>
      <pageSetup paperSize="9" firstPageNumber="77" orientation="portrait" useFirstPageNumber="1" r:id="rId57"/>
      <headerFooter alignWithMargins="0"/>
    </customSheetView>
    <customSheetView guid="{2B898D7F-EE90-4CFD-9F43-AB7414F89E77}" scale="85">
      <pageMargins left="0.59055118110236227" right="0.59055118110236227" top="0.78740157480314965" bottom="0.78740157480314965" header="0.31496062992125984" footer="0.31496062992125984"/>
      <pageSetup paperSize="9" firstPageNumber="77" orientation="portrait" useFirstPageNumber="1" r:id="rId58"/>
      <headerFooter alignWithMargins="0"/>
    </customSheetView>
    <customSheetView guid="{C6AFBE28-E866-4D5D-ADBD-07D2847FD902}" scale="85">
      <pageMargins left="0.59055118110236227" right="0.59055118110236227" top="0.78740157480314965" bottom="0.78740157480314965" header="0.31496062992125984" footer="0.31496062992125984"/>
      <pageSetup paperSize="9" firstPageNumber="77" orientation="portrait" useFirstPageNumber="1" r:id="rId59"/>
      <headerFooter alignWithMargins="0"/>
    </customSheetView>
    <customSheetView guid="{3735EA80-EB2D-4910-81F1-1AA74ECCBFE5}"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0"/>
      <headerFooter alignWithMargins="0"/>
    </customSheetView>
    <customSheetView guid="{436E96B2-CC3D-4C3D-8B1C-266CE54627E3}"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1"/>
      <headerFooter alignWithMargins="0"/>
    </customSheetView>
    <customSheetView guid="{5B441C35-8B1D-479D-A742-AF098D604223}"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2"/>
      <headerFooter alignWithMargins="0"/>
    </customSheetView>
    <customSheetView guid="{E4062767-D090-45A6-BD60-B90D5BBF3894}"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3"/>
      <headerFooter alignWithMargins="0"/>
    </customSheetView>
    <customSheetView guid="{1F973131-8A4E-4D06-BD72-AB7B2C989AC9}"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4"/>
      <headerFooter alignWithMargins="0"/>
    </customSheetView>
    <customSheetView guid="{1FF3D99B-551E-43BF-80CF-4BE9881BF48D}"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5"/>
      <headerFooter alignWithMargins="0"/>
    </customSheetView>
    <customSheetView guid="{240189DE-87D7-4094-9C55-239451DB35EE}"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6"/>
      <headerFooter alignWithMargins="0"/>
    </customSheetView>
    <customSheetView guid="{3879FE5B-EDC4-4A46-BAD1-D4F44E5C755B}"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7"/>
      <headerFooter alignWithMargins="0"/>
    </customSheetView>
    <customSheetView guid="{CFF65FEC-3D52-4BB3-8C14-3CC246A9956F}"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8"/>
      <headerFooter alignWithMargins="0"/>
    </customSheetView>
    <customSheetView guid="{3548A65C-53E9-4D33-AABC-827B0C7E9C69}"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69"/>
      <headerFooter alignWithMargins="0"/>
    </customSheetView>
    <customSheetView guid="{F086CED5-EBE2-44AF-B94E-B9989A6B9DCD}"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0"/>
      <headerFooter alignWithMargins="0"/>
    </customSheetView>
    <customSheetView guid="{7AA915D7-EB0A-47D9-A8BE-7E77CDFF3F08}"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1"/>
      <headerFooter alignWithMargins="0"/>
    </customSheetView>
    <customSheetView guid="{F3CC2422-C263-4ADA-B4A0-53719C6F4A1C}"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2"/>
      <headerFooter alignWithMargins="0"/>
    </customSheetView>
    <customSheetView guid="{71042459-703D-4FF3-8D53-1213B54B1552}"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3"/>
      <headerFooter alignWithMargins="0"/>
    </customSheetView>
    <customSheetView guid="{EE644B69-3942-4A0D-811D-C183FE0C8B84}"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4"/>
      <headerFooter alignWithMargins="0"/>
    </customSheetView>
    <customSheetView guid="{AA17E97B-ABB2-4C8B-BAA8-63934B5B5DBA}"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5"/>
      <headerFooter alignWithMargins="0"/>
    </customSheetView>
    <customSheetView guid="{723C59CB-A466-4479-8AA8-39674B010947}"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6"/>
      <headerFooter alignWithMargins="0"/>
    </customSheetView>
    <customSheetView guid="{9D1B7E56-0B3F-4392-BE9A-F57461B2AFB0}" scale="85">
      <pane xSplit="1" ySplit="9" topLeftCell="B10" activePane="bottomRight" state="frozen"/>
      <selection pane="bottomRight" activeCell="B16" sqref="B16"/>
      <pageMargins left="0.59055118110236227" right="0.59055118110236227" top="0.78740157480314965" bottom="0.78740157480314965" header="0.31496062992125984" footer="0.31496062992125984"/>
      <pageSetup paperSize="9" firstPageNumber="77" orientation="portrait" useFirstPageNumber="1" r:id="rId77"/>
      <headerFooter alignWithMargins="0"/>
    </customSheetView>
    <customSheetView guid="{CD1FBD09-2D49-40A1-916B-5524EF5CA3FA}" scale="85">
      <pane xSplit="1" ySplit="9" topLeftCell="B10" activePane="bottomRight" state="frozen"/>
      <selection pane="bottomRight" activeCell="B16" sqref="B16"/>
      <pageMargins left="0.59055118110236227" right="0.59055118110236227" top="0.78740157480314965" bottom="0.78740157480314965" header="0.31496062992125984" footer="0.31496062992125984"/>
      <pageSetup paperSize="9" firstPageNumber="77" orientation="portrait" useFirstPageNumber="1" r:id="rId78"/>
      <headerFooter alignWithMargins="0"/>
    </customSheetView>
    <customSheetView guid="{5513285A-7AFF-4B9F-AAF6-93131D585702}"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79"/>
      <headerFooter alignWithMargins="0"/>
    </customSheetView>
    <customSheetView guid="{A0A5534D-42D8-415C-8AAF-DF16D93BD699}" scale="85">
      <selection activeCell="B16" sqref="B16"/>
      <pageMargins left="0.59055118110236227" right="0.59055118110236227" top="0.78740157480314965" bottom="0.78740157480314965" header="0.31496062992125984" footer="0.31496062992125984"/>
      <pageSetup paperSize="9" firstPageNumber="77" orientation="portrait" useFirstPageNumber="1" r:id="rId80"/>
      <headerFooter alignWithMargins="0"/>
    </customSheetView>
    <customSheetView guid="{954601D5-9BC0-44CB-9222-E69A5143F9E9}" scale="85">
      <pane xSplit="1" ySplit="9" topLeftCell="B10" activePane="bottomRight" state="frozen"/>
      <selection pane="bottomRight" activeCell="B16" sqref="B16"/>
      <pageMargins left="0.59055118110236227" right="0.59055118110236227" top="0.78740157480314965" bottom="0.78740157480314965" header="0.31496062992125984" footer="0.31496062992125984"/>
      <pageSetup paperSize="9" firstPageNumber="77" orientation="portrait" useFirstPageNumber="1" r:id="rId81"/>
      <headerFooter alignWithMargins="0"/>
    </customSheetView>
    <customSheetView guid="{20ACD794-F4A7-4F34-995C-D04BD1C46A1C}" scale="85">
      <pane xSplit="1" ySplit="9" topLeftCell="B10" activePane="bottomRight" state="frozen"/>
      <selection pane="bottomRight" activeCell="G20" sqref="G20"/>
      <pageMargins left="0.59055118110236227" right="0.59055118110236227" top="0.78740157480314965" bottom="0.78740157480314965" header="0.31496062992125984" footer="0.31496062992125984"/>
      <pageSetup paperSize="9" firstPageNumber="77" orientation="portrait" useFirstPageNumber="1" r:id="rId82"/>
      <headerFooter alignWithMargins="0"/>
    </customSheetView>
  </customSheetViews>
  <mergeCells count="16">
    <mergeCell ref="R8:U8"/>
    <mergeCell ref="R9:S9"/>
    <mergeCell ref="T9:U9"/>
    <mergeCell ref="A8:A10"/>
    <mergeCell ref="F8:I8"/>
    <mergeCell ref="J8:M8"/>
    <mergeCell ref="N8:Q8"/>
    <mergeCell ref="F9:G9"/>
    <mergeCell ref="H9:I9"/>
    <mergeCell ref="J9:K9"/>
    <mergeCell ref="L9:M9"/>
    <mergeCell ref="N9:O9"/>
    <mergeCell ref="P9:Q9"/>
    <mergeCell ref="B8:E8"/>
    <mergeCell ref="B9:C9"/>
    <mergeCell ref="D9:E9"/>
  </mergeCells>
  <phoneticPr fontId="2"/>
  <hyperlinks>
    <hyperlink ref="W1" location="目次!A1" display="目次へ戻る"/>
  </hyperlinks>
  <pageMargins left="0.59055118110236227" right="0.59055118110236227" top="0.78740157480314965" bottom="0.78740157480314965" header="0.31496062992125984" footer="0.31496062992125984"/>
  <pageSetup paperSize="9" firstPageNumber="77" orientation="portrait" useFirstPageNumber="1" r:id="rId83"/>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autoPageBreaks="0"/>
  </sheetPr>
  <dimension ref="A1:AS40"/>
  <sheetViews>
    <sheetView zoomScale="70" zoomScaleNormal="70" zoomScaleSheetLayoutView="70" workbookViewId="0">
      <pane xSplit="1" ySplit="6" topLeftCell="B7" activePane="bottomRight" state="frozen"/>
      <selection activeCell="G20" sqref="G20"/>
      <selection pane="topRight" activeCell="G20" sqref="G20"/>
      <selection pane="bottomLeft" activeCell="G20" sqref="G20"/>
      <selection pane="bottomRight" activeCell="G20" sqref="G20"/>
    </sheetView>
  </sheetViews>
  <sheetFormatPr defaultColWidth="9" defaultRowHeight="13.5"/>
  <cols>
    <col min="1" max="1" width="34.25" style="314" customWidth="1"/>
    <col min="2" max="22" width="8.5" style="314" customWidth="1"/>
    <col min="23" max="23" width="11.25" style="314" customWidth="1"/>
    <col min="24" max="24" width="11" style="314" customWidth="1"/>
    <col min="25" max="25" width="9.875" style="389" bestFit="1" customWidth="1"/>
    <col min="26" max="26" width="9.875" style="314" bestFit="1" customWidth="1"/>
    <col min="27" max="36" width="9" style="314"/>
    <col min="37" max="42" width="8.5" style="314" customWidth="1"/>
    <col min="43" max="43" width="9" style="314"/>
    <col min="44" max="44" width="2.625" style="314" customWidth="1"/>
    <col min="45" max="16384" width="9" style="314"/>
  </cols>
  <sheetData>
    <row r="1" spans="1:45" ht="22.5" customHeight="1">
      <c r="AQ1" s="315" t="s">
        <v>4782</v>
      </c>
      <c r="AS1" s="345" t="s">
        <v>747</v>
      </c>
    </row>
    <row r="2" spans="1:45" ht="22.5" customHeight="1">
      <c r="A2" s="390" t="s">
        <v>4791</v>
      </c>
    </row>
    <row r="3" spans="1:45" s="319" customFormat="1" ht="22.5" customHeight="1">
      <c r="B3" s="318"/>
      <c r="C3" s="318"/>
      <c r="D3" s="318"/>
      <c r="E3" s="318"/>
      <c r="F3" s="318"/>
      <c r="G3" s="318"/>
      <c r="H3" s="318"/>
      <c r="I3" s="318"/>
      <c r="J3" s="318"/>
      <c r="K3" s="391"/>
      <c r="L3" s="391"/>
      <c r="M3" s="391"/>
      <c r="N3" s="391"/>
      <c r="O3" s="391"/>
      <c r="P3" s="391"/>
      <c r="Q3" s="391"/>
      <c r="R3" s="391"/>
      <c r="S3" s="391"/>
      <c r="T3" s="391"/>
      <c r="U3" s="391"/>
      <c r="V3" s="391"/>
      <c r="Y3" s="392"/>
      <c r="AK3" s="391"/>
      <c r="AL3" s="391"/>
      <c r="AM3" s="391"/>
      <c r="AN3" s="391"/>
      <c r="AO3" s="391"/>
      <c r="AP3" s="391"/>
      <c r="AQ3" s="391" t="s">
        <v>5121</v>
      </c>
      <c r="AR3" s="391"/>
    </row>
    <row r="4" spans="1:45" ht="20.100000000000001" customHeight="1">
      <c r="A4" s="2075" t="s">
        <v>794</v>
      </c>
      <c r="B4" s="2078" t="s">
        <v>131</v>
      </c>
      <c r="C4" s="2079"/>
      <c r="D4" s="2079"/>
      <c r="E4" s="2079"/>
      <c r="F4" s="2079"/>
      <c r="G4" s="2079"/>
      <c r="H4" s="2079"/>
      <c r="I4" s="2079"/>
      <c r="J4" s="2079"/>
      <c r="K4" s="2079"/>
      <c r="L4" s="2079"/>
      <c r="M4" s="2079"/>
      <c r="N4" s="2079"/>
      <c r="O4" s="2079"/>
      <c r="P4" s="2079"/>
      <c r="Q4" s="2079"/>
      <c r="R4" s="2079"/>
      <c r="S4" s="2079"/>
      <c r="T4" s="2079"/>
      <c r="U4" s="2079"/>
      <c r="V4" s="2084"/>
      <c r="W4" s="2078" t="s">
        <v>795</v>
      </c>
      <c r="X4" s="2079"/>
      <c r="Y4" s="2079"/>
      <c r="Z4" s="2079"/>
      <c r="AA4" s="2079"/>
      <c r="AB4" s="2079"/>
      <c r="AC4" s="2079"/>
      <c r="AD4" s="2079"/>
      <c r="AE4" s="2079"/>
      <c r="AF4" s="2079"/>
      <c r="AG4" s="2079"/>
      <c r="AH4" s="2079"/>
      <c r="AI4" s="2079"/>
      <c r="AJ4" s="2079"/>
      <c r="AK4" s="2079"/>
      <c r="AL4" s="2079"/>
      <c r="AM4" s="2079"/>
      <c r="AN4" s="2079"/>
      <c r="AO4" s="2079"/>
      <c r="AP4" s="2079"/>
      <c r="AQ4" s="2079"/>
      <c r="AR4" s="389"/>
    </row>
    <row r="5" spans="1:45" ht="30" customHeight="1">
      <c r="A5" s="2076"/>
      <c r="B5" s="2080" t="s">
        <v>131</v>
      </c>
      <c r="C5" s="2081"/>
      <c r="D5" s="2082" t="s">
        <v>796</v>
      </c>
      <c r="E5" s="2082"/>
      <c r="F5" s="2082" t="s">
        <v>797</v>
      </c>
      <c r="G5" s="2082"/>
      <c r="H5" s="2082" t="s">
        <v>798</v>
      </c>
      <c r="I5" s="2060"/>
      <c r="J5" s="2083" t="s">
        <v>799</v>
      </c>
      <c r="K5" s="2083"/>
      <c r="L5" s="2083" t="s">
        <v>800</v>
      </c>
      <c r="M5" s="2083"/>
      <c r="N5" s="2083" t="s">
        <v>801</v>
      </c>
      <c r="O5" s="2083"/>
      <c r="P5" s="2083" t="s">
        <v>5130</v>
      </c>
      <c r="Q5" s="2083"/>
      <c r="R5" s="2083" t="s">
        <v>5132</v>
      </c>
      <c r="S5" s="2083"/>
      <c r="T5" s="2083" t="s">
        <v>5131</v>
      </c>
      <c r="U5" s="2083"/>
      <c r="V5" s="2085" t="s">
        <v>802</v>
      </c>
      <c r="W5" s="2080" t="s">
        <v>131</v>
      </c>
      <c r="X5" s="2081"/>
      <c r="Y5" s="2082" t="s">
        <v>796</v>
      </c>
      <c r="Z5" s="2082"/>
      <c r="AA5" s="2082" t="s">
        <v>797</v>
      </c>
      <c r="AB5" s="2082"/>
      <c r="AC5" s="2082" t="s">
        <v>798</v>
      </c>
      <c r="AD5" s="2060"/>
      <c r="AE5" s="2083" t="s">
        <v>799</v>
      </c>
      <c r="AF5" s="2083"/>
      <c r="AG5" s="2083" t="s">
        <v>800</v>
      </c>
      <c r="AH5" s="2083"/>
      <c r="AI5" s="2083" t="s">
        <v>801</v>
      </c>
      <c r="AJ5" s="2083"/>
      <c r="AK5" s="2083" t="s">
        <v>5130</v>
      </c>
      <c r="AL5" s="2083"/>
      <c r="AM5" s="2083" t="s">
        <v>5132</v>
      </c>
      <c r="AN5" s="2083"/>
      <c r="AO5" s="2083" t="s">
        <v>5131</v>
      </c>
      <c r="AP5" s="2083"/>
      <c r="AQ5" s="2073" t="s">
        <v>802</v>
      </c>
      <c r="AR5" s="389"/>
    </row>
    <row r="6" spans="1:45" ht="30" customHeight="1">
      <c r="A6" s="2077"/>
      <c r="B6" s="1367" t="s">
        <v>759</v>
      </c>
      <c r="C6" s="1367" t="s">
        <v>760</v>
      </c>
      <c r="D6" s="1367" t="s">
        <v>759</v>
      </c>
      <c r="E6" s="1367" t="s">
        <v>760</v>
      </c>
      <c r="F6" s="1367" t="s">
        <v>759</v>
      </c>
      <c r="G6" s="1365" t="s">
        <v>760</v>
      </c>
      <c r="H6" s="1366" t="s">
        <v>759</v>
      </c>
      <c r="I6" s="1367" t="s">
        <v>760</v>
      </c>
      <c r="J6" s="1364" t="s">
        <v>759</v>
      </c>
      <c r="K6" s="1364" t="s">
        <v>760</v>
      </c>
      <c r="L6" s="1364" t="s">
        <v>759</v>
      </c>
      <c r="M6" s="1364" t="s">
        <v>760</v>
      </c>
      <c r="N6" s="1364" t="s">
        <v>759</v>
      </c>
      <c r="O6" s="1364" t="s">
        <v>760</v>
      </c>
      <c r="P6" s="1364" t="s">
        <v>759</v>
      </c>
      <c r="Q6" s="1364" t="s">
        <v>760</v>
      </c>
      <c r="R6" s="1364" t="s">
        <v>759</v>
      </c>
      <c r="S6" s="1364" t="s">
        <v>760</v>
      </c>
      <c r="T6" s="1364" t="s">
        <v>759</v>
      </c>
      <c r="U6" s="1364" t="s">
        <v>760</v>
      </c>
      <c r="V6" s="2086"/>
      <c r="W6" s="1372" t="s">
        <v>759</v>
      </c>
      <c r="X6" s="1372" t="s">
        <v>760</v>
      </c>
      <c r="Y6" s="1372" t="s">
        <v>759</v>
      </c>
      <c r="Z6" s="1372" t="s">
        <v>760</v>
      </c>
      <c r="AA6" s="1372" t="s">
        <v>759</v>
      </c>
      <c r="AB6" s="1370" t="s">
        <v>760</v>
      </c>
      <c r="AC6" s="1371" t="s">
        <v>759</v>
      </c>
      <c r="AD6" s="1372" t="s">
        <v>760</v>
      </c>
      <c r="AE6" s="1369" t="s">
        <v>759</v>
      </c>
      <c r="AF6" s="1369" t="s">
        <v>760</v>
      </c>
      <c r="AG6" s="1369" t="s">
        <v>759</v>
      </c>
      <c r="AH6" s="1369" t="s">
        <v>760</v>
      </c>
      <c r="AI6" s="1369" t="s">
        <v>759</v>
      </c>
      <c r="AJ6" s="1369" t="s">
        <v>760</v>
      </c>
      <c r="AK6" s="1369" t="s">
        <v>759</v>
      </c>
      <c r="AL6" s="1369" t="s">
        <v>760</v>
      </c>
      <c r="AM6" s="1369" t="s">
        <v>759</v>
      </c>
      <c r="AN6" s="1369" t="s">
        <v>760</v>
      </c>
      <c r="AO6" s="1369" t="s">
        <v>759</v>
      </c>
      <c r="AP6" s="1369" t="s">
        <v>760</v>
      </c>
      <c r="AQ6" s="2074"/>
      <c r="AR6" s="393"/>
      <c r="AS6" s="393"/>
    </row>
    <row r="7" spans="1:45" ht="39.950000000000003" customHeight="1">
      <c r="A7" s="394" t="s">
        <v>131</v>
      </c>
      <c r="B7" s="395">
        <v>15355</v>
      </c>
      <c r="C7" s="395">
        <v>172862</v>
      </c>
      <c r="D7" s="395">
        <v>8044</v>
      </c>
      <c r="E7" s="395">
        <v>17319</v>
      </c>
      <c r="F7" s="395">
        <v>3188</v>
      </c>
      <c r="G7" s="395">
        <v>20942</v>
      </c>
      <c r="H7" s="395">
        <v>2205</v>
      </c>
      <c r="I7" s="395">
        <v>29491</v>
      </c>
      <c r="J7" s="395">
        <v>788</v>
      </c>
      <c r="K7" s="355">
        <v>18735</v>
      </c>
      <c r="L7" s="355">
        <v>529</v>
      </c>
      <c r="M7" s="355">
        <v>19832</v>
      </c>
      <c r="N7" s="355">
        <v>317</v>
      </c>
      <c r="O7" s="355">
        <v>21803</v>
      </c>
      <c r="P7" s="355">
        <v>113</v>
      </c>
      <c r="Q7" s="355">
        <v>14988</v>
      </c>
      <c r="R7" s="355">
        <v>43</v>
      </c>
      <c r="S7" s="355">
        <v>10545</v>
      </c>
      <c r="T7" s="355">
        <v>34</v>
      </c>
      <c r="U7" s="355">
        <v>19207</v>
      </c>
      <c r="V7" s="355">
        <v>94</v>
      </c>
      <c r="W7" s="1377">
        <v>15045</v>
      </c>
      <c r="X7" s="1377">
        <v>162868</v>
      </c>
      <c r="Y7" s="315">
        <v>7980</v>
      </c>
      <c r="Z7" s="315">
        <v>17129</v>
      </c>
      <c r="AA7" s="315">
        <v>3147</v>
      </c>
      <c r="AB7" s="315">
        <v>20687</v>
      </c>
      <c r="AC7" s="315">
        <v>2117</v>
      </c>
      <c r="AD7" s="315">
        <v>28237</v>
      </c>
      <c r="AE7" s="315">
        <v>749</v>
      </c>
      <c r="AF7" s="315">
        <v>17812</v>
      </c>
      <c r="AG7" s="315">
        <v>489</v>
      </c>
      <c r="AH7" s="315">
        <v>18372</v>
      </c>
      <c r="AI7" s="315">
        <v>293</v>
      </c>
      <c r="AJ7" s="315">
        <v>20149</v>
      </c>
      <c r="AK7" s="355">
        <v>105</v>
      </c>
      <c r="AL7" s="355">
        <v>13816</v>
      </c>
      <c r="AM7" s="355">
        <v>39</v>
      </c>
      <c r="AN7" s="355">
        <v>9594</v>
      </c>
      <c r="AO7" s="355">
        <v>32</v>
      </c>
      <c r="AP7" s="355">
        <v>17072</v>
      </c>
      <c r="AQ7" s="315">
        <v>94</v>
      </c>
    </row>
    <row r="8" spans="1:45" ht="26.25" customHeight="1">
      <c r="A8" s="74" t="s">
        <v>761</v>
      </c>
      <c r="B8" s="1380">
        <v>72</v>
      </c>
      <c r="C8" s="1380">
        <v>796</v>
      </c>
      <c r="D8" s="1380">
        <v>26</v>
      </c>
      <c r="E8" s="1380">
        <v>73</v>
      </c>
      <c r="F8" s="1380">
        <v>20</v>
      </c>
      <c r="G8" s="1380">
        <v>138</v>
      </c>
      <c r="H8" s="1380">
        <v>11</v>
      </c>
      <c r="I8" s="1380">
        <v>139</v>
      </c>
      <c r="J8" s="1380">
        <v>7</v>
      </c>
      <c r="K8" s="1380">
        <v>164</v>
      </c>
      <c r="L8" s="1380">
        <v>6</v>
      </c>
      <c r="M8" s="1380">
        <v>222</v>
      </c>
      <c r="N8" s="1380">
        <v>1</v>
      </c>
      <c r="O8" s="1380">
        <v>60</v>
      </c>
      <c r="P8" s="397" t="s">
        <v>399</v>
      </c>
      <c r="Q8" s="397" t="s">
        <v>399</v>
      </c>
      <c r="R8" s="397" t="s">
        <v>399</v>
      </c>
      <c r="S8" s="397" t="s">
        <v>399</v>
      </c>
      <c r="T8" s="397" t="s">
        <v>399</v>
      </c>
      <c r="U8" s="397" t="s">
        <v>399</v>
      </c>
      <c r="V8" s="1373">
        <v>1</v>
      </c>
      <c r="W8" s="1380">
        <v>70</v>
      </c>
      <c r="X8" s="1380">
        <v>763</v>
      </c>
      <c r="Y8" s="1380">
        <v>25</v>
      </c>
      <c r="Z8" s="1380">
        <v>72</v>
      </c>
      <c r="AA8" s="1380">
        <v>20</v>
      </c>
      <c r="AB8" s="1380">
        <v>138</v>
      </c>
      <c r="AC8" s="1380">
        <v>11</v>
      </c>
      <c r="AD8" s="1380">
        <v>139</v>
      </c>
      <c r="AE8" s="1380">
        <v>7</v>
      </c>
      <c r="AF8" s="1380">
        <v>164</v>
      </c>
      <c r="AG8" s="1380">
        <v>5</v>
      </c>
      <c r="AH8" s="1380">
        <v>190</v>
      </c>
      <c r="AI8" s="1380">
        <v>1</v>
      </c>
      <c r="AJ8" s="1380">
        <v>60</v>
      </c>
      <c r="AK8" s="397" t="s">
        <v>399</v>
      </c>
      <c r="AL8" s="397" t="s">
        <v>399</v>
      </c>
      <c r="AM8" s="397" t="s">
        <v>399</v>
      </c>
      <c r="AN8" s="397" t="s">
        <v>399</v>
      </c>
      <c r="AO8" s="397" t="s">
        <v>399</v>
      </c>
      <c r="AP8" s="397" t="s">
        <v>399</v>
      </c>
      <c r="AQ8" s="315">
        <v>1</v>
      </c>
    </row>
    <row r="9" spans="1:45" ht="26.25" customHeight="1">
      <c r="A9" s="74" t="s">
        <v>5129</v>
      </c>
      <c r="B9" s="1373">
        <v>15195</v>
      </c>
      <c r="C9" s="315">
        <v>167879</v>
      </c>
      <c r="D9" s="315">
        <v>7997</v>
      </c>
      <c r="E9" s="315">
        <v>17205</v>
      </c>
      <c r="F9" s="315">
        <v>3156</v>
      </c>
      <c r="G9" s="315">
        <v>20723</v>
      </c>
      <c r="H9" s="315">
        <v>2159</v>
      </c>
      <c r="I9" s="315">
        <v>28858</v>
      </c>
      <c r="J9" s="397">
        <v>774</v>
      </c>
      <c r="K9" s="315">
        <v>18403</v>
      </c>
      <c r="L9" s="315">
        <v>521</v>
      </c>
      <c r="M9" s="315">
        <v>19539</v>
      </c>
      <c r="N9" s="1373">
        <v>311</v>
      </c>
      <c r="O9" s="1373">
        <v>21339</v>
      </c>
      <c r="P9" s="1373">
        <v>111</v>
      </c>
      <c r="Q9" s="1373">
        <v>14696</v>
      </c>
      <c r="R9" s="1373">
        <v>41</v>
      </c>
      <c r="S9" s="1373">
        <v>10044</v>
      </c>
      <c r="T9" s="1373">
        <v>32</v>
      </c>
      <c r="U9" s="1373">
        <v>17072</v>
      </c>
      <c r="V9" s="1373">
        <v>93</v>
      </c>
      <c r="W9" s="1377">
        <v>14975</v>
      </c>
      <c r="X9" s="315">
        <v>162105</v>
      </c>
      <c r="Y9" s="195">
        <v>7955</v>
      </c>
      <c r="Z9" s="315">
        <v>17057</v>
      </c>
      <c r="AA9" s="315">
        <v>3127</v>
      </c>
      <c r="AB9" s="315">
        <v>20549</v>
      </c>
      <c r="AC9" s="315">
        <v>2106</v>
      </c>
      <c r="AD9" s="315">
        <v>28098</v>
      </c>
      <c r="AE9" s="315">
        <v>742</v>
      </c>
      <c r="AF9" s="315">
        <v>17648</v>
      </c>
      <c r="AG9" s="315">
        <v>484</v>
      </c>
      <c r="AH9" s="315">
        <v>18182</v>
      </c>
      <c r="AI9" s="315">
        <v>292</v>
      </c>
      <c r="AJ9" s="315">
        <v>20089</v>
      </c>
      <c r="AK9" s="1373">
        <v>105</v>
      </c>
      <c r="AL9" s="1373">
        <v>13816</v>
      </c>
      <c r="AM9" s="1373">
        <v>39</v>
      </c>
      <c r="AN9" s="1373">
        <v>9594</v>
      </c>
      <c r="AO9" s="1373">
        <v>32</v>
      </c>
      <c r="AP9" s="1373">
        <v>17072</v>
      </c>
      <c r="AQ9" s="315">
        <v>93</v>
      </c>
    </row>
    <row r="10" spans="1:45" ht="26.25" customHeight="1">
      <c r="A10" s="398" t="s">
        <v>764</v>
      </c>
      <c r="B10" s="396">
        <v>1</v>
      </c>
      <c r="C10" s="396">
        <v>7</v>
      </c>
      <c r="D10" s="396" t="s">
        <v>399</v>
      </c>
      <c r="E10" s="1373" t="s">
        <v>399</v>
      </c>
      <c r="F10" s="1373">
        <v>1</v>
      </c>
      <c r="G10" s="397">
        <v>7</v>
      </c>
      <c r="H10" s="396" t="s">
        <v>399</v>
      </c>
      <c r="I10" s="1373" t="s">
        <v>399</v>
      </c>
      <c r="J10" s="396" t="s">
        <v>399</v>
      </c>
      <c r="K10" s="1373" t="s">
        <v>399</v>
      </c>
      <c r="L10" s="396" t="s">
        <v>399</v>
      </c>
      <c r="M10" s="1373" t="s">
        <v>399</v>
      </c>
      <c r="N10" s="1373" t="s">
        <v>399</v>
      </c>
      <c r="O10" s="1373" t="s">
        <v>399</v>
      </c>
      <c r="P10" s="1373" t="s">
        <v>399</v>
      </c>
      <c r="Q10" s="1373" t="s">
        <v>399</v>
      </c>
      <c r="R10" s="1373" t="s">
        <v>399</v>
      </c>
      <c r="S10" s="1373" t="s">
        <v>399</v>
      </c>
      <c r="T10" s="1373" t="s">
        <v>399</v>
      </c>
      <c r="U10" s="1373" t="s">
        <v>399</v>
      </c>
      <c r="V10" s="1373" t="s">
        <v>399</v>
      </c>
      <c r="W10" s="1377">
        <v>1</v>
      </c>
      <c r="X10" s="1377">
        <v>7</v>
      </c>
      <c r="Y10" s="1373" t="s">
        <v>399</v>
      </c>
      <c r="Z10" s="1373" t="s">
        <v>399</v>
      </c>
      <c r="AA10" s="315">
        <v>1</v>
      </c>
      <c r="AB10" s="315">
        <v>7</v>
      </c>
      <c r="AC10" s="315" t="s">
        <v>399</v>
      </c>
      <c r="AD10" s="315" t="s">
        <v>399</v>
      </c>
      <c r="AE10" s="315" t="s">
        <v>399</v>
      </c>
      <c r="AF10" s="315" t="s">
        <v>399</v>
      </c>
      <c r="AG10" s="315" t="s">
        <v>399</v>
      </c>
      <c r="AH10" s="315" t="s">
        <v>399</v>
      </c>
      <c r="AI10" s="315" t="s">
        <v>399</v>
      </c>
      <c r="AJ10" s="315" t="s">
        <v>399</v>
      </c>
      <c r="AK10" s="399" t="s">
        <v>399</v>
      </c>
      <c r="AL10" s="399" t="s">
        <v>399</v>
      </c>
      <c r="AM10" s="399" t="s">
        <v>399</v>
      </c>
      <c r="AN10" s="399" t="s">
        <v>399</v>
      </c>
      <c r="AO10" s="399" t="s">
        <v>399</v>
      </c>
      <c r="AP10" s="399" t="s">
        <v>399</v>
      </c>
      <c r="AQ10" s="315" t="s">
        <v>399</v>
      </c>
    </row>
    <row r="11" spans="1:45" ht="26.25" customHeight="1">
      <c r="A11" s="400" t="s">
        <v>765</v>
      </c>
      <c r="B11" s="397">
        <v>1774</v>
      </c>
      <c r="C11" s="397">
        <v>15047</v>
      </c>
      <c r="D11" s="397">
        <v>852</v>
      </c>
      <c r="E11" s="1373">
        <v>2025</v>
      </c>
      <c r="F11" s="1373">
        <v>476</v>
      </c>
      <c r="G11" s="1373">
        <v>3149</v>
      </c>
      <c r="H11" s="1373">
        <v>288</v>
      </c>
      <c r="I11" s="1373">
        <v>3793</v>
      </c>
      <c r="J11" s="1373">
        <v>77</v>
      </c>
      <c r="K11" s="1373">
        <v>1829</v>
      </c>
      <c r="L11" s="1373">
        <v>54</v>
      </c>
      <c r="M11" s="1373">
        <v>2082</v>
      </c>
      <c r="N11" s="1373">
        <v>24</v>
      </c>
      <c r="O11" s="1373">
        <v>1579</v>
      </c>
      <c r="P11" s="397">
        <v>1</v>
      </c>
      <c r="Q11" s="397">
        <v>113</v>
      </c>
      <c r="R11" s="397">
        <v>2</v>
      </c>
      <c r="S11" s="397">
        <v>477</v>
      </c>
      <c r="T11" s="1373" t="s">
        <v>399</v>
      </c>
      <c r="U11" s="1373" t="s">
        <v>399</v>
      </c>
      <c r="V11" s="1373" t="s">
        <v>399</v>
      </c>
      <c r="W11" s="1377">
        <v>1774</v>
      </c>
      <c r="X11" s="1377">
        <v>15047</v>
      </c>
      <c r="Y11" s="315">
        <v>852</v>
      </c>
      <c r="Z11" s="315">
        <v>2025</v>
      </c>
      <c r="AA11" s="315">
        <v>476</v>
      </c>
      <c r="AB11" s="315">
        <v>3149</v>
      </c>
      <c r="AC11" s="315">
        <v>288</v>
      </c>
      <c r="AD11" s="315">
        <v>3793</v>
      </c>
      <c r="AE11" s="315">
        <v>77</v>
      </c>
      <c r="AF11" s="315">
        <v>1829</v>
      </c>
      <c r="AG11" s="315">
        <v>54</v>
      </c>
      <c r="AH11" s="315">
        <v>2082</v>
      </c>
      <c r="AI11" s="315">
        <v>24</v>
      </c>
      <c r="AJ11" s="315">
        <v>1579</v>
      </c>
      <c r="AK11" s="397">
        <v>1</v>
      </c>
      <c r="AL11" s="397">
        <v>113</v>
      </c>
      <c r="AM11" s="397">
        <v>2</v>
      </c>
      <c r="AN11" s="397">
        <v>477</v>
      </c>
      <c r="AO11" s="399" t="s">
        <v>399</v>
      </c>
      <c r="AP11" s="399" t="s">
        <v>399</v>
      </c>
      <c r="AQ11" s="315" t="s">
        <v>399</v>
      </c>
    </row>
    <row r="12" spans="1:45" ht="26.25" customHeight="1">
      <c r="A12" s="400" t="s">
        <v>766</v>
      </c>
      <c r="B12" s="1373">
        <v>785</v>
      </c>
      <c r="C12" s="1373">
        <v>20347</v>
      </c>
      <c r="D12" s="1373">
        <v>302</v>
      </c>
      <c r="E12" s="1373">
        <v>725</v>
      </c>
      <c r="F12" s="1373">
        <v>152</v>
      </c>
      <c r="G12" s="1373">
        <v>1004</v>
      </c>
      <c r="H12" s="1373">
        <v>134</v>
      </c>
      <c r="I12" s="1373">
        <v>1809</v>
      </c>
      <c r="J12" s="1373">
        <v>68</v>
      </c>
      <c r="K12" s="1373">
        <v>1644</v>
      </c>
      <c r="L12" s="1373">
        <v>47</v>
      </c>
      <c r="M12" s="1373">
        <v>1804</v>
      </c>
      <c r="N12" s="1373">
        <v>38</v>
      </c>
      <c r="O12" s="1373">
        <v>2611</v>
      </c>
      <c r="P12" s="1373">
        <v>23</v>
      </c>
      <c r="Q12" s="1373">
        <v>3196</v>
      </c>
      <c r="R12" s="1373">
        <v>8</v>
      </c>
      <c r="S12" s="1373">
        <v>1969</v>
      </c>
      <c r="T12" s="1373">
        <v>11</v>
      </c>
      <c r="U12" s="1373">
        <v>5585</v>
      </c>
      <c r="V12" s="1373">
        <v>2</v>
      </c>
      <c r="W12" s="1377">
        <v>785</v>
      </c>
      <c r="X12" s="1377">
        <v>20347</v>
      </c>
      <c r="Y12" s="315">
        <v>302</v>
      </c>
      <c r="Z12" s="315">
        <v>725</v>
      </c>
      <c r="AA12" s="315">
        <v>152</v>
      </c>
      <c r="AB12" s="315">
        <v>1004</v>
      </c>
      <c r="AC12" s="315">
        <v>134</v>
      </c>
      <c r="AD12" s="315">
        <v>1809</v>
      </c>
      <c r="AE12" s="315">
        <v>68</v>
      </c>
      <c r="AF12" s="315">
        <v>1644</v>
      </c>
      <c r="AG12" s="315">
        <v>47</v>
      </c>
      <c r="AH12" s="315">
        <v>1804</v>
      </c>
      <c r="AI12" s="315">
        <v>38</v>
      </c>
      <c r="AJ12" s="315">
        <v>2611</v>
      </c>
      <c r="AK12" s="1373">
        <v>23</v>
      </c>
      <c r="AL12" s="1373">
        <v>3196</v>
      </c>
      <c r="AM12" s="1373">
        <v>8</v>
      </c>
      <c r="AN12" s="1373">
        <v>1969</v>
      </c>
      <c r="AO12" s="1373">
        <v>11</v>
      </c>
      <c r="AP12" s="1373">
        <v>5585</v>
      </c>
      <c r="AQ12" s="315">
        <v>2</v>
      </c>
    </row>
    <row r="13" spans="1:45" ht="26.25" customHeight="1">
      <c r="A13" s="398" t="s">
        <v>767</v>
      </c>
      <c r="B13" s="1373">
        <v>26</v>
      </c>
      <c r="C13" s="1373">
        <v>428</v>
      </c>
      <c r="D13" s="1373">
        <v>16</v>
      </c>
      <c r="E13" s="1373">
        <v>27</v>
      </c>
      <c r="F13" s="1373">
        <v>5</v>
      </c>
      <c r="G13" s="1373">
        <v>29</v>
      </c>
      <c r="H13" s="1373">
        <v>1</v>
      </c>
      <c r="I13" s="1373">
        <v>10</v>
      </c>
      <c r="J13" s="1373">
        <v>1</v>
      </c>
      <c r="K13" s="1373">
        <v>25</v>
      </c>
      <c r="L13" s="1373" t="s">
        <v>399</v>
      </c>
      <c r="M13" s="1373" t="s">
        <v>399</v>
      </c>
      <c r="N13" s="1373">
        <v>2</v>
      </c>
      <c r="O13" s="1373">
        <v>183</v>
      </c>
      <c r="P13" s="1373">
        <v>1</v>
      </c>
      <c r="Q13" s="1373">
        <v>154</v>
      </c>
      <c r="R13" s="1373" t="s">
        <v>399</v>
      </c>
      <c r="S13" s="1373" t="s">
        <v>399</v>
      </c>
      <c r="T13" s="1373" t="s">
        <v>399</v>
      </c>
      <c r="U13" s="1373" t="s">
        <v>399</v>
      </c>
      <c r="V13" s="1373" t="s">
        <v>399</v>
      </c>
      <c r="W13" s="1377">
        <v>22</v>
      </c>
      <c r="X13" s="1377">
        <v>254</v>
      </c>
      <c r="Y13" s="315">
        <v>16</v>
      </c>
      <c r="Z13" s="315">
        <v>27</v>
      </c>
      <c r="AA13" s="315">
        <v>3</v>
      </c>
      <c r="AB13" s="315">
        <v>19</v>
      </c>
      <c r="AC13" s="315" t="s">
        <v>399</v>
      </c>
      <c r="AD13" s="315" t="s">
        <v>399</v>
      </c>
      <c r="AE13" s="315">
        <v>1</v>
      </c>
      <c r="AF13" s="315">
        <v>25</v>
      </c>
      <c r="AG13" s="315" t="s">
        <v>399</v>
      </c>
      <c r="AH13" s="315" t="s">
        <v>399</v>
      </c>
      <c r="AI13" s="315">
        <v>2</v>
      </c>
      <c r="AJ13" s="315">
        <v>183</v>
      </c>
      <c r="AK13" s="1373" t="s">
        <v>399</v>
      </c>
      <c r="AL13" s="1373" t="s">
        <v>399</v>
      </c>
      <c r="AM13" s="1373" t="s">
        <v>399</v>
      </c>
      <c r="AN13" s="1373" t="s">
        <v>399</v>
      </c>
      <c r="AO13" s="1373" t="s">
        <v>399</v>
      </c>
      <c r="AP13" s="1373" t="s">
        <v>399</v>
      </c>
      <c r="AQ13" s="1373" t="s">
        <v>399</v>
      </c>
    </row>
    <row r="14" spans="1:45" ht="26.25" customHeight="1">
      <c r="A14" s="400" t="s">
        <v>803</v>
      </c>
      <c r="B14" s="1373">
        <v>137</v>
      </c>
      <c r="C14" s="1373">
        <v>2281</v>
      </c>
      <c r="D14" s="1373">
        <v>67</v>
      </c>
      <c r="E14" s="1373">
        <v>154</v>
      </c>
      <c r="F14" s="1373">
        <v>23</v>
      </c>
      <c r="G14" s="1373">
        <v>153</v>
      </c>
      <c r="H14" s="1373">
        <v>20</v>
      </c>
      <c r="I14" s="1373">
        <v>247</v>
      </c>
      <c r="J14" s="1373">
        <v>9</v>
      </c>
      <c r="K14" s="1373">
        <v>209</v>
      </c>
      <c r="L14" s="1373">
        <v>8</v>
      </c>
      <c r="M14" s="1373">
        <v>271</v>
      </c>
      <c r="N14" s="1373">
        <v>7</v>
      </c>
      <c r="O14" s="1373">
        <v>527</v>
      </c>
      <c r="P14" s="1373">
        <v>1</v>
      </c>
      <c r="Q14" s="1373">
        <v>152</v>
      </c>
      <c r="R14" s="1373">
        <v>1</v>
      </c>
      <c r="S14" s="1373">
        <v>260</v>
      </c>
      <c r="T14" s="1373">
        <v>1</v>
      </c>
      <c r="U14" s="1373">
        <v>308</v>
      </c>
      <c r="V14" s="1373" t="s">
        <v>399</v>
      </c>
      <c r="W14" s="1377">
        <v>137</v>
      </c>
      <c r="X14" s="1377">
        <v>2281</v>
      </c>
      <c r="Y14" s="315">
        <v>67</v>
      </c>
      <c r="Z14" s="315">
        <v>154</v>
      </c>
      <c r="AA14" s="315">
        <v>23</v>
      </c>
      <c r="AB14" s="315">
        <v>153</v>
      </c>
      <c r="AC14" s="315">
        <v>20</v>
      </c>
      <c r="AD14" s="315">
        <v>247</v>
      </c>
      <c r="AE14" s="315">
        <v>9</v>
      </c>
      <c r="AF14" s="315">
        <v>209</v>
      </c>
      <c r="AG14" s="315">
        <v>8</v>
      </c>
      <c r="AH14" s="315">
        <v>271</v>
      </c>
      <c r="AI14" s="315">
        <v>7</v>
      </c>
      <c r="AJ14" s="315">
        <v>527</v>
      </c>
      <c r="AK14" s="1373">
        <v>1</v>
      </c>
      <c r="AL14" s="1373">
        <v>152</v>
      </c>
      <c r="AM14" s="1373">
        <v>1</v>
      </c>
      <c r="AN14" s="1373">
        <v>260</v>
      </c>
      <c r="AO14" s="1373">
        <v>1</v>
      </c>
      <c r="AP14" s="1373">
        <v>308</v>
      </c>
      <c r="AQ14" s="1373" t="s">
        <v>399</v>
      </c>
    </row>
    <row r="15" spans="1:45" ht="26.25" customHeight="1">
      <c r="A15" s="400" t="s">
        <v>804</v>
      </c>
      <c r="B15" s="1373">
        <v>372</v>
      </c>
      <c r="C15" s="1373">
        <v>9348</v>
      </c>
      <c r="D15" s="1373">
        <v>82</v>
      </c>
      <c r="E15" s="1373">
        <v>191</v>
      </c>
      <c r="F15" s="1373">
        <v>58</v>
      </c>
      <c r="G15" s="1373">
        <v>407</v>
      </c>
      <c r="H15" s="1373">
        <v>78</v>
      </c>
      <c r="I15" s="1373">
        <v>1064</v>
      </c>
      <c r="J15" s="1373">
        <v>60</v>
      </c>
      <c r="K15" s="1373">
        <v>1457</v>
      </c>
      <c r="L15" s="1373">
        <v>49</v>
      </c>
      <c r="M15" s="1373">
        <v>1769</v>
      </c>
      <c r="N15" s="1373">
        <v>29</v>
      </c>
      <c r="O15" s="1373">
        <v>1910</v>
      </c>
      <c r="P15" s="1373">
        <v>9</v>
      </c>
      <c r="Q15" s="1373">
        <v>1061</v>
      </c>
      <c r="R15" s="1373">
        <v>2</v>
      </c>
      <c r="S15" s="1373">
        <v>532</v>
      </c>
      <c r="T15" s="1373">
        <v>2</v>
      </c>
      <c r="U15" s="1373">
        <v>957</v>
      </c>
      <c r="V15" s="1373">
        <v>3</v>
      </c>
      <c r="W15" s="1377">
        <v>372</v>
      </c>
      <c r="X15" s="1377">
        <v>9348</v>
      </c>
      <c r="Y15" s="315">
        <v>82</v>
      </c>
      <c r="Z15" s="315">
        <v>191</v>
      </c>
      <c r="AA15" s="315">
        <v>58</v>
      </c>
      <c r="AB15" s="315">
        <v>407</v>
      </c>
      <c r="AC15" s="315">
        <v>78</v>
      </c>
      <c r="AD15" s="315">
        <v>1064</v>
      </c>
      <c r="AE15" s="315">
        <v>60</v>
      </c>
      <c r="AF15" s="315">
        <v>1457</v>
      </c>
      <c r="AG15" s="315">
        <v>49</v>
      </c>
      <c r="AH15" s="315">
        <v>1769</v>
      </c>
      <c r="AI15" s="315">
        <v>29</v>
      </c>
      <c r="AJ15" s="315">
        <v>1910</v>
      </c>
      <c r="AK15" s="1373">
        <v>9</v>
      </c>
      <c r="AL15" s="1373">
        <v>1061</v>
      </c>
      <c r="AM15" s="1373">
        <v>2</v>
      </c>
      <c r="AN15" s="1373">
        <v>532</v>
      </c>
      <c r="AO15" s="1373">
        <v>2</v>
      </c>
      <c r="AP15" s="1373">
        <v>957</v>
      </c>
      <c r="AQ15" s="315">
        <v>3</v>
      </c>
    </row>
    <row r="16" spans="1:45" ht="26.25" customHeight="1">
      <c r="A16" s="400" t="s">
        <v>805</v>
      </c>
      <c r="B16" s="1373">
        <v>3778</v>
      </c>
      <c r="C16" s="1373">
        <v>36534</v>
      </c>
      <c r="D16" s="1373">
        <v>1817</v>
      </c>
      <c r="E16" s="1373">
        <v>4281</v>
      </c>
      <c r="F16" s="1373">
        <v>902</v>
      </c>
      <c r="G16" s="1373">
        <v>5886</v>
      </c>
      <c r="H16" s="1373">
        <v>646</v>
      </c>
      <c r="I16" s="397">
        <v>8597</v>
      </c>
      <c r="J16" s="397">
        <v>208</v>
      </c>
      <c r="K16" s="1373">
        <v>4931</v>
      </c>
      <c r="L16" s="1373">
        <v>100</v>
      </c>
      <c r="M16" s="1373">
        <v>3818</v>
      </c>
      <c r="N16" s="1373">
        <v>57</v>
      </c>
      <c r="O16" s="1373">
        <v>4016</v>
      </c>
      <c r="P16" s="1373">
        <v>20</v>
      </c>
      <c r="Q16" s="1373">
        <v>2556</v>
      </c>
      <c r="R16" s="1373">
        <v>4</v>
      </c>
      <c r="S16" s="1373">
        <v>907</v>
      </c>
      <c r="T16" s="1373">
        <v>3</v>
      </c>
      <c r="U16" s="1373">
        <v>1542</v>
      </c>
      <c r="V16" s="1373">
        <v>21</v>
      </c>
      <c r="W16" s="1377">
        <v>3778</v>
      </c>
      <c r="X16" s="1377">
        <v>36534</v>
      </c>
      <c r="Y16" s="315">
        <v>1817</v>
      </c>
      <c r="Z16" s="315">
        <v>4281</v>
      </c>
      <c r="AA16" s="315">
        <v>902</v>
      </c>
      <c r="AB16" s="315">
        <v>5886</v>
      </c>
      <c r="AC16" s="315">
        <v>646</v>
      </c>
      <c r="AD16" s="315">
        <v>8597</v>
      </c>
      <c r="AE16" s="315">
        <v>208</v>
      </c>
      <c r="AF16" s="315">
        <v>4931</v>
      </c>
      <c r="AG16" s="315">
        <v>100</v>
      </c>
      <c r="AH16" s="315">
        <v>3818</v>
      </c>
      <c r="AI16" s="315">
        <v>57</v>
      </c>
      <c r="AJ16" s="315">
        <v>4016</v>
      </c>
      <c r="AK16" s="1373">
        <v>20</v>
      </c>
      <c r="AL16" s="1373">
        <v>2556</v>
      </c>
      <c r="AM16" s="1373">
        <v>4</v>
      </c>
      <c r="AN16" s="1373">
        <v>907</v>
      </c>
      <c r="AO16" s="1373">
        <v>3</v>
      </c>
      <c r="AP16" s="1373">
        <v>1542</v>
      </c>
      <c r="AQ16" s="315">
        <v>21</v>
      </c>
    </row>
    <row r="17" spans="1:43" ht="26.25" customHeight="1">
      <c r="A17" s="400" t="s">
        <v>806</v>
      </c>
      <c r="B17" s="1373">
        <v>348</v>
      </c>
      <c r="C17" s="1373">
        <v>4405</v>
      </c>
      <c r="D17" s="1373">
        <v>122</v>
      </c>
      <c r="E17" s="1373">
        <v>297</v>
      </c>
      <c r="F17" s="1373">
        <v>90</v>
      </c>
      <c r="G17" s="1373">
        <v>610</v>
      </c>
      <c r="H17" s="1373">
        <v>67</v>
      </c>
      <c r="I17" s="1373">
        <v>871</v>
      </c>
      <c r="J17" s="1373">
        <v>32</v>
      </c>
      <c r="K17" s="1373">
        <v>749</v>
      </c>
      <c r="L17" s="1373">
        <v>20</v>
      </c>
      <c r="M17" s="1373">
        <v>760</v>
      </c>
      <c r="N17" s="1373">
        <v>13</v>
      </c>
      <c r="O17" s="1373">
        <v>902</v>
      </c>
      <c r="P17" s="1373">
        <v>2</v>
      </c>
      <c r="Q17" s="1373">
        <v>216</v>
      </c>
      <c r="R17" s="1373" t="s">
        <v>399</v>
      </c>
      <c r="S17" s="1373" t="s">
        <v>399</v>
      </c>
      <c r="T17" s="1373" t="s">
        <v>399</v>
      </c>
      <c r="U17" s="1373" t="s">
        <v>399</v>
      </c>
      <c r="V17" s="1373">
        <v>2</v>
      </c>
      <c r="W17" s="1377">
        <v>348</v>
      </c>
      <c r="X17" s="1377">
        <v>4405</v>
      </c>
      <c r="Y17" s="315">
        <v>122</v>
      </c>
      <c r="Z17" s="315">
        <v>297</v>
      </c>
      <c r="AA17" s="315">
        <v>90</v>
      </c>
      <c r="AB17" s="315">
        <v>610</v>
      </c>
      <c r="AC17" s="315">
        <v>67</v>
      </c>
      <c r="AD17" s="315">
        <v>871</v>
      </c>
      <c r="AE17" s="315">
        <v>32</v>
      </c>
      <c r="AF17" s="315">
        <v>749</v>
      </c>
      <c r="AG17" s="315">
        <v>20</v>
      </c>
      <c r="AH17" s="315">
        <v>760</v>
      </c>
      <c r="AI17" s="315">
        <v>13</v>
      </c>
      <c r="AJ17" s="315">
        <v>902</v>
      </c>
      <c r="AK17" s="1373">
        <v>2</v>
      </c>
      <c r="AL17" s="1373">
        <v>216</v>
      </c>
      <c r="AM17" s="1373" t="s">
        <v>399</v>
      </c>
      <c r="AN17" s="1373" t="s">
        <v>399</v>
      </c>
      <c r="AO17" s="1373" t="s">
        <v>399</v>
      </c>
      <c r="AP17" s="1373" t="s">
        <v>399</v>
      </c>
      <c r="AQ17" s="315">
        <v>2</v>
      </c>
    </row>
    <row r="18" spans="1:43" ht="26.25" customHeight="1">
      <c r="A18" s="398" t="s">
        <v>807</v>
      </c>
      <c r="B18" s="1373">
        <v>1318</v>
      </c>
      <c r="C18" s="1373">
        <v>4646</v>
      </c>
      <c r="D18" s="1373">
        <v>1075</v>
      </c>
      <c r="E18" s="1373">
        <v>2022</v>
      </c>
      <c r="F18" s="1373">
        <v>154</v>
      </c>
      <c r="G18" s="1373">
        <v>973</v>
      </c>
      <c r="H18" s="1373">
        <v>59</v>
      </c>
      <c r="I18" s="1373">
        <v>750</v>
      </c>
      <c r="J18" s="1373">
        <v>11</v>
      </c>
      <c r="K18" s="1373">
        <v>276</v>
      </c>
      <c r="L18" s="1373">
        <v>12</v>
      </c>
      <c r="M18" s="1373">
        <v>412</v>
      </c>
      <c r="N18" s="1373">
        <v>3</v>
      </c>
      <c r="O18" s="1373">
        <v>213</v>
      </c>
      <c r="P18" s="1373" t="s">
        <v>399</v>
      </c>
      <c r="Q18" s="399" t="s">
        <v>399</v>
      </c>
      <c r="R18" s="1373" t="s">
        <v>399</v>
      </c>
      <c r="S18" s="399" t="s">
        <v>399</v>
      </c>
      <c r="T18" s="1373" t="s">
        <v>399</v>
      </c>
      <c r="U18" s="399" t="s">
        <v>399</v>
      </c>
      <c r="V18" s="399">
        <v>4</v>
      </c>
      <c r="W18" s="1377">
        <v>1315</v>
      </c>
      <c r="X18" s="1377">
        <v>4614</v>
      </c>
      <c r="Y18" s="315">
        <v>1073</v>
      </c>
      <c r="Z18" s="315">
        <v>2020</v>
      </c>
      <c r="AA18" s="315">
        <v>154</v>
      </c>
      <c r="AB18" s="315">
        <v>973</v>
      </c>
      <c r="AC18" s="315">
        <v>59</v>
      </c>
      <c r="AD18" s="315">
        <v>750</v>
      </c>
      <c r="AE18" s="315">
        <v>11</v>
      </c>
      <c r="AF18" s="315">
        <v>276</v>
      </c>
      <c r="AG18" s="315">
        <v>11</v>
      </c>
      <c r="AH18" s="315">
        <v>382</v>
      </c>
      <c r="AI18" s="315">
        <v>3</v>
      </c>
      <c r="AJ18" s="315">
        <v>213</v>
      </c>
      <c r="AK18" s="1373" t="s">
        <v>399</v>
      </c>
      <c r="AL18" s="399" t="s">
        <v>399</v>
      </c>
      <c r="AM18" s="1373" t="s">
        <v>399</v>
      </c>
      <c r="AN18" s="399" t="s">
        <v>399</v>
      </c>
      <c r="AO18" s="1373" t="s">
        <v>399</v>
      </c>
      <c r="AP18" s="399" t="s">
        <v>399</v>
      </c>
      <c r="AQ18" s="315">
        <v>4</v>
      </c>
    </row>
    <row r="19" spans="1:43" ht="26.25" customHeight="1">
      <c r="A19" s="398" t="s">
        <v>808</v>
      </c>
      <c r="B19" s="397">
        <v>827</v>
      </c>
      <c r="C19" s="1373">
        <v>6455</v>
      </c>
      <c r="D19" s="1373">
        <v>520</v>
      </c>
      <c r="E19" s="1373">
        <v>1092</v>
      </c>
      <c r="F19" s="1373">
        <v>159</v>
      </c>
      <c r="G19" s="1373">
        <v>1063</v>
      </c>
      <c r="H19" s="1373">
        <v>82</v>
      </c>
      <c r="I19" s="1373">
        <v>1086</v>
      </c>
      <c r="J19" s="1373">
        <v>18</v>
      </c>
      <c r="K19" s="1373">
        <v>446</v>
      </c>
      <c r="L19" s="1373">
        <v>20</v>
      </c>
      <c r="M19" s="1373">
        <v>784</v>
      </c>
      <c r="N19" s="1373">
        <v>13</v>
      </c>
      <c r="O19" s="1373">
        <v>865</v>
      </c>
      <c r="P19" s="1373">
        <v>7</v>
      </c>
      <c r="Q19" s="1373">
        <v>872</v>
      </c>
      <c r="R19" s="1373">
        <v>1</v>
      </c>
      <c r="S19" s="1373">
        <v>247</v>
      </c>
      <c r="T19" s="1373" t="s">
        <v>399</v>
      </c>
      <c r="U19" s="1373" t="s">
        <v>399</v>
      </c>
      <c r="V19" s="1373">
        <v>7</v>
      </c>
      <c r="W19" s="1377">
        <v>815</v>
      </c>
      <c r="X19" s="1377">
        <v>5854</v>
      </c>
      <c r="Y19" s="315">
        <v>519</v>
      </c>
      <c r="Z19" s="315">
        <v>1088</v>
      </c>
      <c r="AA19" s="315">
        <v>157</v>
      </c>
      <c r="AB19" s="315">
        <v>1052</v>
      </c>
      <c r="AC19" s="315">
        <v>78</v>
      </c>
      <c r="AD19" s="315">
        <v>1029</v>
      </c>
      <c r="AE19" s="315">
        <v>18</v>
      </c>
      <c r="AF19" s="315">
        <v>446</v>
      </c>
      <c r="AG19" s="315">
        <v>19</v>
      </c>
      <c r="AH19" s="315">
        <v>748</v>
      </c>
      <c r="AI19" s="315">
        <v>11</v>
      </c>
      <c r="AJ19" s="315">
        <v>740</v>
      </c>
      <c r="AK19" s="1373">
        <v>6</v>
      </c>
      <c r="AL19" s="1373">
        <v>751</v>
      </c>
      <c r="AM19" s="1373" t="s">
        <v>399</v>
      </c>
      <c r="AN19" s="1373" t="s">
        <v>399</v>
      </c>
      <c r="AO19" s="1373" t="s">
        <v>399</v>
      </c>
      <c r="AP19" s="1373" t="s">
        <v>399</v>
      </c>
      <c r="AQ19" s="315">
        <v>7</v>
      </c>
    </row>
    <row r="20" spans="1:43" ht="26.25" customHeight="1">
      <c r="A20" s="398" t="s">
        <v>809</v>
      </c>
      <c r="B20" s="1373">
        <v>1459</v>
      </c>
      <c r="C20" s="1373">
        <v>12566</v>
      </c>
      <c r="D20" s="1373">
        <v>742</v>
      </c>
      <c r="E20" s="1373">
        <v>1608</v>
      </c>
      <c r="F20" s="1373">
        <v>360</v>
      </c>
      <c r="G20" s="1373">
        <v>2383</v>
      </c>
      <c r="H20" s="1373">
        <v>218</v>
      </c>
      <c r="I20" s="1373">
        <v>2975</v>
      </c>
      <c r="J20" s="1373">
        <v>72</v>
      </c>
      <c r="K20" s="1373">
        <v>1713</v>
      </c>
      <c r="L20" s="1373">
        <v>38</v>
      </c>
      <c r="M20" s="1373">
        <v>1440</v>
      </c>
      <c r="N20" s="1373">
        <v>20</v>
      </c>
      <c r="O20" s="1373">
        <v>1342</v>
      </c>
      <c r="P20" s="1373">
        <v>5</v>
      </c>
      <c r="Q20" s="1373">
        <v>662</v>
      </c>
      <c r="R20" s="1373" t="s">
        <v>399</v>
      </c>
      <c r="S20" s="1373" t="s">
        <v>399</v>
      </c>
      <c r="T20" s="1373">
        <v>1</v>
      </c>
      <c r="U20" s="1373">
        <v>443</v>
      </c>
      <c r="V20" s="1373">
        <v>3</v>
      </c>
      <c r="W20" s="1377">
        <v>1457</v>
      </c>
      <c r="X20" s="1377">
        <v>12556</v>
      </c>
      <c r="Y20" s="315">
        <v>742</v>
      </c>
      <c r="Z20" s="315">
        <v>1608</v>
      </c>
      <c r="AA20" s="315">
        <v>358</v>
      </c>
      <c r="AB20" s="315">
        <v>2373</v>
      </c>
      <c r="AC20" s="315">
        <v>218</v>
      </c>
      <c r="AD20" s="315">
        <v>2975</v>
      </c>
      <c r="AE20" s="315">
        <v>72</v>
      </c>
      <c r="AF20" s="315">
        <v>1713</v>
      </c>
      <c r="AG20" s="315">
        <v>38</v>
      </c>
      <c r="AH20" s="315">
        <v>1440</v>
      </c>
      <c r="AI20" s="315">
        <v>20</v>
      </c>
      <c r="AJ20" s="315">
        <v>1342</v>
      </c>
      <c r="AK20" s="1373">
        <v>5</v>
      </c>
      <c r="AL20" s="1373">
        <v>662</v>
      </c>
      <c r="AM20" s="1373" t="s">
        <v>399</v>
      </c>
      <c r="AN20" s="1373" t="s">
        <v>399</v>
      </c>
      <c r="AO20" s="1373">
        <v>1</v>
      </c>
      <c r="AP20" s="1373">
        <v>443</v>
      </c>
      <c r="AQ20" s="315">
        <v>3</v>
      </c>
    </row>
    <row r="21" spans="1:43" ht="26.25" customHeight="1">
      <c r="A21" s="398" t="s">
        <v>775</v>
      </c>
      <c r="B21" s="1373">
        <v>1311</v>
      </c>
      <c r="C21" s="1373">
        <v>6116</v>
      </c>
      <c r="D21" s="1373">
        <v>1024</v>
      </c>
      <c r="E21" s="1373">
        <v>1860</v>
      </c>
      <c r="F21" s="1373">
        <v>130</v>
      </c>
      <c r="G21" s="1373">
        <v>824</v>
      </c>
      <c r="H21" s="1373">
        <v>74</v>
      </c>
      <c r="I21" s="1373">
        <v>986</v>
      </c>
      <c r="J21" s="1373">
        <v>38</v>
      </c>
      <c r="K21" s="1373">
        <v>889</v>
      </c>
      <c r="L21" s="1373">
        <v>24</v>
      </c>
      <c r="M21" s="1373">
        <v>878</v>
      </c>
      <c r="N21" s="1373">
        <v>3</v>
      </c>
      <c r="O21" s="1373">
        <v>246</v>
      </c>
      <c r="P21" s="1373">
        <v>2</v>
      </c>
      <c r="Q21" s="1373">
        <v>212</v>
      </c>
      <c r="R21" s="1373">
        <v>1</v>
      </c>
      <c r="S21" s="1373">
        <v>221</v>
      </c>
      <c r="T21" s="1373" t="s">
        <v>399</v>
      </c>
      <c r="U21" s="1373" t="s">
        <v>399</v>
      </c>
      <c r="V21" s="1373">
        <v>15</v>
      </c>
      <c r="W21" s="1377">
        <v>1302</v>
      </c>
      <c r="X21" s="1377">
        <v>6044</v>
      </c>
      <c r="Y21" s="315">
        <v>1022</v>
      </c>
      <c r="Z21" s="315">
        <v>1855</v>
      </c>
      <c r="AA21" s="315">
        <v>126</v>
      </c>
      <c r="AB21" s="315">
        <v>799</v>
      </c>
      <c r="AC21" s="315">
        <v>72</v>
      </c>
      <c r="AD21" s="315">
        <v>965</v>
      </c>
      <c r="AE21" s="315">
        <v>37</v>
      </c>
      <c r="AF21" s="315">
        <v>868</v>
      </c>
      <c r="AG21" s="315">
        <v>24</v>
      </c>
      <c r="AH21" s="315">
        <v>878</v>
      </c>
      <c r="AI21" s="315">
        <v>3</v>
      </c>
      <c r="AJ21" s="315">
        <v>246</v>
      </c>
      <c r="AK21" s="1373">
        <v>2</v>
      </c>
      <c r="AL21" s="1373">
        <v>212</v>
      </c>
      <c r="AM21" s="1373">
        <v>1</v>
      </c>
      <c r="AN21" s="1373">
        <v>221</v>
      </c>
      <c r="AO21" s="1373" t="s">
        <v>399</v>
      </c>
      <c r="AP21" s="1373" t="s">
        <v>399</v>
      </c>
      <c r="AQ21" s="315">
        <v>15</v>
      </c>
    </row>
    <row r="22" spans="1:43" ht="26.25" customHeight="1">
      <c r="A22" s="400" t="s">
        <v>776</v>
      </c>
      <c r="B22" s="1373">
        <v>593</v>
      </c>
      <c r="C22" s="1373">
        <v>8648</v>
      </c>
      <c r="D22" s="1373">
        <v>306</v>
      </c>
      <c r="E22" s="1373">
        <v>587</v>
      </c>
      <c r="F22" s="1373">
        <v>80</v>
      </c>
      <c r="G22" s="1373">
        <v>513</v>
      </c>
      <c r="H22" s="1373">
        <v>69</v>
      </c>
      <c r="I22" s="396">
        <v>978</v>
      </c>
      <c r="J22" s="396">
        <v>39</v>
      </c>
      <c r="K22" s="1373">
        <v>951</v>
      </c>
      <c r="L22" s="1373">
        <v>52</v>
      </c>
      <c r="M22" s="1373">
        <v>1912</v>
      </c>
      <c r="N22" s="1373">
        <v>28</v>
      </c>
      <c r="O22" s="1373">
        <v>1878</v>
      </c>
      <c r="P22" s="1373">
        <v>7</v>
      </c>
      <c r="Q22" s="1373">
        <v>941</v>
      </c>
      <c r="R22" s="1373">
        <v>2</v>
      </c>
      <c r="S22" s="1373">
        <v>537</v>
      </c>
      <c r="T22" s="1373">
        <v>1</v>
      </c>
      <c r="U22" s="1373">
        <v>351</v>
      </c>
      <c r="V22" s="401">
        <v>9</v>
      </c>
      <c r="W22" s="1377">
        <v>448</v>
      </c>
      <c r="X22" s="1377">
        <v>4872</v>
      </c>
      <c r="Y22" s="315">
        <v>273</v>
      </c>
      <c r="Z22" s="315">
        <v>460</v>
      </c>
      <c r="AA22" s="315">
        <v>67</v>
      </c>
      <c r="AB22" s="315">
        <v>437</v>
      </c>
      <c r="AC22" s="315">
        <v>43</v>
      </c>
      <c r="AD22" s="315">
        <v>613</v>
      </c>
      <c r="AE22" s="315">
        <v>19</v>
      </c>
      <c r="AF22" s="315">
        <v>475</v>
      </c>
      <c r="AG22" s="315">
        <v>17</v>
      </c>
      <c r="AH22" s="315">
        <v>621</v>
      </c>
      <c r="AI22" s="315">
        <v>12</v>
      </c>
      <c r="AJ22" s="315">
        <v>809</v>
      </c>
      <c r="AK22" s="1373">
        <v>5</v>
      </c>
      <c r="AL22" s="1373">
        <v>569</v>
      </c>
      <c r="AM22" s="1373">
        <v>2</v>
      </c>
      <c r="AN22" s="1373">
        <v>537</v>
      </c>
      <c r="AO22" s="1373">
        <v>1</v>
      </c>
      <c r="AP22" s="1373">
        <v>351</v>
      </c>
      <c r="AQ22" s="315">
        <v>9</v>
      </c>
    </row>
    <row r="23" spans="1:43" ht="26.25" customHeight="1">
      <c r="A23" s="400" t="s">
        <v>777</v>
      </c>
      <c r="B23" s="1373">
        <v>1255</v>
      </c>
      <c r="C23" s="1373">
        <v>22008</v>
      </c>
      <c r="D23" s="1373">
        <v>431</v>
      </c>
      <c r="E23" s="1373">
        <v>956</v>
      </c>
      <c r="F23" s="1373">
        <v>343</v>
      </c>
      <c r="G23" s="1373">
        <v>2257</v>
      </c>
      <c r="H23" s="1373">
        <v>268</v>
      </c>
      <c r="I23" s="1373">
        <v>3689</v>
      </c>
      <c r="J23" s="1373">
        <v>94</v>
      </c>
      <c r="K23" s="1373">
        <v>2168</v>
      </c>
      <c r="L23" s="1373">
        <v>53</v>
      </c>
      <c r="M23" s="1373">
        <v>2003</v>
      </c>
      <c r="N23" s="1373">
        <v>37</v>
      </c>
      <c r="O23" s="1373">
        <v>2412</v>
      </c>
      <c r="P23" s="1373">
        <v>13</v>
      </c>
      <c r="Q23" s="1373">
        <v>1783</v>
      </c>
      <c r="R23" s="1373">
        <v>7</v>
      </c>
      <c r="S23" s="1373">
        <v>1687</v>
      </c>
      <c r="T23" s="1373">
        <v>6</v>
      </c>
      <c r="U23" s="1373">
        <v>5053</v>
      </c>
      <c r="V23" s="1373">
        <v>3</v>
      </c>
      <c r="W23" s="1377">
        <v>1221</v>
      </c>
      <c r="X23" s="1377">
        <v>21012</v>
      </c>
      <c r="Y23" s="315">
        <v>430</v>
      </c>
      <c r="Z23" s="315">
        <v>952</v>
      </c>
      <c r="AA23" s="315">
        <v>341</v>
      </c>
      <c r="AB23" s="315">
        <v>2247</v>
      </c>
      <c r="AC23" s="315">
        <v>251</v>
      </c>
      <c r="AD23" s="315">
        <v>3429</v>
      </c>
      <c r="AE23" s="315">
        <v>84</v>
      </c>
      <c r="AF23" s="315">
        <v>1938</v>
      </c>
      <c r="AG23" s="315">
        <v>53</v>
      </c>
      <c r="AH23" s="315">
        <v>2003</v>
      </c>
      <c r="AI23" s="315">
        <v>36</v>
      </c>
      <c r="AJ23" s="315">
        <v>2356</v>
      </c>
      <c r="AK23" s="1373">
        <v>11</v>
      </c>
      <c r="AL23" s="1373">
        <v>1550</v>
      </c>
      <c r="AM23" s="1373">
        <v>6</v>
      </c>
      <c r="AN23" s="1373">
        <v>1484</v>
      </c>
      <c r="AO23" s="1373">
        <v>6</v>
      </c>
      <c r="AP23" s="1373">
        <v>5053</v>
      </c>
      <c r="AQ23" s="315">
        <v>3</v>
      </c>
    </row>
    <row r="24" spans="1:43" ht="26.25" customHeight="1">
      <c r="A24" s="400" t="s">
        <v>778</v>
      </c>
      <c r="B24" s="1373">
        <v>77</v>
      </c>
      <c r="C24" s="1373">
        <v>1414</v>
      </c>
      <c r="D24" s="1373">
        <v>29</v>
      </c>
      <c r="E24" s="1373">
        <v>91</v>
      </c>
      <c r="F24" s="1373">
        <v>27</v>
      </c>
      <c r="G24" s="397">
        <v>165</v>
      </c>
      <c r="H24" s="397">
        <v>11</v>
      </c>
      <c r="I24" s="1373">
        <v>135</v>
      </c>
      <c r="J24" s="1373">
        <v>8</v>
      </c>
      <c r="K24" s="1373">
        <v>189</v>
      </c>
      <c r="L24" s="1373" t="s">
        <v>399</v>
      </c>
      <c r="M24" s="399" t="s">
        <v>399</v>
      </c>
      <c r="N24" s="399" t="s">
        <v>399</v>
      </c>
      <c r="O24" s="1373" t="s">
        <v>399</v>
      </c>
      <c r="P24" s="1373">
        <v>1</v>
      </c>
      <c r="Q24" s="1373">
        <v>159</v>
      </c>
      <c r="R24" s="1373" t="s">
        <v>399</v>
      </c>
      <c r="S24" s="1373" t="s">
        <v>399</v>
      </c>
      <c r="T24" s="1373">
        <v>1</v>
      </c>
      <c r="U24" s="1373">
        <v>675</v>
      </c>
      <c r="V24" s="1373" t="s">
        <v>399</v>
      </c>
      <c r="W24" s="1377">
        <v>77</v>
      </c>
      <c r="X24" s="1377">
        <v>1414</v>
      </c>
      <c r="Y24" s="315">
        <v>29</v>
      </c>
      <c r="Z24" s="315">
        <v>91</v>
      </c>
      <c r="AA24" s="315">
        <v>27</v>
      </c>
      <c r="AB24" s="315">
        <v>165</v>
      </c>
      <c r="AC24" s="315">
        <v>11</v>
      </c>
      <c r="AD24" s="315">
        <v>135</v>
      </c>
      <c r="AE24" s="315">
        <v>8</v>
      </c>
      <c r="AF24" s="315">
        <v>189</v>
      </c>
      <c r="AG24" s="315" t="s">
        <v>399</v>
      </c>
      <c r="AH24" s="315" t="s">
        <v>399</v>
      </c>
      <c r="AI24" s="315" t="s">
        <v>399</v>
      </c>
      <c r="AJ24" s="315" t="s">
        <v>399</v>
      </c>
      <c r="AK24" s="1373">
        <v>1</v>
      </c>
      <c r="AL24" s="1373">
        <v>159</v>
      </c>
      <c r="AM24" s="1373" t="s">
        <v>399</v>
      </c>
      <c r="AN24" s="1373" t="s">
        <v>399</v>
      </c>
      <c r="AO24" s="1373">
        <v>1</v>
      </c>
      <c r="AP24" s="1373">
        <v>675</v>
      </c>
      <c r="AQ24" s="315" t="s">
        <v>399</v>
      </c>
    </row>
    <row r="25" spans="1:43" ht="26.25" customHeight="1">
      <c r="A25" s="402" t="s">
        <v>810</v>
      </c>
      <c r="B25" s="396">
        <v>1134</v>
      </c>
      <c r="C25" s="1373">
        <v>17629</v>
      </c>
      <c r="D25" s="1373">
        <v>612</v>
      </c>
      <c r="E25" s="1373">
        <v>1289</v>
      </c>
      <c r="F25" s="1373">
        <v>196</v>
      </c>
      <c r="G25" s="397">
        <v>1300</v>
      </c>
      <c r="H25" s="397">
        <v>144</v>
      </c>
      <c r="I25" s="397">
        <v>1868</v>
      </c>
      <c r="J25" s="397">
        <v>39</v>
      </c>
      <c r="K25" s="1373">
        <v>927</v>
      </c>
      <c r="L25" s="1373">
        <v>44</v>
      </c>
      <c r="M25" s="401">
        <v>1606</v>
      </c>
      <c r="N25" s="401">
        <v>37</v>
      </c>
      <c r="O25" s="403">
        <v>2655</v>
      </c>
      <c r="P25" s="403">
        <v>19</v>
      </c>
      <c r="Q25" s="403">
        <v>2619</v>
      </c>
      <c r="R25" s="403">
        <v>13</v>
      </c>
      <c r="S25" s="403">
        <v>3207</v>
      </c>
      <c r="T25" s="403">
        <v>6</v>
      </c>
      <c r="U25" s="403">
        <v>2158</v>
      </c>
      <c r="V25" s="403">
        <v>24</v>
      </c>
      <c r="W25" s="1377">
        <v>1123</v>
      </c>
      <c r="X25" s="1377">
        <v>17516</v>
      </c>
      <c r="Y25" s="315">
        <v>609</v>
      </c>
      <c r="Z25" s="315">
        <v>1283</v>
      </c>
      <c r="AA25" s="315">
        <v>192</v>
      </c>
      <c r="AB25" s="315">
        <v>1268</v>
      </c>
      <c r="AC25" s="315">
        <v>141</v>
      </c>
      <c r="AD25" s="315">
        <v>1821</v>
      </c>
      <c r="AE25" s="315">
        <v>38</v>
      </c>
      <c r="AF25" s="315">
        <v>899</v>
      </c>
      <c r="AG25" s="315">
        <v>44</v>
      </c>
      <c r="AH25" s="315">
        <v>1606</v>
      </c>
      <c r="AI25" s="315">
        <v>37</v>
      </c>
      <c r="AJ25" s="315">
        <v>2655</v>
      </c>
      <c r="AK25" s="403">
        <v>19</v>
      </c>
      <c r="AL25" s="403">
        <v>2619</v>
      </c>
      <c r="AM25" s="403">
        <v>13</v>
      </c>
      <c r="AN25" s="403">
        <v>3207</v>
      </c>
      <c r="AO25" s="403">
        <v>6</v>
      </c>
      <c r="AP25" s="403">
        <v>2158</v>
      </c>
      <c r="AQ25" s="315">
        <v>24</v>
      </c>
    </row>
    <row r="26" spans="1:43" ht="26.25" customHeight="1">
      <c r="A26" s="404" t="s">
        <v>811</v>
      </c>
      <c r="B26" s="405">
        <v>88</v>
      </c>
      <c r="C26" s="406">
        <v>4187</v>
      </c>
      <c r="D26" s="406">
        <v>21</v>
      </c>
      <c r="E26" s="406">
        <v>41</v>
      </c>
      <c r="F26" s="406">
        <v>12</v>
      </c>
      <c r="G26" s="406">
        <v>81</v>
      </c>
      <c r="H26" s="406">
        <v>35</v>
      </c>
      <c r="I26" s="407">
        <v>494</v>
      </c>
      <c r="J26" s="407">
        <v>7</v>
      </c>
      <c r="K26" s="408">
        <v>168</v>
      </c>
      <c r="L26" s="408">
        <v>2</v>
      </c>
      <c r="M26" s="408">
        <v>71</v>
      </c>
      <c r="N26" s="408">
        <v>5</v>
      </c>
      <c r="O26" s="409">
        <v>404</v>
      </c>
      <c r="P26" s="409">
        <v>2</v>
      </c>
      <c r="Q26" s="409">
        <v>292</v>
      </c>
      <c r="R26" s="409">
        <v>2</v>
      </c>
      <c r="S26" s="409">
        <v>501</v>
      </c>
      <c r="T26" s="409">
        <v>2</v>
      </c>
      <c r="U26" s="409">
        <v>2135</v>
      </c>
      <c r="V26" s="409" t="s">
        <v>399</v>
      </c>
      <c r="W26" s="611" t="s">
        <v>399</v>
      </c>
      <c r="X26" s="611" t="s">
        <v>399</v>
      </c>
      <c r="Y26" s="385" t="s">
        <v>399</v>
      </c>
      <c r="Z26" s="385" t="s">
        <v>399</v>
      </c>
      <c r="AA26" s="385" t="s">
        <v>399</v>
      </c>
      <c r="AB26" s="385" t="s">
        <v>399</v>
      </c>
      <c r="AC26" s="385" t="s">
        <v>399</v>
      </c>
      <c r="AD26" s="385" t="s">
        <v>399</v>
      </c>
      <c r="AE26" s="385" t="s">
        <v>399</v>
      </c>
      <c r="AF26" s="385" t="s">
        <v>399</v>
      </c>
      <c r="AG26" s="385" t="s">
        <v>399</v>
      </c>
      <c r="AH26" s="385" t="s">
        <v>399</v>
      </c>
      <c r="AI26" s="385" t="s">
        <v>399</v>
      </c>
      <c r="AJ26" s="385" t="s">
        <v>399</v>
      </c>
      <c r="AK26" s="409" t="s">
        <v>399</v>
      </c>
      <c r="AL26" s="409" t="s">
        <v>399</v>
      </c>
      <c r="AM26" s="409" t="s">
        <v>399</v>
      </c>
      <c r="AN26" s="409" t="s">
        <v>399</v>
      </c>
      <c r="AO26" s="409" t="s">
        <v>399</v>
      </c>
      <c r="AP26" s="409" t="s">
        <v>399</v>
      </c>
      <c r="AQ26" s="385" t="s">
        <v>399</v>
      </c>
    </row>
    <row r="27" spans="1:43" ht="18" customHeight="1">
      <c r="A27" s="314" t="s">
        <v>782</v>
      </c>
      <c r="B27" s="396"/>
      <c r="C27" s="397"/>
      <c r="D27" s="397"/>
      <c r="E27" s="397"/>
      <c r="F27" s="397"/>
      <c r="G27" s="397"/>
      <c r="H27" s="397"/>
      <c r="Z27" s="393"/>
    </row>
    <row r="28" spans="1:43" ht="18" customHeight="1">
      <c r="A28" s="314" t="s">
        <v>5342</v>
      </c>
      <c r="B28" s="396"/>
      <c r="C28" s="397"/>
      <c r="D28" s="397"/>
      <c r="E28" s="397"/>
      <c r="F28" s="397"/>
      <c r="G28" s="397"/>
      <c r="H28" s="397"/>
      <c r="Z28" s="393"/>
    </row>
    <row r="29" spans="1:43">
      <c r="Z29" s="393"/>
    </row>
    <row r="39" spans="2:14">
      <c r="M39" s="410"/>
      <c r="N39" s="410"/>
    </row>
    <row r="40" spans="2:14">
      <c r="B40" s="410"/>
      <c r="C40" s="410"/>
      <c r="D40" s="410"/>
    </row>
  </sheetData>
  <customSheetViews>
    <customSheetView guid="{35BD8D3A-C3F6-4E0E-B6B2-2143E8CF03D4}" scale="70">
      <pane xSplit="1" ySplit="6" topLeftCell="B7" activePane="bottomRight" state="frozen"/>
      <selection pane="bottomRight" activeCell="AS1" sqref="AS1"/>
      <pageMargins left="0.59055118110236227" right="0.59055118110236227" top="0.78740157480314965" bottom="0.78740157480314965" header="0.31496062992125984" footer="0.31496062992125984"/>
      <pageSetup paperSize="9" firstPageNumber="77" orientation="portrait" useFirstPageNumber="1" r:id="rId1"/>
      <headerFooter alignWithMargins="0"/>
    </customSheetView>
    <customSheetView guid="{62DAE75F-6EEA-49DA-9015-29B18CCD12D0}"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2"/>
      <headerFooter alignWithMargins="0"/>
    </customSheetView>
    <customSheetView guid="{4FBB7373-7AD5-46FB-9DE1-55BD4F50189C}" scale="70">
      <pane xSplit="1" ySplit="6" topLeftCell="B7" activePane="bottomRight" state="frozen"/>
      <selection pane="bottomRight"/>
      <pageMargins left="0.59055118110236227" right="0.59055118110236227" top="0.78740157480314965" bottom="0.78740157480314965" header="0.31496062992125984" footer="0.31496062992125984"/>
      <pageSetup paperSize="9" firstPageNumber="77" orientation="portrait" useFirstPageNumber="1" r:id="rId3"/>
      <headerFooter alignWithMargins="0"/>
    </customSheetView>
    <customSheetView guid="{B4CA18B5-BFDC-4B27-9B09-A8E981EC257E}" scale="70">
      <pane xSplit="1" ySplit="6" topLeftCell="AF7" activePane="bottomRight" state="frozen"/>
      <selection pane="bottomRight" activeCell="A3" sqref="A3"/>
      <pageMargins left="0.59055118110236227" right="0.59055118110236227" top="0.78740157480314965" bottom="0.78740157480314965" header="0.31496062992125984" footer="0.31496062992125984"/>
      <pageSetup paperSize="9" firstPageNumber="77" orientation="portrait" useFirstPageNumber="1" r:id="rId4"/>
      <headerFooter alignWithMargins="0"/>
    </customSheetView>
    <customSheetView guid="{24722943-D668-4B0A-A18B-250D1EAF22DF}"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5"/>
      <headerFooter alignWithMargins="0"/>
    </customSheetView>
    <customSheetView guid="{F9A5D3E6-646D-417F-BBE8-7ECCE1B1890D}"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
      <headerFooter alignWithMargins="0"/>
    </customSheetView>
    <customSheetView guid="{B49D56AA-3B6B-4E15-99C8-E193BF4F22A9}"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
      <headerFooter alignWithMargins="0"/>
    </customSheetView>
    <customSheetView guid="{4BFB6A7F-AD02-4597-91ED-9E7C081BFF9C}"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8"/>
      <headerFooter alignWithMargins="0"/>
    </customSheetView>
    <customSheetView guid="{CB77EDC4-1539-4750-BB10-178F70A60A1B}"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9"/>
      <headerFooter alignWithMargins="0"/>
    </customSheetView>
    <customSheetView guid="{369012CD-4C1F-4D8C-8CE3-B02386BE13F9}"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0"/>
      <headerFooter alignWithMargins="0"/>
    </customSheetView>
    <customSheetView guid="{564D171F-5A7F-4BA7-84E9-2748A0F2FCAC}"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1"/>
      <headerFooter alignWithMargins="0"/>
    </customSheetView>
    <customSheetView guid="{57203996-1702-43B0-8CA7-C4D353FAC7EF}"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2"/>
      <headerFooter alignWithMargins="0"/>
    </customSheetView>
    <customSheetView guid="{00CC1D44-80CA-4E4D-84E2-49AA889E672C}"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3"/>
      <headerFooter alignWithMargins="0"/>
    </customSheetView>
    <customSheetView guid="{58711EF9-D1BA-4D52-9189-4F7861C6D30C}"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4"/>
      <headerFooter alignWithMargins="0"/>
    </customSheetView>
    <customSheetView guid="{67EF8DD2-DD3D-4A4F-9A3B-29FC45742F40}"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5"/>
      <headerFooter alignWithMargins="0"/>
    </customSheetView>
    <customSheetView guid="{3A63DEF1-E49A-408D-8D43-BE5779D6C7CA}"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6"/>
      <headerFooter alignWithMargins="0"/>
    </customSheetView>
    <customSheetView guid="{71AD9FC9-48FC-499D-BB07-7480148E85D1}"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17"/>
      <headerFooter alignWithMargins="0"/>
    </customSheetView>
    <customSheetView guid="{30058F98-6897-4D54-8BCF-6DCA7063FB8D}" scale="70">
      <pageMargins left="0.59055118110236227" right="0.59055118110236227" top="0.78740157480314965" bottom="0.78740157480314965" header="0.31496062992125984" footer="0.31496062992125984"/>
      <pageSetup paperSize="9" firstPageNumber="77" orientation="portrait" useFirstPageNumber="1" r:id="rId18"/>
      <headerFooter alignWithMargins="0"/>
    </customSheetView>
    <customSheetView guid="{69EF12F7-33A4-4F77-BCCE-9A346C0C3A8F}" scale="70">
      <pageMargins left="0.59055118110236227" right="0.59055118110236227" top="0.78740157480314965" bottom="0.78740157480314965" header="0.31496062992125984" footer="0.31496062992125984"/>
      <pageSetup paperSize="9" firstPageNumber="77" orientation="portrait" useFirstPageNumber="1" r:id="rId19"/>
      <headerFooter alignWithMargins="0"/>
    </customSheetView>
    <customSheetView guid="{2EA61839-294C-4932-B051-169222D4FEC6}" scale="70">
      <pageMargins left="0.59055118110236227" right="0.59055118110236227" top="0.78740157480314965" bottom="0.78740157480314965" header="0.31496062992125984" footer="0.31496062992125984"/>
      <pageSetup paperSize="9" firstPageNumber="77" orientation="portrait" useFirstPageNumber="1" r:id="rId20"/>
      <headerFooter alignWithMargins="0"/>
    </customSheetView>
    <customSheetView guid="{93FFEA2B-6C03-44F6-B130-FBAEBD1B563D}" scale="70">
      <pageMargins left="0.59055118110236227" right="0.59055118110236227" top="0.78740157480314965" bottom="0.78740157480314965" header="0.31496062992125984" footer="0.31496062992125984"/>
      <pageSetup paperSize="9" firstPageNumber="77" orientation="portrait" useFirstPageNumber="1" r:id="rId21"/>
      <headerFooter alignWithMargins="0"/>
    </customSheetView>
    <customSheetView guid="{53BA018E-45F1-40AC-9517-B9A1EB91F7F3}" scale="70">
      <pageMargins left="0.59055118110236227" right="0.59055118110236227" top="0.78740157480314965" bottom="0.78740157480314965" header="0.31496062992125984" footer="0.31496062992125984"/>
      <pageSetup paperSize="9" firstPageNumber="77" orientation="portrait" useFirstPageNumber="1" r:id="rId22"/>
      <headerFooter alignWithMargins="0"/>
    </customSheetView>
    <customSheetView guid="{1BFE2A91-9960-49FB-B512-A4FCD8C3EC61}" scale="70">
      <pageMargins left="0.59055118110236227" right="0.59055118110236227" top="0.78740157480314965" bottom="0.78740157480314965" header="0.31496062992125984" footer="0.31496062992125984"/>
      <pageSetup paperSize="9" firstPageNumber="77" orientation="portrait" useFirstPageNumber="1" r:id="rId23"/>
      <headerFooter alignWithMargins="0"/>
    </customSheetView>
    <customSheetView guid="{B11D6758-BA5A-4F43-A11B-572A39E9790E}" scale="70">
      <pageMargins left="0.59055118110236227" right="0.59055118110236227" top="0.78740157480314965" bottom="0.78740157480314965" header="0.31496062992125984" footer="0.31496062992125984"/>
      <pageSetup paperSize="9" firstPageNumber="77" orientation="portrait" useFirstPageNumber="1" r:id="rId24"/>
      <headerFooter alignWithMargins="0"/>
    </customSheetView>
    <customSheetView guid="{C5E0F698-3666-4B81-8EED-CC2781573207}" scale="70">
      <pageMargins left="0.59055118110236227" right="0.59055118110236227" top="0.78740157480314965" bottom="0.78740157480314965" header="0.31496062992125984" footer="0.31496062992125984"/>
      <pageSetup paperSize="9" firstPageNumber="77" orientation="portrait" useFirstPageNumber="1" r:id="rId25"/>
      <headerFooter alignWithMargins="0"/>
    </customSheetView>
    <customSheetView guid="{898219FD-2AFB-47DD-A584-5E9CD05CCBB1}" scale="70">
      <pageMargins left="0.59055118110236227" right="0.59055118110236227" top="0.78740157480314965" bottom="0.78740157480314965" header="0.31496062992125984" footer="0.31496062992125984"/>
      <pageSetup paperSize="9" firstPageNumber="77" orientation="portrait" useFirstPageNumber="1" r:id="rId26"/>
      <headerFooter alignWithMargins="0"/>
    </customSheetView>
    <customSheetView guid="{F9FD260D-0E13-42FA-B6DD-FA7196CADFBB}" scale="70">
      <pageMargins left="0.59055118110236227" right="0.59055118110236227" top="0.78740157480314965" bottom="0.78740157480314965" header="0.31496062992125984" footer="0.31496062992125984"/>
      <pageSetup paperSize="9" firstPageNumber="77" orientation="portrait" useFirstPageNumber="1" r:id="rId27"/>
      <headerFooter alignWithMargins="0"/>
    </customSheetView>
    <customSheetView guid="{8F84476C-5D28-45F6-BFD4-9F4E2FD5B14D}" scale="70">
      <pageMargins left="0.59055118110236227" right="0.59055118110236227" top="0.78740157480314965" bottom="0.78740157480314965" header="0.31496062992125984" footer="0.31496062992125984"/>
      <pageSetup paperSize="9" firstPageNumber="77" orientation="portrait" useFirstPageNumber="1" r:id="rId28"/>
      <headerFooter alignWithMargins="0"/>
    </customSheetView>
    <customSheetView guid="{7A262490-7FC2-4C8C-B289-2D8F9C2B72A0}" scale="70">
      <pageMargins left="0.59055118110236227" right="0.59055118110236227" top="0.78740157480314965" bottom="0.78740157480314965" header="0.31496062992125984" footer="0.31496062992125984"/>
      <pageSetup paperSize="9" firstPageNumber="77" orientation="portrait" useFirstPageNumber="1" r:id="rId29"/>
      <headerFooter alignWithMargins="0"/>
    </customSheetView>
    <customSheetView guid="{BED141A3-5CB4-44D0-96C1-D3D2AD78F82E}" scale="70">
      <pageMargins left="0.59055118110236227" right="0.59055118110236227" top="0.78740157480314965" bottom="0.78740157480314965" header="0.31496062992125984" footer="0.31496062992125984"/>
      <pageSetup paperSize="9" firstPageNumber="77" orientation="portrait" useFirstPageNumber="1" r:id="rId30"/>
      <headerFooter alignWithMargins="0"/>
    </customSheetView>
    <customSheetView guid="{1BCDFE0B-EB32-405E-A123-CA77677AA7BE}" scale="70">
      <pageMargins left="0.59055118110236227" right="0.59055118110236227" top="0.78740157480314965" bottom="0.78740157480314965" header="0.31496062992125984" footer="0.31496062992125984"/>
      <pageSetup paperSize="9" firstPageNumber="77" orientation="portrait" useFirstPageNumber="1" r:id="rId31"/>
      <headerFooter alignWithMargins="0"/>
    </customSheetView>
    <customSheetView guid="{96390504-6689-4AFB-81A5-712B52EC1E83}" scale="70">
      <pageMargins left="0.59055118110236227" right="0.59055118110236227" top="0.78740157480314965" bottom="0.78740157480314965" header="0.31496062992125984" footer="0.31496062992125984"/>
      <pageSetup paperSize="9" firstPageNumber="77" orientation="portrait" useFirstPageNumber="1" r:id="rId32"/>
      <headerFooter alignWithMargins="0"/>
    </customSheetView>
    <customSheetView guid="{3FF74EB8-03DE-4C43-9AE6-A2853E714384}" scale="70">
      <pageMargins left="0.59055118110236227" right="0.59055118110236227" top="0.78740157480314965" bottom="0.78740157480314965" header="0.31496062992125984" footer="0.31496062992125984"/>
      <pageSetup paperSize="9" firstPageNumber="77" orientation="portrait" useFirstPageNumber="1" r:id="rId33"/>
      <headerFooter alignWithMargins="0"/>
    </customSheetView>
    <customSheetView guid="{2197E357-7CD0-4EA4-90A6-9555BC084B4F}" scale="70">
      <pageMargins left="0.59055118110236227" right="0.59055118110236227" top="0.78740157480314965" bottom="0.78740157480314965" header="0.31496062992125984" footer="0.31496062992125984"/>
      <pageSetup paperSize="9" firstPageNumber="77" orientation="portrait" useFirstPageNumber="1" r:id="rId34"/>
      <headerFooter alignWithMargins="0"/>
    </customSheetView>
    <customSheetView guid="{FF7A9D04-94D4-4D15-AD2D-E1F8E0368AE5}" scale="70">
      <pageMargins left="0.59055118110236227" right="0.59055118110236227" top="0.78740157480314965" bottom="0.78740157480314965" header="0.31496062992125984" footer="0.31496062992125984"/>
      <pageSetup paperSize="9" firstPageNumber="77" orientation="portrait" useFirstPageNumber="1" r:id="rId35"/>
      <headerFooter alignWithMargins="0"/>
    </customSheetView>
    <customSheetView guid="{8B65E8DB-C744-4D16-9819-6067CC1CCCAA}" scale="70">
      <pageMargins left="0.59055118110236227" right="0.59055118110236227" top="0.78740157480314965" bottom="0.78740157480314965" header="0.31496062992125984" footer="0.31496062992125984"/>
      <pageSetup paperSize="9" firstPageNumber="77" orientation="portrait" useFirstPageNumber="1" r:id="rId36"/>
      <headerFooter alignWithMargins="0"/>
    </customSheetView>
    <customSheetView guid="{06DBC5AB-88C1-4E14-8C73-F7B0FEB3D7E4}" scale="70">
      <pageMargins left="0.59055118110236227" right="0.59055118110236227" top="0.78740157480314965" bottom="0.78740157480314965" header="0.31496062992125984" footer="0.31496062992125984"/>
      <pageSetup paperSize="9" firstPageNumber="77" orientation="portrait" useFirstPageNumber="1" r:id="rId37"/>
      <headerFooter alignWithMargins="0"/>
    </customSheetView>
    <customSheetView guid="{43E09572-CE01-46DC-BF8D-61470785D9D8}" scale="70">
      <pageMargins left="0.59055118110236227" right="0.59055118110236227" top="0.78740157480314965" bottom="0.78740157480314965" header="0.31496062992125984" footer="0.31496062992125984"/>
      <pageSetup paperSize="9" firstPageNumber="77" orientation="portrait" useFirstPageNumber="1" r:id="rId38"/>
      <headerFooter alignWithMargins="0"/>
    </customSheetView>
    <customSheetView guid="{9E53071F-6DC1-48B1-9C5A-9EEB537B3297}" scale="70">
      <pageMargins left="0.59055118110236227" right="0.59055118110236227" top="0.78740157480314965" bottom="0.78740157480314965" header="0.31496062992125984" footer="0.31496062992125984"/>
      <pageSetup paperSize="9" firstPageNumber="77" orientation="portrait" useFirstPageNumber="1" r:id="rId39"/>
      <headerFooter alignWithMargins="0"/>
    </customSheetView>
    <customSheetView guid="{ED4482EE-7338-4CC5-85EA-72B3B193C360}" scale="70">
      <pageMargins left="0.59055118110236227" right="0.59055118110236227" top="0.78740157480314965" bottom="0.78740157480314965" header="0.31496062992125984" footer="0.31496062992125984"/>
      <pageSetup paperSize="9" firstPageNumber="77" orientation="portrait" useFirstPageNumber="1" r:id="rId40"/>
      <headerFooter alignWithMargins="0"/>
    </customSheetView>
    <customSheetView guid="{189F6A79-E0AD-48C6-A87A-B88942B73FB0}" scale="70">
      <pageMargins left="0.59055118110236227" right="0.59055118110236227" top="0.78740157480314965" bottom="0.78740157480314965" header="0.31496062992125984" footer="0.31496062992125984"/>
      <pageSetup paperSize="9" firstPageNumber="77" orientation="portrait" useFirstPageNumber="1" r:id="rId41"/>
      <headerFooter alignWithMargins="0"/>
    </customSheetView>
    <customSheetView guid="{4D74F358-5F93-45CB-B1B9-3325069D309B}" scale="70">
      <pageMargins left="0.59055118110236227" right="0.59055118110236227" top="0.78740157480314965" bottom="0.78740157480314965" header="0.31496062992125984" footer="0.31496062992125984"/>
      <pageSetup paperSize="9" firstPageNumber="77" orientation="portrait" useFirstPageNumber="1" r:id="rId42"/>
      <headerFooter alignWithMargins="0"/>
    </customSheetView>
    <customSheetView guid="{1486AC6E-B9F3-4CC2-AE0E-9827E85F6890}" scale="70">
      <pageMargins left="0.59055118110236227" right="0.59055118110236227" top="0.78740157480314965" bottom="0.78740157480314965" header="0.31496062992125984" footer="0.31496062992125984"/>
      <pageSetup paperSize="9" firstPageNumber="77" orientation="portrait" useFirstPageNumber="1" r:id="rId43"/>
      <headerFooter alignWithMargins="0"/>
    </customSheetView>
    <customSheetView guid="{94642DE4-2324-49BC-91D9-FAC00F585226}" scale="70">
      <pageMargins left="0.59055118110236227" right="0.59055118110236227" top="0.78740157480314965" bottom="0.78740157480314965" header="0.31496062992125984" footer="0.31496062992125984"/>
      <pageSetup paperSize="9" firstPageNumber="77" orientation="portrait" useFirstPageNumber="1" r:id="rId44"/>
      <headerFooter alignWithMargins="0"/>
    </customSheetView>
    <customSheetView guid="{4D2D3CAB-7699-4DB8-8B65-64F720C5DB21}" scale="70">
      <pageMargins left="0.59055118110236227" right="0.59055118110236227" top="0.78740157480314965" bottom="0.78740157480314965" header="0.31496062992125984" footer="0.31496062992125984"/>
      <pageSetup paperSize="9" firstPageNumber="77" orientation="portrait" useFirstPageNumber="1" r:id="rId45"/>
      <headerFooter alignWithMargins="0"/>
    </customSheetView>
    <customSheetView guid="{2EF88AF6-EE5B-4AC2-ACDB-9BB2BBF29173}" scale="70">
      <pageMargins left="0.59055118110236227" right="0.59055118110236227" top="0.78740157480314965" bottom="0.78740157480314965" header="0.31496062992125984" footer="0.31496062992125984"/>
      <pageSetup paperSize="9" firstPageNumber="77" orientation="portrait" useFirstPageNumber="1" r:id="rId46"/>
      <headerFooter alignWithMargins="0"/>
    </customSheetView>
    <customSheetView guid="{D5CA87AE-EAFF-4FDC-ABC9-AEF5B5BEB72E}" scale="70">
      <pageMargins left="0.59055118110236227" right="0.59055118110236227" top="0.78740157480314965" bottom="0.78740157480314965" header="0.31496062992125984" footer="0.31496062992125984"/>
      <pageSetup paperSize="9" firstPageNumber="77" orientation="portrait" useFirstPageNumber="1" r:id="rId47"/>
      <headerFooter alignWithMargins="0"/>
    </customSheetView>
    <customSheetView guid="{17AB8E9E-AF26-4EBF-9AA5-9A87DC9AD602}" scale="70">
      <pageMargins left="0.59055118110236227" right="0.59055118110236227" top="0.78740157480314965" bottom="0.78740157480314965" header="0.31496062992125984" footer="0.31496062992125984"/>
      <pageSetup paperSize="9" firstPageNumber="77" orientation="portrait" useFirstPageNumber="1" r:id="rId48"/>
      <headerFooter alignWithMargins="0"/>
    </customSheetView>
    <customSheetView guid="{D040BA70-5565-48F1-BFA8-4D40C54F0F21}" scale="70">
      <pageMargins left="0.59055118110236227" right="0.59055118110236227" top="0.78740157480314965" bottom="0.78740157480314965" header="0.31496062992125984" footer="0.31496062992125984"/>
      <pageSetup paperSize="9" firstPageNumber="77" orientation="portrait" useFirstPageNumber="1" r:id="rId49"/>
      <headerFooter alignWithMargins="0"/>
    </customSheetView>
    <customSheetView guid="{DDC9534C-6D09-4A16-B20C-329D6E1F671D}" scale="70">
      <pageMargins left="0.59055118110236227" right="0.59055118110236227" top="0.78740157480314965" bottom="0.78740157480314965" header="0.31496062992125984" footer="0.31496062992125984"/>
      <pageSetup paperSize="9" firstPageNumber="77" orientation="portrait" useFirstPageNumber="1" r:id="rId50"/>
      <headerFooter alignWithMargins="0"/>
    </customSheetView>
    <customSheetView guid="{8B44375A-1636-4AEA-8BC9-06A6E5FB3552}" scale="70">
      <pageMargins left="0.59055118110236227" right="0.59055118110236227" top="0.78740157480314965" bottom="0.78740157480314965" header="0.31496062992125984" footer="0.31496062992125984"/>
      <pageSetup paperSize="9" firstPageNumber="77" orientation="portrait" useFirstPageNumber="1" r:id="rId51"/>
      <headerFooter alignWithMargins="0"/>
    </customSheetView>
    <customSheetView guid="{BD934AF0-2C30-423F-A316-708B1B6405E5}" scale="70">
      <pageMargins left="0.59055118110236227" right="0.59055118110236227" top="0.78740157480314965" bottom="0.78740157480314965" header="0.31496062992125984" footer="0.31496062992125984"/>
      <pageSetup paperSize="9" firstPageNumber="77" orientation="portrait" useFirstPageNumber="1" r:id="rId52"/>
      <headerFooter alignWithMargins="0"/>
    </customSheetView>
    <customSheetView guid="{1C2FAE53-A98F-435E-9AEF-4E7909BF1616}" scale="70">
      <pageMargins left="0.59055118110236227" right="0.59055118110236227" top="0.78740157480314965" bottom="0.78740157480314965" header="0.31496062992125984" footer="0.31496062992125984"/>
      <pageSetup paperSize="9" firstPageNumber="77" orientation="portrait" useFirstPageNumber="1" r:id="rId53"/>
      <headerFooter alignWithMargins="0"/>
    </customSheetView>
    <customSheetView guid="{2269C0FD-B02E-4191-A436-AAEEA9894E11}" scale="70">
      <pageMargins left="0.59055118110236227" right="0.59055118110236227" top="0.78740157480314965" bottom="0.78740157480314965" header="0.31496062992125984" footer="0.31496062992125984"/>
      <pageSetup paperSize="9" firstPageNumber="77" orientation="portrait" useFirstPageNumber="1" r:id="rId54"/>
      <headerFooter alignWithMargins="0"/>
    </customSheetView>
    <customSheetView guid="{7F32949A-5CAB-4A39-BA6F-2E21B6F67F41}" scale="70">
      <pageMargins left="0.59055118110236227" right="0.59055118110236227" top="0.78740157480314965" bottom="0.78740157480314965" header="0.31496062992125984" footer="0.31496062992125984"/>
      <pageSetup paperSize="9" firstPageNumber="77" orientation="portrait" useFirstPageNumber="1" r:id="rId55"/>
      <headerFooter alignWithMargins="0"/>
    </customSheetView>
    <customSheetView guid="{96261999-39E9-4504-A3A1-B1430E0C0346}" scale="70">
      <pageMargins left="0.59055118110236227" right="0.59055118110236227" top="0.78740157480314965" bottom="0.78740157480314965" header="0.31496062992125984" footer="0.31496062992125984"/>
      <pageSetup paperSize="9" firstPageNumber="77" orientation="portrait" useFirstPageNumber="1" r:id="rId56"/>
      <headerFooter alignWithMargins="0"/>
    </customSheetView>
    <customSheetView guid="{1184DE22-5901-485C-8050-F941E80B16ED}" scale="70">
      <pageMargins left="0.59055118110236227" right="0.59055118110236227" top="0.78740157480314965" bottom="0.78740157480314965" header="0.31496062992125984" footer="0.31496062992125984"/>
      <pageSetup paperSize="9" firstPageNumber="77" orientation="portrait" useFirstPageNumber="1" r:id="rId57"/>
      <headerFooter alignWithMargins="0"/>
    </customSheetView>
    <customSheetView guid="{2B898D7F-EE90-4CFD-9F43-AB7414F89E77}" scale="70">
      <pageMargins left="0.59055118110236227" right="0.59055118110236227" top="0.78740157480314965" bottom="0.78740157480314965" header="0.31496062992125984" footer="0.31496062992125984"/>
      <pageSetup paperSize="9" firstPageNumber="77" orientation="portrait" useFirstPageNumber="1" r:id="rId58"/>
      <headerFooter alignWithMargins="0"/>
    </customSheetView>
    <customSheetView guid="{C6AFBE28-E866-4D5D-ADBD-07D2847FD902}" scale="70">
      <pageMargins left="0.59055118110236227" right="0.59055118110236227" top="0.78740157480314965" bottom="0.78740157480314965" header="0.31496062992125984" footer="0.31496062992125984"/>
      <pageSetup paperSize="9" firstPageNumber="77" orientation="portrait" useFirstPageNumber="1" r:id="rId59"/>
      <headerFooter alignWithMargins="0"/>
    </customSheetView>
    <customSheetView guid="{3735EA80-EB2D-4910-81F1-1AA74ECCBFE5}"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0"/>
      <headerFooter alignWithMargins="0"/>
    </customSheetView>
    <customSheetView guid="{436E96B2-CC3D-4C3D-8B1C-266CE54627E3}"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1"/>
      <headerFooter alignWithMargins="0"/>
    </customSheetView>
    <customSheetView guid="{5B441C35-8B1D-479D-A742-AF098D604223}"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2"/>
      <headerFooter alignWithMargins="0"/>
    </customSheetView>
    <customSheetView guid="{E4062767-D090-45A6-BD60-B90D5BBF3894}"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3"/>
      <headerFooter alignWithMargins="0"/>
    </customSheetView>
    <customSheetView guid="{1F973131-8A4E-4D06-BD72-AB7B2C989AC9}"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4"/>
      <headerFooter alignWithMargins="0"/>
    </customSheetView>
    <customSheetView guid="{1FF3D99B-551E-43BF-80CF-4BE9881BF48D}"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5"/>
      <headerFooter alignWithMargins="0"/>
    </customSheetView>
    <customSheetView guid="{240189DE-87D7-4094-9C55-239451DB35EE}"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6"/>
      <headerFooter alignWithMargins="0"/>
    </customSheetView>
    <customSheetView guid="{3879FE5B-EDC4-4A46-BAD1-D4F44E5C755B}"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7"/>
      <headerFooter alignWithMargins="0"/>
    </customSheetView>
    <customSheetView guid="{CFF65FEC-3D52-4BB3-8C14-3CC246A9956F}"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8"/>
      <headerFooter alignWithMargins="0"/>
    </customSheetView>
    <customSheetView guid="{3548A65C-53E9-4D33-AABC-827B0C7E9C69}"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69"/>
      <headerFooter alignWithMargins="0"/>
    </customSheetView>
    <customSheetView guid="{F086CED5-EBE2-44AF-B94E-B9989A6B9DCD}"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0"/>
      <headerFooter alignWithMargins="0"/>
    </customSheetView>
    <customSheetView guid="{7AA915D7-EB0A-47D9-A8BE-7E77CDFF3F08}"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1"/>
      <headerFooter alignWithMargins="0"/>
    </customSheetView>
    <customSheetView guid="{F3CC2422-C263-4ADA-B4A0-53719C6F4A1C}"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2"/>
      <headerFooter alignWithMargins="0"/>
    </customSheetView>
    <customSheetView guid="{71042459-703D-4FF3-8D53-1213B54B1552}"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3"/>
      <headerFooter alignWithMargins="0"/>
    </customSheetView>
    <customSheetView guid="{EE644B69-3942-4A0D-811D-C183FE0C8B84}"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4"/>
      <headerFooter alignWithMargins="0"/>
    </customSheetView>
    <customSheetView guid="{AA17E97B-ABB2-4C8B-BAA8-63934B5B5DBA}"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5"/>
      <headerFooter alignWithMargins="0"/>
    </customSheetView>
    <customSheetView guid="{723C59CB-A466-4479-8AA8-39674B010947}"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6"/>
      <headerFooter alignWithMargins="0"/>
    </customSheetView>
    <customSheetView guid="{9D1B7E56-0B3F-4392-BE9A-F57461B2AFB0}" scale="70">
      <pane xSplit="1" ySplit="6" topLeftCell="AF7" activePane="bottomRight" state="frozen"/>
      <selection pane="bottomRight" activeCell="A3" sqref="A3"/>
      <pageMargins left="0.59055118110236227" right="0.59055118110236227" top="0.78740157480314965" bottom="0.78740157480314965" header="0.31496062992125984" footer="0.31496062992125984"/>
      <pageSetup paperSize="9" firstPageNumber="77" orientation="portrait" useFirstPageNumber="1" r:id="rId77"/>
      <headerFooter alignWithMargins="0"/>
    </customSheetView>
    <customSheetView guid="{CD1FBD09-2D49-40A1-916B-5524EF5CA3FA}" scale="70">
      <pane xSplit="1" ySplit="6" topLeftCell="AF7" activePane="bottomRight" state="frozen"/>
      <selection pane="bottomRight" activeCell="A3" sqref="A3"/>
      <pageMargins left="0.59055118110236227" right="0.59055118110236227" top="0.78740157480314965" bottom="0.78740157480314965" header="0.31496062992125984" footer="0.31496062992125984"/>
      <pageSetup paperSize="9" firstPageNumber="77" orientation="portrait" useFirstPageNumber="1" r:id="rId78"/>
      <headerFooter alignWithMargins="0"/>
    </customSheetView>
    <customSheetView guid="{5513285A-7AFF-4B9F-AAF6-93131D585702}"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79"/>
      <headerFooter alignWithMargins="0"/>
    </customSheetView>
    <customSheetView guid="{A0A5534D-42D8-415C-8AAF-DF16D93BD699}" scale="70">
      <selection activeCell="A3" sqref="A3"/>
      <pageMargins left="0.59055118110236227" right="0.59055118110236227" top="0.78740157480314965" bottom="0.78740157480314965" header="0.31496062992125984" footer="0.31496062992125984"/>
      <pageSetup paperSize="9" firstPageNumber="77" orientation="portrait" useFirstPageNumber="1" r:id="rId80"/>
      <headerFooter alignWithMargins="0"/>
    </customSheetView>
    <customSheetView guid="{954601D5-9BC0-44CB-9222-E69A5143F9E9}" scale="70">
      <pane xSplit="1" ySplit="6" topLeftCell="AF7" activePane="bottomRight" state="frozen"/>
      <selection pane="bottomRight" activeCell="A3" sqref="A3"/>
      <pageMargins left="0.59055118110236227" right="0.59055118110236227" top="0.78740157480314965" bottom="0.78740157480314965" header="0.31496062992125984" footer="0.31496062992125984"/>
      <pageSetup paperSize="9" firstPageNumber="77" orientation="portrait" useFirstPageNumber="1" r:id="rId81"/>
      <headerFooter alignWithMargins="0"/>
    </customSheetView>
    <customSheetView guid="{20ACD794-F4A7-4F34-995C-D04BD1C46A1C}" scale="70">
      <pane xSplit="1" ySplit="6" topLeftCell="B7" activePane="bottomRight" state="frozen"/>
      <selection pane="bottomRight" activeCell="G20" sqref="G20"/>
      <pageMargins left="0.59055118110236227" right="0.59055118110236227" top="0.78740157480314965" bottom="0.78740157480314965" header="0.31496062992125984" footer="0.31496062992125984"/>
      <pageSetup paperSize="9" firstPageNumber="77" orientation="portrait" useFirstPageNumber="1" r:id="rId82"/>
      <headerFooter alignWithMargins="0"/>
    </customSheetView>
  </customSheetViews>
  <mergeCells count="25">
    <mergeCell ref="AK5:AL5"/>
    <mergeCell ref="AM5:AN5"/>
    <mergeCell ref="AO5:AP5"/>
    <mergeCell ref="L5:M5"/>
    <mergeCell ref="N5:O5"/>
    <mergeCell ref="P5:Q5"/>
    <mergeCell ref="V5:V6"/>
    <mergeCell ref="R5:S5"/>
    <mergeCell ref="T5:U5"/>
    <mergeCell ref="AQ5:AQ6"/>
    <mergeCell ref="A4:A6"/>
    <mergeCell ref="W4:AQ4"/>
    <mergeCell ref="W5:X5"/>
    <mergeCell ref="Y5:Z5"/>
    <mergeCell ref="AA5:AB5"/>
    <mergeCell ref="AC5:AD5"/>
    <mergeCell ref="AE5:AF5"/>
    <mergeCell ref="AG5:AH5"/>
    <mergeCell ref="AI5:AJ5"/>
    <mergeCell ref="B4:V4"/>
    <mergeCell ref="B5:C5"/>
    <mergeCell ref="D5:E5"/>
    <mergeCell ref="F5:G5"/>
    <mergeCell ref="H5:I5"/>
    <mergeCell ref="J5:K5"/>
  </mergeCells>
  <phoneticPr fontId="2"/>
  <hyperlinks>
    <hyperlink ref="AS1" location="目次!A1" display="目次へ戻る"/>
  </hyperlinks>
  <pageMargins left="0.59055118110236227" right="0.59055118110236227" top="0.78740157480314965" bottom="0.78740157480314965" header="0.31496062992125984" footer="0.31496062992125984"/>
  <pageSetup paperSize="9" firstPageNumber="77" orientation="portrait" useFirstPageNumber="1" r:id="rId83"/>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AU143"/>
  <sheetViews>
    <sheetView zoomScale="70" zoomScaleNormal="70" zoomScaleSheetLayoutView="100" workbookViewId="0">
      <pane xSplit="2" ySplit="6" topLeftCell="C7" activePane="bottomRight" state="frozen"/>
      <selection activeCell="G20" sqref="G20"/>
      <selection pane="topRight" activeCell="G20" sqref="G20"/>
      <selection pane="bottomLeft" activeCell="G20" sqref="G20"/>
      <selection pane="bottomRight" activeCell="G20" sqref="G20"/>
    </sheetView>
  </sheetViews>
  <sheetFormatPr defaultColWidth="9" defaultRowHeight="13.5"/>
  <cols>
    <col min="1" max="1" width="3.875" style="1375" bestFit="1" customWidth="1"/>
    <col min="2" max="2" width="42.125" style="1375" customWidth="1"/>
    <col min="3" max="44" width="9" style="1375"/>
    <col min="45" max="45" width="2.5" style="314" customWidth="1"/>
    <col min="46" max="46" width="11" style="314" bestFit="1" customWidth="1"/>
    <col min="47" max="16384" width="9" style="314"/>
  </cols>
  <sheetData>
    <row r="1" spans="1:46" ht="22.5" customHeight="1">
      <c r="AR1" s="315" t="s">
        <v>4782</v>
      </c>
      <c r="AT1" s="345" t="s">
        <v>747</v>
      </c>
    </row>
    <row r="2" spans="1:46" ht="22.5" customHeight="1">
      <c r="A2" s="390" t="s">
        <v>4790</v>
      </c>
      <c r="B2" s="314"/>
      <c r="C2" s="314"/>
      <c r="D2" s="314"/>
      <c r="E2" s="314"/>
      <c r="F2" s="314"/>
      <c r="G2" s="314"/>
      <c r="H2" s="314"/>
      <c r="I2" s="314"/>
      <c r="J2" s="314"/>
      <c r="K2" s="314"/>
      <c r="L2" s="314"/>
      <c r="M2" s="314"/>
      <c r="N2" s="314"/>
      <c r="O2" s="314"/>
      <c r="P2" s="314"/>
      <c r="Q2" s="314"/>
      <c r="R2" s="314"/>
      <c r="S2" s="314"/>
      <c r="T2" s="314"/>
    </row>
    <row r="3" spans="1:46" s="319" customFormat="1" ht="22.5" customHeight="1">
      <c r="B3" s="318"/>
      <c r="C3" s="318"/>
      <c r="D3" s="318"/>
      <c r="E3" s="318"/>
      <c r="F3" s="318"/>
      <c r="G3" s="318"/>
      <c r="H3" s="318"/>
      <c r="I3" s="318"/>
      <c r="J3" s="318"/>
      <c r="K3" s="318"/>
      <c r="L3" s="391"/>
      <c r="M3" s="391"/>
      <c r="N3" s="391"/>
      <c r="O3" s="391"/>
      <c r="P3" s="391"/>
      <c r="Q3" s="391"/>
      <c r="R3" s="391"/>
      <c r="S3" s="391"/>
      <c r="U3" s="1375"/>
      <c r="V3" s="1375"/>
      <c r="W3" s="1375"/>
      <c r="X3" s="1375"/>
      <c r="Y3" s="1375"/>
      <c r="Z3" s="1375"/>
      <c r="AA3" s="1375"/>
      <c r="AB3" s="1375"/>
      <c r="AC3" s="1375"/>
      <c r="AD3" s="1375"/>
      <c r="AE3" s="1375"/>
      <c r="AF3" s="1375"/>
      <c r="AG3" s="1375"/>
      <c r="AH3" s="1375"/>
      <c r="AI3" s="1375"/>
      <c r="AJ3" s="1375"/>
      <c r="AK3" s="1375"/>
      <c r="AL3" s="1375"/>
      <c r="AM3" s="1375"/>
      <c r="AN3" s="1375"/>
      <c r="AO3" s="1375"/>
      <c r="AP3" s="1375"/>
      <c r="AQ3" s="1375"/>
      <c r="AR3" s="391" t="s">
        <v>5121</v>
      </c>
      <c r="AS3" s="391"/>
    </row>
    <row r="4" spans="1:46" ht="20.100000000000001" customHeight="1">
      <c r="A4" s="2087" t="s">
        <v>812</v>
      </c>
      <c r="B4" s="2083"/>
      <c r="C4" s="2082" t="s">
        <v>131</v>
      </c>
      <c r="D4" s="2082"/>
      <c r="E4" s="2082"/>
      <c r="F4" s="2082"/>
      <c r="G4" s="2082"/>
      <c r="H4" s="2082"/>
      <c r="I4" s="2082"/>
      <c r="J4" s="2082"/>
      <c r="K4" s="2082"/>
      <c r="L4" s="2082"/>
      <c r="M4" s="2082"/>
      <c r="N4" s="2082"/>
      <c r="O4" s="2082"/>
      <c r="P4" s="2082"/>
      <c r="Q4" s="2082"/>
      <c r="R4" s="2082"/>
      <c r="S4" s="2082"/>
      <c r="T4" s="2082"/>
      <c r="U4" s="2082"/>
      <c r="V4" s="2082"/>
      <c r="W4" s="2082"/>
      <c r="X4" s="2082" t="s">
        <v>755</v>
      </c>
      <c r="Y4" s="2082"/>
      <c r="Z4" s="2082"/>
      <c r="AA4" s="2082"/>
      <c r="AB4" s="2082"/>
      <c r="AC4" s="2082"/>
      <c r="AD4" s="2082"/>
      <c r="AE4" s="2082"/>
      <c r="AF4" s="2082"/>
      <c r="AG4" s="2082"/>
      <c r="AH4" s="2082"/>
      <c r="AI4" s="2082"/>
      <c r="AJ4" s="2082"/>
      <c r="AK4" s="2082"/>
      <c r="AL4" s="2082"/>
      <c r="AM4" s="2082"/>
      <c r="AN4" s="2082"/>
      <c r="AO4" s="2082"/>
      <c r="AP4" s="2082"/>
      <c r="AQ4" s="2082"/>
      <c r="AR4" s="2080"/>
    </row>
    <row r="5" spans="1:46" ht="30" customHeight="1">
      <c r="A5" s="2087"/>
      <c r="B5" s="2083"/>
      <c r="C5" s="2082" t="s">
        <v>131</v>
      </c>
      <c r="D5" s="2082"/>
      <c r="E5" s="2083" t="s">
        <v>796</v>
      </c>
      <c r="F5" s="2083"/>
      <c r="G5" s="2083" t="s">
        <v>797</v>
      </c>
      <c r="H5" s="2083"/>
      <c r="I5" s="2083" t="s">
        <v>813</v>
      </c>
      <c r="J5" s="2083"/>
      <c r="K5" s="2083" t="s">
        <v>799</v>
      </c>
      <c r="L5" s="2083"/>
      <c r="M5" s="2083" t="s">
        <v>800</v>
      </c>
      <c r="N5" s="2083"/>
      <c r="O5" s="2083" t="s">
        <v>801</v>
      </c>
      <c r="P5" s="2083"/>
      <c r="Q5" s="2088" t="s">
        <v>5133</v>
      </c>
      <c r="R5" s="2088"/>
      <c r="S5" s="2088" t="s">
        <v>5134</v>
      </c>
      <c r="T5" s="2088"/>
      <c r="U5" s="2088" t="s">
        <v>5135</v>
      </c>
      <c r="V5" s="2088"/>
      <c r="W5" s="2089" t="s">
        <v>814</v>
      </c>
      <c r="X5" s="2082" t="s">
        <v>131</v>
      </c>
      <c r="Y5" s="2082"/>
      <c r="Z5" s="2083" t="s">
        <v>796</v>
      </c>
      <c r="AA5" s="2083"/>
      <c r="AB5" s="2083" t="s">
        <v>797</v>
      </c>
      <c r="AC5" s="2083"/>
      <c r="AD5" s="2083" t="s">
        <v>813</v>
      </c>
      <c r="AE5" s="2083"/>
      <c r="AF5" s="2083" t="s">
        <v>799</v>
      </c>
      <c r="AG5" s="2083"/>
      <c r="AH5" s="2083" t="s">
        <v>800</v>
      </c>
      <c r="AI5" s="2083"/>
      <c r="AJ5" s="2083" t="s">
        <v>801</v>
      </c>
      <c r="AK5" s="2083"/>
      <c r="AL5" s="2088" t="s">
        <v>5133</v>
      </c>
      <c r="AM5" s="2088"/>
      <c r="AN5" s="2088" t="s">
        <v>5134</v>
      </c>
      <c r="AO5" s="2088"/>
      <c r="AP5" s="2088" t="s">
        <v>5135</v>
      </c>
      <c r="AQ5" s="2088"/>
      <c r="AR5" s="2090" t="s">
        <v>814</v>
      </c>
    </row>
    <row r="6" spans="1:46" ht="30" customHeight="1">
      <c r="A6" s="2087"/>
      <c r="B6" s="2083"/>
      <c r="C6" s="1372" t="s">
        <v>759</v>
      </c>
      <c r="D6" s="1372" t="s">
        <v>760</v>
      </c>
      <c r="E6" s="1369" t="s">
        <v>759</v>
      </c>
      <c r="F6" s="1369" t="s">
        <v>760</v>
      </c>
      <c r="G6" s="1369" t="s">
        <v>759</v>
      </c>
      <c r="H6" s="1369" t="s">
        <v>760</v>
      </c>
      <c r="I6" s="1369" t="s">
        <v>759</v>
      </c>
      <c r="J6" s="1369" t="s">
        <v>760</v>
      </c>
      <c r="K6" s="1369" t="s">
        <v>759</v>
      </c>
      <c r="L6" s="1369" t="s">
        <v>760</v>
      </c>
      <c r="M6" s="1369" t="s">
        <v>759</v>
      </c>
      <c r="N6" s="1369" t="s">
        <v>760</v>
      </c>
      <c r="O6" s="1369" t="s">
        <v>759</v>
      </c>
      <c r="P6" s="1369" t="s">
        <v>760</v>
      </c>
      <c r="Q6" s="1369" t="s">
        <v>759</v>
      </c>
      <c r="R6" s="1369" t="s">
        <v>760</v>
      </c>
      <c r="S6" s="1369" t="s">
        <v>759</v>
      </c>
      <c r="T6" s="1369" t="s">
        <v>760</v>
      </c>
      <c r="U6" s="1369" t="s">
        <v>759</v>
      </c>
      <c r="V6" s="1369" t="s">
        <v>760</v>
      </c>
      <c r="W6" s="2089"/>
      <c r="X6" s="1372" t="s">
        <v>759</v>
      </c>
      <c r="Y6" s="1372" t="s">
        <v>760</v>
      </c>
      <c r="Z6" s="1369" t="s">
        <v>759</v>
      </c>
      <c r="AA6" s="1369" t="s">
        <v>760</v>
      </c>
      <c r="AB6" s="1369" t="s">
        <v>759</v>
      </c>
      <c r="AC6" s="1369" t="s">
        <v>760</v>
      </c>
      <c r="AD6" s="1369" t="s">
        <v>759</v>
      </c>
      <c r="AE6" s="1369" t="s">
        <v>760</v>
      </c>
      <c r="AF6" s="1369" t="s">
        <v>759</v>
      </c>
      <c r="AG6" s="1369" t="s">
        <v>760</v>
      </c>
      <c r="AH6" s="1369" t="s">
        <v>759</v>
      </c>
      <c r="AI6" s="1369" t="s">
        <v>760</v>
      </c>
      <c r="AJ6" s="1369" t="s">
        <v>759</v>
      </c>
      <c r="AK6" s="1369" t="s">
        <v>760</v>
      </c>
      <c r="AL6" s="1369" t="s">
        <v>759</v>
      </c>
      <c r="AM6" s="1369" t="s">
        <v>760</v>
      </c>
      <c r="AN6" s="1369" t="s">
        <v>759</v>
      </c>
      <c r="AO6" s="1369" t="s">
        <v>760</v>
      </c>
      <c r="AP6" s="1369" t="s">
        <v>759</v>
      </c>
      <c r="AQ6" s="1369" t="s">
        <v>760</v>
      </c>
      <c r="AR6" s="2090"/>
      <c r="AS6" s="411"/>
      <c r="AT6" s="411"/>
    </row>
    <row r="7" spans="1:46" ht="21.75" customHeight="1">
      <c r="A7" s="1381" t="s">
        <v>5222</v>
      </c>
      <c r="B7" s="1382" t="s">
        <v>5136</v>
      </c>
      <c r="C7" s="1383">
        <v>15355</v>
      </c>
      <c r="D7" s="1383">
        <v>172862</v>
      </c>
      <c r="E7" s="1383">
        <v>8044</v>
      </c>
      <c r="F7" s="1383">
        <v>17319</v>
      </c>
      <c r="G7" s="1383">
        <v>3188</v>
      </c>
      <c r="H7" s="1383">
        <v>20942</v>
      </c>
      <c r="I7" s="1383">
        <v>2205</v>
      </c>
      <c r="J7" s="1383">
        <v>29491</v>
      </c>
      <c r="K7" s="1383">
        <v>788</v>
      </c>
      <c r="L7" s="1383">
        <v>18735</v>
      </c>
      <c r="M7" s="1383">
        <v>529</v>
      </c>
      <c r="N7" s="1383">
        <v>19832</v>
      </c>
      <c r="O7" s="1383">
        <v>317</v>
      </c>
      <c r="P7" s="1383">
        <v>21803</v>
      </c>
      <c r="Q7" s="1383">
        <v>113</v>
      </c>
      <c r="R7" s="1383">
        <v>14988</v>
      </c>
      <c r="S7" s="1383">
        <v>43</v>
      </c>
      <c r="T7" s="1383">
        <v>10545</v>
      </c>
      <c r="U7" s="1383">
        <v>34</v>
      </c>
      <c r="V7" s="1383">
        <v>19207</v>
      </c>
      <c r="W7" s="1383">
        <v>94</v>
      </c>
      <c r="X7" s="1383">
        <v>15045</v>
      </c>
      <c r="Y7" s="1383">
        <v>162868</v>
      </c>
      <c r="Z7" s="1383">
        <v>7980</v>
      </c>
      <c r="AA7" s="1383">
        <v>17129</v>
      </c>
      <c r="AB7" s="1383">
        <v>3147</v>
      </c>
      <c r="AC7" s="1383">
        <v>20687</v>
      </c>
      <c r="AD7" s="1383">
        <v>2117</v>
      </c>
      <c r="AE7" s="1383">
        <v>28237</v>
      </c>
      <c r="AF7" s="1383">
        <v>749</v>
      </c>
      <c r="AG7" s="1383">
        <v>17812</v>
      </c>
      <c r="AH7" s="1383">
        <v>489</v>
      </c>
      <c r="AI7" s="1383">
        <v>18372</v>
      </c>
      <c r="AJ7" s="1383">
        <v>293</v>
      </c>
      <c r="AK7" s="1383">
        <v>20149</v>
      </c>
      <c r="AL7" s="1383">
        <v>105</v>
      </c>
      <c r="AM7" s="1383">
        <v>13816</v>
      </c>
      <c r="AN7" s="1383">
        <v>39</v>
      </c>
      <c r="AO7" s="1383">
        <v>9594</v>
      </c>
      <c r="AP7" s="1383">
        <v>32</v>
      </c>
      <c r="AQ7" s="1383">
        <v>17072</v>
      </c>
      <c r="AR7" s="1383">
        <v>94</v>
      </c>
      <c r="AS7" s="411"/>
    </row>
    <row r="8" spans="1:46" ht="21.75" customHeight="1">
      <c r="A8" s="1381" t="s">
        <v>5223</v>
      </c>
      <c r="B8" s="1382" t="s">
        <v>5137</v>
      </c>
      <c r="C8" s="1383">
        <v>15267</v>
      </c>
      <c r="D8" s="1383">
        <v>168675</v>
      </c>
      <c r="E8" s="1383">
        <v>8023</v>
      </c>
      <c r="F8" s="1383">
        <v>17278</v>
      </c>
      <c r="G8" s="1383">
        <v>3176</v>
      </c>
      <c r="H8" s="1383">
        <v>20861</v>
      </c>
      <c r="I8" s="1383">
        <v>2170</v>
      </c>
      <c r="J8" s="1383">
        <v>28997</v>
      </c>
      <c r="K8" s="1383">
        <v>781</v>
      </c>
      <c r="L8" s="1383">
        <v>18567</v>
      </c>
      <c r="M8" s="1383">
        <v>527</v>
      </c>
      <c r="N8" s="1383">
        <v>19761</v>
      </c>
      <c r="O8" s="1383">
        <v>312</v>
      </c>
      <c r="P8" s="1383">
        <v>21399</v>
      </c>
      <c r="Q8" s="1383">
        <v>111</v>
      </c>
      <c r="R8" s="1383">
        <v>14696</v>
      </c>
      <c r="S8" s="1383">
        <v>41</v>
      </c>
      <c r="T8" s="1383">
        <v>10044</v>
      </c>
      <c r="U8" s="1383">
        <v>32</v>
      </c>
      <c r="V8" s="1383">
        <v>17072</v>
      </c>
      <c r="W8" s="1383">
        <v>94</v>
      </c>
      <c r="X8" s="1383">
        <v>15045</v>
      </c>
      <c r="Y8" s="1383">
        <v>162868</v>
      </c>
      <c r="Z8" s="1383">
        <v>7980</v>
      </c>
      <c r="AA8" s="1383">
        <v>17129</v>
      </c>
      <c r="AB8" s="1383">
        <v>3147</v>
      </c>
      <c r="AC8" s="1383">
        <v>20687</v>
      </c>
      <c r="AD8" s="1383">
        <v>2117</v>
      </c>
      <c r="AE8" s="1383">
        <v>28237</v>
      </c>
      <c r="AF8" s="1383">
        <v>749</v>
      </c>
      <c r="AG8" s="1383">
        <v>17812</v>
      </c>
      <c r="AH8" s="1383">
        <v>489</v>
      </c>
      <c r="AI8" s="1383">
        <v>18372</v>
      </c>
      <c r="AJ8" s="1383">
        <v>293</v>
      </c>
      <c r="AK8" s="1383">
        <v>20149</v>
      </c>
      <c r="AL8" s="1383">
        <v>105</v>
      </c>
      <c r="AM8" s="1383">
        <v>13816</v>
      </c>
      <c r="AN8" s="1383">
        <v>39</v>
      </c>
      <c r="AO8" s="1383">
        <v>9594</v>
      </c>
      <c r="AP8" s="1383">
        <v>32</v>
      </c>
      <c r="AQ8" s="1383">
        <v>17072</v>
      </c>
      <c r="AR8" s="1383">
        <v>94</v>
      </c>
      <c r="AS8" s="411"/>
    </row>
    <row r="9" spans="1:46" ht="21.75" customHeight="1">
      <c r="A9" s="1381" t="s">
        <v>5224</v>
      </c>
      <c r="B9" s="1382" t="s">
        <v>5138</v>
      </c>
      <c r="C9" s="1383">
        <v>72</v>
      </c>
      <c r="D9" s="1383">
        <v>796</v>
      </c>
      <c r="E9" s="1383">
        <v>26</v>
      </c>
      <c r="F9" s="1383">
        <v>73</v>
      </c>
      <c r="G9" s="1383">
        <v>20</v>
      </c>
      <c r="H9" s="1383">
        <v>138</v>
      </c>
      <c r="I9" s="1383">
        <v>11</v>
      </c>
      <c r="J9" s="1383">
        <v>139</v>
      </c>
      <c r="K9" s="1383">
        <v>7</v>
      </c>
      <c r="L9" s="1383">
        <v>164</v>
      </c>
      <c r="M9" s="1383">
        <v>6</v>
      </c>
      <c r="N9" s="1383">
        <v>222</v>
      </c>
      <c r="O9" s="1383">
        <v>1</v>
      </c>
      <c r="P9" s="1383">
        <v>60</v>
      </c>
      <c r="Q9" s="1383" t="s">
        <v>399</v>
      </c>
      <c r="R9" s="1383" t="s">
        <v>399</v>
      </c>
      <c r="S9" s="1383" t="s">
        <v>399</v>
      </c>
      <c r="T9" s="1383" t="s">
        <v>399</v>
      </c>
      <c r="U9" s="1383" t="s">
        <v>399</v>
      </c>
      <c r="V9" s="1383" t="s">
        <v>399</v>
      </c>
      <c r="W9" s="1383">
        <v>1</v>
      </c>
      <c r="X9" s="1383">
        <v>70</v>
      </c>
      <c r="Y9" s="1383">
        <v>763</v>
      </c>
      <c r="Z9" s="1383">
        <v>25</v>
      </c>
      <c r="AA9" s="1383">
        <v>72</v>
      </c>
      <c r="AB9" s="1383">
        <v>20</v>
      </c>
      <c r="AC9" s="1383">
        <v>138</v>
      </c>
      <c r="AD9" s="1383">
        <v>11</v>
      </c>
      <c r="AE9" s="1383">
        <v>139</v>
      </c>
      <c r="AF9" s="1383">
        <v>7</v>
      </c>
      <c r="AG9" s="1383">
        <v>164</v>
      </c>
      <c r="AH9" s="1383">
        <v>5</v>
      </c>
      <c r="AI9" s="1383">
        <v>190</v>
      </c>
      <c r="AJ9" s="1383">
        <v>1</v>
      </c>
      <c r="AK9" s="1383">
        <v>60</v>
      </c>
      <c r="AL9" s="1383" t="s">
        <v>399</v>
      </c>
      <c r="AM9" s="1383" t="s">
        <v>399</v>
      </c>
      <c r="AN9" s="1383" t="s">
        <v>399</v>
      </c>
      <c r="AO9" s="1383" t="s">
        <v>399</v>
      </c>
      <c r="AP9" s="1383" t="s">
        <v>399</v>
      </c>
      <c r="AQ9" s="1383" t="s">
        <v>399</v>
      </c>
      <c r="AR9" s="1383">
        <v>1</v>
      </c>
      <c r="AS9" s="411"/>
    </row>
    <row r="10" spans="1:46" ht="21.75" customHeight="1">
      <c r="A10" s="1381" t="s">
        <v>5225</v>
      </c>
      <c r="B10" s="1382" t="s">
        <v>5139</v>
      </c>
      <c r="C10" s="1383">
        <v>69</v>
      </c>
      <c r="D10" s="1383">
        <v>762</v>
      </c>
      <c r="E10" s="1383">
        <v>25</v>
      </c>
      <c r="F10" s="1383">
        <v>69</v>
      </c>
      <c r="G10" s="1383">
        <v>19</v>
      </c>
      <c r="H10" s="1383">
        <v>131</v>
      </c>
      <c r="I10" s="1383">
        <v>11</v>
      </c>
      <c r="J10" s="1383">
        <v>139</v>
      </c>
      <c r="K10" s="1383">
        <v>6</v>
      </c>
      <c r="L10" s="1383">
        <v>141</v>
      </c>
      <c r="M10" s="1383">
        <v>6</v>
      </c>
      <c r="N10" s="1383">
        <v>222</v>
      </c>
      <c r="O10" s="1383">
        <v>1</v>
      </c>
      <c r="P10" s="1383">
        <v>60</v>
      </c>
      <c r="Q10" s="1383" t="s">
        <v>399</v>
      </c>
      <c r="R10" s="1383" t="s">
        <v>399</v>
      </c>
      <c r="S10" s="1383" t="s">
        <v>399</v>
      </c>
      <c r="T10" s="1383" t="s">
        <v>399</v>
      </c>
      <c r="U10" s="1383" t="s">
        <v>399</v>
      </c>
      <c r="V10" s="1383" t="s">
        <v>399</v>
      </c>
      <c r="W10" s="1383">
        <v>1</v>
      </c>
      <c r="X10" s="1383">
        <v>67</v>
      </c>
      <c r="Y10" s="1383">
        <v>729</v>
      </c>
      <c r="Z10" s="1383">
        <v>24</v>
      </c>
      <c r="AA10" s="1383">
        <v>68</v>
      </c>
      <c r="AB10" s="1383">
        <v>19</v>
      </c>
      <c r="AC10" s="1383">
        <v>131</v>
      </c>
      <c r="AD10" s="1383">
        <v>11</v>
      </c>
      <c r="AE10" s="1383">
        <v>139</v>
      </c>
      <c r="AF10" s="1383">
        <v>6</v>
      </c>
      <c r="AG10" s="1383">
        <v>141</v>
      </c>
      <c r="AH10" s="1383">
        <v>5</v>
      </c>
      <c r="AI10" s="1383">
        <v>190</v>
      </c>
      <c r="AJ10" s="1383">
        <v>1</v>
      </c>
      <c r="AK10" s="1383">
        <v>60</v>
      </c>
      <c r="AL10" s="1383" t="s">
        <v>399</v>
      </c>
      <c r="AM10" s="1383" t="s">
        <v>399</v>
      </c>
      <c r="AN10" s="1383" t="s">
        <v>399</v>
      </c>
      <c r="AO10" s="1383" t="s">
        <v>399</v>
      </c>
      <c r="AP10" s="1383" t="s">
        <v>399</v>
      </c>
      <c r="AQ10" s="1383" t="s">
        <v>399</v>
      </c>
      <c r="AR10" s="1383">
        <v>1</v>
      </c>
      <c r="AS10" s="411"/>
    </row>
    <row r="11" spans="1:46" ht="21.75" customHeight="1">
      <c r="A11" s="1384">
        <v>1</v>
      </c>
      <c r="B11" s="1385" t="s">
        <v>5140</v>
      </c>
      <c r="C11" s="1383">
        <v>57</v>
      </c>
      <c r="D11" s="1383">
        <v>681</v>
      </c>
      <c r="E11" s="1383">
        <v>19</v>
      </c>
      <c r="F11" s="1383">
        <v>54</v>
      </c>
      <c r="G11" s="1383">
        <v>16</v>
      </c>
      <c r="H11" s="1383">
        <v>107</v>
      </c>
      <c r="I11" s="1383">
        <v>10</v>
      </c>
      <c r="J11" s="1383">
        <v>128</v>
      </c>
      <c r="K11" s="1383">
        <v>6</v>
      </c>
      <c r="L11" s="1383">
        <v>141</v>
      </c>
      <c r="M11" s="1383">
        <v>5</v>
      </c>
      <c r="N11" s="1383">
        <v>191</v>
      </c>
      <c r="O11" s="1383">
        <v>1</v>
      </c>
      <c r="P11" s="1383">
        <v>60</v>
      </c>
      <c r="Q11" s="1383" t="s">
        <v>399</v>
      </c>
      <c r="R11" s="1383" t="s">
        <v>399</v>
      </c>
      <c r="S11" s="1383" t="s">
        <v>399</v>
      </c>
      <c r="T11" s="1383" t="s">
        <v>399</v>
      </c>
      <c r="U11" s="1383" t="s">
        <v>399</v>
      </c>
      <c r="V11" s="1383" t="s">
        <v>399</v>
      </c>
      <c r="W11" s="1383" t="s">
        <v>399</v>
      </c>
      <c r="X11" s="1383">
        <v>56</v>
      </c>
      <c r="Y11" s="1383">
        <v>649</v>
      </c>
      <c r="Z11" s="1383">
        <v>19</v>
      </c>
      <c r="AA11" s="1383">
        <v>54</v>
      </c>
      <c r="AB11" s="1383">
        <v>16</v>
      </c>
      <c r="AC11" s="1383">
        <v>107</v>
      </c>
      <c r="AD11" s="1383">
        <v>10</v>
      </c>
      <c r="AE11" s="1383">
        <v>128</v>
      </c>
      <c r="AF11" s="1383">
        <v>6</v>
      </c>
      <c r="AG11" s="1383">
        <v>141</v>
      </c>
      <c r="AH11" s="1383">
        <v>4</v>
      </c>
      <c r="AI11" s="1383">
        <v>159</v>
      </c>
      <c r="AJ11" s="1383">
        <v>1</v>
      </c>
      <c r="AK11" s="1383">
        <v>60</v>
      </c>
      <c r="AL11" s="1383" t="s">
        <v>399</v>
      </c>
      <c r="AM11" s="1383" t="s">
        <v>399</v>
      </c>
      <c r="AN11" s="1383" t="s">
        <v>399</v>
      </c>
      <c r="AO11" s="1383" t="s">
        <v>399</v>
      </c>
      <c r="AP11" s="1383" t="s">
        <v>399</v>
      </c>
      <c r="AQ11" s="1383" t="s">
        <v>399</v>
      </c>
      <c r="AR11" s="1383" t="s">
        <v>399</v>
      </c>
      <c r="AS11" s="411"/>
    </row>
    <row r="12" spans="1:46" ht="21.75" customHeight="1">
      <c r="A12" s="1384">
        <v>2</v>
      </c>
      <c r="B12" s="1385" t="s">
        <v>5141</v>
      </c>
      <c r="C12" s="1383">
        <v>12</v>
      </c>
      <c r="D12" s="1383">
        <v>81</v>
      </c>
      <c r="E12" s="1383">
        <v>6</v>
      </c>
      <c r="F12" s="1383">
        <v>15</v>
      </c>
      <c r="G12" s="1383">
        <v>3</v>
      </c>
      <c r="H12" s="1383">
        <v>24</v>
      </c>
      <c r="I12" s="1383">
        <v>1</v>
      </c>
      <c r="J12" s="1383">
        <v>11</v>
      </c>
      <c r="K12" s="1383" t="s">
        <v>399</v>
      </c>
      <c r="L12" s="1383" t="s">
        <v>399</v>
      </c>
      <c r="M12" s="1383">
        <v>1</v>
      </c>
      <c r="N12" s="1383">
        <v>31</v>
      </c>
      <c r="O12" s="1383" t="s">
        <v>399</v>
      </c>
      <c r="P12" s="1383" t="s">
        <v>399</v>
      </c>
      <c r="Q12" s="1383" t="s">
        <v>399</v>
      </c>
      <c r="R12" s="1383" t="s">
        <v>399</v>
      </c>
      <c r="S12" s="1383" t="s">
        <v>399</v>
      </c>
      <c r="T12" s="1383" t="s">
        <v>399</v>
      </c>
      <c r="U12" s="1383" t="s">
        <v>399</v>
      </c>
      <c r="V12" s="1383" t="s">
        <v>399</v>
      </c>
      <c r="W12" s="1383">
        <v>1</v>
      </c>
      <c r="X12" s="1383">
        <v>11</v>
      </c>
      <c r="Y12" s="1383">
        <v>80</v>
      </c>
      <c r="Z12" s="1383">
        <v>5</v>
      </c>
      <c r="AA12" s="1383">
        <v>14</v>
      </c>
      <c r="AB12" s="1383">
        <v>3</v>
      </c>
      <c r="AC12" s="1383">
        <v>24</v>
      </c>
      <c r="AD12" s="1383">
        <v>1</v>
      </c>
      <c r="AE12" s="1383">
        <v>11</v>
      </c>
      <c r="AF12" s="1383" t="s">
        <v>399</v>
      </c>
      <c r="AG12" s="1383" t="s">
        <v>399</v>
      </c>
      <c r="AH12" s="1383">
        <v>1</v>
      </c>
      <c r="AI12" s="1383">
        <v>31</v>
      </c>
      <c r="AJ12" s="1383" t="s">
        <v>399</v>
      </c>
      <c r="AK12" s="1383" t="s">
        <v>399</v>
      </c>
      <c r="AL12" s="1383" t="s">
        <v>399</v>
      </c>
      <c r="AM12" s="1383" t="s">
        <v>399</v>
      </c>
      <c r="AN12" s="1383" t="s">
        <v>399</v>
      </c>
      <c r="AO12" s="1383" t="s">
        <v>399</v>
      </c>
      <c r="AP12" s="1383" t="s">
        <v>399</v>
      </c>
      <c r="AQ12" s="1383" t="s">
        <v>399</v>
      </c>
      <c r="AR12" s="1383">
        <v>1</v>
      </c>
      <c r="AS12" s="411"/>
    </row>
    <row r="13" spans="1:46" ht="21.75" customHeight="1">
      <c r="A13" s="1381" t="s">
        <v>5226</v>
      </c>
      <c r="B13" s="1382" t="s">
        <v>5142</v>
      </c>
      <c r="C13" s="1383">
        <v>3</v>
      </c>
      <c r="D13" s="1383">
        <v>34</v>
      </c>
      <c r="E13" s="1383">
        <v>1</v>
      </c>
      <c r="F13" s="1383">
        <v>4</v>
      </c>
      <c r="G13" s="1383">
        <v>1</v>
      </c>
      <c r="H13" s="1383">
        <v>7</v>
      </c>
      <c r="I13" s="1383" t="s">
        <v>399</v>
      </c>
      <c r="J13" s="1383" t="s">
        <v>399</v>
      </c>
      <c r="K13" s="1383">
        <v>1</v>
      </c>
      <c r="L13" s="1383">
        <v>23</v>
      </c>
      <c r="M13" s="1383" t="s">
        <v>399</v>
      </c>
      <c r="N13" s="1383" t="s">
        <v>399</v>
      </c>
      <c r="O13" s="1383" t="s">
        <v>399</v>
      </c>
      <c r="P13" s="1383" t="s">
        <v>399</v>
      </c>
      <c r="Q13" s="1383" t="s">
        <v>399</v>
      </c>
      <c r="R13" s="1383" t="s">
        <v>399</v>
      </c>
      <c r="S13" s="1383" t="s">
        <v>399</v>
      </c>
      <c r="T13" s="1383" t="s">
        <v>399</v>
      </c>
      <c r="U13" s="1383" t="s">
        <v>399</v>
      </c>
      <c r="V13" s="1383" t="s">
        <v>399</v>
      </c>
      <c r="W13" s="1383" t="s">
        <v>399</v>
      </c>
      <c r="X13" s="1383">
        <v>3</v>
      </c>
      <c r="Y13" s="1383">
        <v>34</v>
      </c>
      <c r="Z13" s="1383">
        <v>1</v>
      </c>
      <c r="AA13" s="1383">
        <v>4</v>
      </c>
      <c r="AB13" s="1383">
        <v>1</v>
      </c>
      <c r="AC13" s="1383">
        <v>7</v>
      </c>
      <c r="AD13" s="1383" t="s">
        <v>399</v>
      </c>
      <c r="AE13" s="1383" t="s">
        <v>399</v>
      </c>
      <c r="AF13" s="1383">
        <v>1</v>
      </c>
      <c r="AG13" s="1383">
        <v>23</v>
      </c>
      <c r="AH13" s="1383" t="s">
        <v>399</v>
      </c>
      <c r="AI13" s="1383" t="s">
        <v>399</v>
      </c>
      <c r="AJ13" s="1383" t="s">
        <v>399</v>
      </c>
      <c r="AK13" s="1383" t="s">
        <v>399</v>
      </c>
      <c r="AL13" s="1383" t="s">
        <v>399</v>
      </c>
      <c r="AM13" s="1383" t="s">
        <v>399</v>
      </c>
      <c r="AN13" s="1383" t="s">
        <v>399</v>
      </c>
      <c r="AO13" s="1383" t="s">
        <v>399</v>
      </c>
      <c r="AP13" s="1383" t="s">
        <v>399</v>
      </c>
      <c r="AQ13" s="1383" t="s">
        <v>399</v>
      </c>
      <c r="AR13" s="1383" t="s">
        <v>399</v>
      </c>
      <c r="AS13" s="411"/>
    </row>
    <row r="14" spans="1:46" ht="21.75" customHeight="1">
      <c r="A14" s="1384">
        <v>3</v>
      </c>
      <c r="B14" s="1385" t="s">
        <v>5143</v>
      </c>
      <c r="C14" s="1383" t="s">
        <v>399</v>
      </c>
      <c r="D14" s="1383" t="s">
        <v>399</v>
      </c>
      <c r="E14" s="1383" t="s">
        <v>399</v>
      </c>
      <c r="F14" s="1383" t="s">
        <v>399</v>
      </c>
      <c r="G14" s="1383" t="s">
        <v>399</v>
      </c>
      <c r="H14" s="1383" t="s">
        <v>399</v>
      </c>
      <c r="I14" s="1383" t="s">
        <v>399</v>
      </c>
      <c r="J14" s="1383" t="s">
        <v>399</v>
      </c>
      <c r="K14" s="1383" t="s">
        <v>399</v>
      </c>
      <c r="L14" s="1383" t="s">
        <v>399</v>
      </c>
      <c r="M14" s="1383" t="s">
        <v>399</v>
      </c>
      <c r="N14" s="1383" t="s">
        <v>399</v>
      </c>
      <c r="O14" s="1383" t="s">
        <v>399</v>
      </c>
      <c r="P14" s="1383" t="s">
        <v>399</v>
      </c>
      <c r="Q14" s="1383" t="s">
        <v>399</v>
      </c>
      <c r="R14" s="1383" t="s">
        <v>399</v>
      </c>
      <c r="S14" s="1383" t="s">
        <v>399</v>
      </c>
      <c r="T14" s="1383" t="s">
        <v>399</v>
      </c>
      <c r="U14" s="1383" t="s">
        <v>399</v>
      </c>
      <c r="V14" s="1383" t="s">
        <v>399</v>
      </c>
      <c r="W14" s="1383" t="s">
        <v>399</v>
      </c>
      <c r="X14" s="1383" t="s">
        <v>399</v>
      </c>
      <c r="Y14" s="1383" t="s">
        <v>399</v>
      </c>
      <c r="Z14" s="1383" t="s">
        <v>399</v>
      </c>
      <c r="AA14" s="1383" t="s">
        <v>399</v>
      </c>
      <c r="AB14" s="1383" t="s">
        <v>399</v>
      </c>
      <c r="AC14" s="1383" t="s">
        <v>399</v>
      </c>
      <c r="AD14" s="1383" t="s">
        <v>399</v>
      </c>
      <c r="AE14" s="1383" t="s">
        <v>399</v>
      </c>
      <c r="AF14" s="1383" t="s">
        <v>399</v>
      </c>
      <c r="AG14" s="1383" t="s">
        <v>399</v>
      </c>
      <c r="AH14" s="1383" t="s">
        <v>399</v>
      </c>
      <c r="AI14" s="1383" t="s">
        <v>399</v>
      </c>
      <c r="AJ14" s="1383" t="s">
        <v>399</v>
      </c>
      <c r="AK14" s="1383" t="s">
        <v>399</v>
      </c>
      <c r="AL14" s="1383" t="s">
        <v>399</v>
      </c>
      <c r="AM14" s="1383" t="s">
        <v>399</v>
      </c>
      <c r="AN14" s="1383" t="s">
        <v>399</v>
      </c>
      <c r="AO14" s="1383" t="s">
        <v>399</v>
      </c>
      <c r="AP14" s="1383" t="s">
        <v>399</v>
      </c>
      <c r="AQ14" s="1383" t="s">
        <v>399</v>
      </c>
      <c r="AR14" s="1383" t="s">
        <v>399</v>
      </c>
      <c r="AS14" s="411"/>
    </row>
    <row r="15" spans="1:46" ht="21.75" customHeight="1">
      <c r="A15" s="1384">
        <v>4</v>
      </c>
      <c r="B15" s="1385" t="s">
        <v>5144</v>
      </c>
      <c r="C15" s="1383">
        <v>3</v>
      </c>
      <c r="D15" s="1383">
        <v>34</v>
      </c>
      <c r="E15" s="1383">
        <v>1</v>
      </c>
      <c r="F15" s="1383">
        <v>4</v>
      </c>
      <c r="G15" s="1383">
        <v>1</v>
      </c>
      <c r="H15" s="1383">
        <v>7</v>
      </c>
      <c r="I15" s="1383" t="s">
        <v>399</v>
      </c>
      <c r="J15" s="1383" t="s">
        <v>399</v>
      </c>
      <c r="K15" s="1383">
        <v>1</v>
      </c>
      <c r="L15" s="1383">
        <v>23</v>
      </c>
      <c r="M15" s="1383" t="s">
        <v>399</v>
      </c>
      <c r="N15" s="1383" t="s">
        <v>399</v>
      </c>
      <c r="O15" s="1383" t="s">
        <v>399</v>
      </c>
      <c r="P15" s="1383" t="s">
        <v>399</v>
      </c>
      <c r="Q15" s="1383" t="s">
        <v>399</v>
      </c>
      <c r="R15" s="1383" t="s">
        <v>399</v>
      </c>
      <c r="S15" s="1383" t="s">
        <v>399</v>
      </c>
      <c r="T15" s="1383" t="s">
        <v>399</v>
      </c>
      <c r="U15" s="1383" t="s">
        <v>399</v>
      </c>
      <c r="V15" s="1383" t="s">
        <v>399</v>
      </c>
      <c r="W15" s="1383" t="s">
        <v>399</v>
      </c>
      <c r="X15" s="1383">
        <v>3</v>
      </c>
      <c r="Y15" s="1383">
        <v>34</v>
      </c>
      <c r="Z15" s="1383">
        <v>1</v>
      </c>
      <c r="AA15" s="1383">
        <v>4</v>
      </c>
      <c r="AB15" s="1383">
        <v>1</v>
      </c>
      <c r="AC15" s="1383">
        <v>7</v>
      </c>
      <c r="AD15" s="1383" t="s">
        <v>399</v>
      </c>
      <c r="AE15" s="1383" t="s">
        <v>399</v>
      </c>
      <c r="AF15" s="1383">
        <v>1</v>
      </c>
      <c r="AG15" s="1383">
        <v>23</v>
      </c>
      <c r="AH15" s="1383" t="s">
        <v>399</v>
      </c>
      <c r="AI15" s="1383" t="s">
        <v>399</v>
      </c>
      <c r="AJ15" s="1383" t="s">
        <v>399</v>
      </c>
      <c r="AK15" s="1383" t="s">
        <v>399</v>
      </c>
      <c r="AL15" s="1383" t="s">
        <v>399</v>
      </c>
      <c r="AM15" s="1383" t="s">
        <v>399</v>
      </c>
      <c r="AN15" s="1383" t="s">
        <v>399</v>
      </c>
      <c r="AO15" s="1383" t="s">
        <v>399</v>
      </c>
      <c r="AP15" s="1383" t="s">
        <v>399</v>
      </c>
      <c r="AQ15" s="1383" t="s">
        <v>399</v>
      </c>
      <c r="AR15" s="1383" t="s">
        <v>399</v>
      </c>
      <c r="AS15" s="411"/>
    </row>
    <row r="16" spans="1:46" ht="21.75" customHeight="1">
      <c r="A16" s="1381" t="s">
        <v>5227</v>
      </c>
      <c r="B16" s="1382" t="s">
        <v>5145</v>
      </c>
      <c r="C16" s="1383">
        <v>15195</v>
      </c>
      <c r="D16" s="1383">
        <v>167879</v>
      </c>
      <c r="E16" s="1383">
        <v>7997</v>
      </c>
      <c r="F16" s="1383">
        <v>17205</v>
      </c>
      <c r="G16" s="1383">
        <v>3156</v>
      </c>
      <c r="H16" s="1383">
        <v>20723</v>
      </c>
      <c r="I16" s="1383">
        <v>2159</v>
      </c>
      <c r="J16" s="1383">
        <v>28858</v>
      </c>
      <c r="K16" s="1383">
        <v>774</v>
      </c>
      <c r="L16" s="1383">
        <v>18403</v>
      </c>
      <c r="M16" s="1383">
        <v>521</v>
      </c>
      <c r="N16" s="1383">
        <v>19539</v>
      </c>
      <c r="O16" s="1383">
        <v>311</v>
      </c>
      <c r="P16" s="1383">
        <v>21339</v>
      </c>
      <c r="Q16" s="1383">
        <v>111</v>
      </c>
      <c r="R16" s="1383">
        <v>14696</v>
      </c>
      <c r="S16" s="1383">
        <v>41</v>
      </c>
      <c r="T16" s="1383">
        <v>10044</v>
      </c>
      <c r="U16" s="1383">
        <v>32</v>
      </c>
      <c r="V16" s="1383">
        <v>17072</v>
      </c>
      <c r="W16" s="1383">
        <v>93</v>
      </c>
      <c r="X16" s="1383">
        <v>14975</v>
      </c>
      <c r="Y16" s="1383">
        <v>162105</v>
      </c>
      <c r="Z16" s="1383">
        <v>7955</v>
      </c>
      <c r="AA16" s="1383">
        <v>17057</v>
      </c>
      <c r="AB16" s="1383">
        <v>3127</v>
      </c>
      <c r="AC16" s="1383">
        <v>20549</v>
      </c>
      <c r="AD16" s="1383">
        <v>2106</v>
      </c>
      <c r="AE16" s="1383">
        <v>28098</v>
      </c>
      <c r="AF16" s="1383">
        <v>742</v>
      </c>
      <c r="AG16" s="1383">
        <v>17648</v>
      </c>
      <c r="AH16" s="1383">
        <v>484</v>
      </c>
      <c r="AI16" s="1383">
        <v>18182</v>
      </c>
      <c r="AJ16" s="1383">
        <v>292</v>
      </c>
      <c r="AK16" s="1383">
        <v>20089</v>
      </c>
      <c r="AL16" s="1383">
        <v>105</v>
      </c>
      <c r="AM16" s="1383">
        <v>13816</v>
      </c>
      <c r="AN16" s="1383">
        <v>39</v>
      </c>
      <c r="AO16" s="1383">
        <v>9594</v>
      </c>
      <c r="AP16" s="1383">
        <v>32</v>
      </c>
      <c r="AQ16" s="1383">
        <v>17072</v>
      </c>
      <c r="AR16" s="1383">
        <v>93</v>
      </c>
      <c r="AS16" s="411"/>
    </row>
    <row r="17" spans="1:45" ht="21.75" customHeight="1">
      <c r="A17" s="1381" t="s">
        <v>5228</v>
      </c>
      <c r="B17" s="1382" t="s">
        <v>764</v>
      </c>
      <c r="C17" s="1383">
        <v>1</v>
      </c>
      <c r="D17" s="1383">
        <v>7</v>
      </c>
      <c r="E17" s="1383" t="s">
        <v>399</v>
      </c>
      <c r="F17" s="1383" t="s">
        <v>399</v>
      </c>
      <c r="G17" s="1383">
        <v>1</v>
      </c>
      <c r="H17" s="1383">
        <v>7</v>
      </c>
      <c r="I17" s="1383" t="s">
        <v>399</v>
      </c>
      <c r="J17" s="1383" t="s">
        <v>399</v>
      </c>
      <c r="K17" s="1383" t="s">
        <v>399</v>
      </c>
      <c r="L17" s="1383" t="s">
        <v>399</v>
      </c>
      <c r="M17" s="1383" t="s">
        <v>399</v>
      </c>
      <c r="N17" s="1383" t="s">
        <v>399</v>
      </c>
      <c r="O17" s="1383" t="s">
        <v>399</v>
      </c>
      <c r="P17" s="1383" t="s">
        <v>399</v>
      </c>
      <c r="Q17" s="1383" t="s">
        <v>399</v>
      </c>
      <c r="R17" s="1383" t="s">
        <v>399</v>
      </c>
      <c r="S17" s="1383" t="s">
        <v>399</v>
      </c>
      <c r="T17" s="1383" t="s">
        <v>399</v>
      </c>
      <c r="U17" s="1383" t="s">
        <v>399</v>
      </c>
      <c r="V17" s="1383" t="s">
        <v>399</v>
      </c>
      <c r="W17" s="1383" t="s">
        <v>399</v>
      </c>
      <c r="X17" s="1383">
        <v>1</v>
      </c>
      <c r="Y17" s="1383">
        <v>7</v>
      </c>
      <c r="Z17" s="1383" t="s">
        <v>399</v>
      </c>
      <c r="AA17" s="1383" t="s">
        <v>399</v>
      </c>
      <c r="AB17" s="1383">
        <v>1</v>
      </c>
      <c r="AC17" s="1383">
        <v>7</v>
      </c>
      <c r="AD17" s="1383" t="s">
        <v>399</v>
      </c>
      <c r="AE17" s="1383" t="s">
        <v>399</v>
      </c>
      <c r="AF17" s="1383" t="s">
        <v>399</v>
      </c>
      <c r="AG17" s="1383" t="s">
        <v>399</v>
      </c>
      <c r="AH17" s="1383" t="s">
        <v>399</v>
      </c>
      <c r="AI17" s="1383" t="s">
        <v>399</v>
      </c>
      <c r="AJ17" s="1383" t="s">
        <v>399</v>
      </c>
      <c r="AK17" s="1383" t="s">
        <v>399</v>
      </c>
      <c r="AL17" s="1383" t="s">
        <v>399</v>
      </c>
      <c r="AM17" s="1383" t="s">
        <v>399</v>
      </c>
      <c r="AN17" s="1383" t="s">
        <v>399</v>
      </c>
      <c r="AO17" s="1383" t="s">
        <v>399</v>
      </c>
      <c r="AP17" s="1383" t="s">
        <v>399</v>
      </c>
      <c r="AQ17" s="1383" t="s">
        <v>399</v>
      </c>
      <c r="AR17" s="1383" t="s">
        <v>399</v>
      </c>
      <c r="AS17" s="411"/>
    </row>
    <row r="18" spans="1:45" ht="21.75" customHeight="1">
      <c r="A18" s="1384">
        <v>5</v>
      </c>
      <c r="B18" s="1385" t="s">
        <v>764</v>
      </c>
      <c r="C18" s="1383">
        <v>1</v>
      </c>
      <c r="D18" s="1383">
        <v>7</v>
      </c>
      <c r="E18" s="1383" t="s">
        <v>399</v>
      </c>
      <c r="F18" s="1383" t="s">
        <v>399</v>
      </c>
      <c r="G18" s="1383">
        <v>1</v>
      </c>
      <c r="H18" s="1383">
        <v>7</v>
      </c>
      <c r="I18" s="1383" t="s">
        <v>399</v>
      </c>
      <c r="J18" s="1383" t="s">
        <v>399</v>
      </c>
      <c r="K18" s="1383" t="s">
        <v>399</v>
      </c>
      <c r="L18" s="1383" t="s">
        <v>399</v>
      </c>
      <c r="M18" s="1383" t="s">
        <v>399</v>
      </c>
      <c r="N18" s="1383" t="s">
        <v>399</v>
      </c>
      <c r="O18" s="1383" t="s">
        <v>399</v>
      </c>
      <c r="P18" s="1383" t="s">
        <v>399</v>
      </c>
      <c r="Q18" s="1383" t="s">
        <v>399</v>
      </c>
      <c r="R18" s="1383" t="s">
        <v>399</v>
      </c>
      <c r="S18" s="1383" t="s">
        <v>399</v>
      </c>
      <c r="T18" s="1383" t="s">
        <v>399</v>
      </c>
      <c r="U18" s="1383" t="s">
        <v>399</v>
      </c>
      <c r="V18" s="1383" t="s">
        <v>399</v>
      </c>
      <c r="W18" s="1383" t="s">
        <v>399</v>
      </c>
      <c r="X18" s="1383">
        <v>1</v>
      </c>
      <c r="Y18" s="1383">
        <v>7</v>
      </c>
      <c r="Z18" s="1383" t="s">
        <v>399</v>
      </c>
      <c r="AA18" s="1383" t="s">
        <v>399</v>
      </c>
      <c r="AB18" s="1383">
        <v>1</v>
      </c>
      <c r="AC18" s="1383">
        <v>7</v>
      </c>
      <c r="AD18" s="1383" t="s">
        <v>399</v>
      </c>
      <c r="AE18" s="1383" t="s">
        <v>399</v>
      </c>
      <c r="AF18" s="1383" t="s">
        <v>399</v>
      </c>
      <c r="AG18" s="1383" t="s">
        <v>399</v>
      </c>
      <c r="AH18" s="1383" t="s">
        <v>399</v>
      </c>
      <c r="AI18" s="1383" t="s">
        <v>399</v>
      </c>
      <c r="AJ18" s="1383" t="s">
        <v>399</v>
      </c>
      <c r="AK18" s="1383" t="s">
        <v>399</v>
      </c>
      <c r="AL18" s="1383" t="s">
        <v>399</v>
      </c>
      <c r="AM18" s="1383" t="s">
        <v>399</v>
      </c>
      <c r="AN18" s="1383" t="s">
        <v>399</v>
      </c>
      <c r="AO18" s="1383" t="s">
        <v>399</v>
      </c>
      <c r="AP18" s="1383" t="s">
        <v>399</v>
      </c>
      <c r="AQ18" s="1383" t="s">
        <v>399</v>
      </c>
      <c r="AR18" s="1383" t="s">
        <v>399</v>
      </c>
      <c r="AS18" s="411"/>
    </row>
    <row r="19" spans="1:45" ht="21.75" customHeight="1">
      <c r="A19" s="1381" t="s">
        <v>5229</v>
      </c>
      <c r="B19" s="1382" t="s">
        <v>765</v>
      </c>
      <c r="C19" s="1383">
        <v>1774</v>
      </c>
      <c r="D19" s="1383">
        <v>15047</v>
      </c>
      <c r="E19" s="1383">
        <v>852</v>
      </c>
      <c r="F19" s="1383">
        <v>2025</v>
      </c>
      <c r="G19" s="1383">
        <v>476</v>
      </c>
      <c r="H19" s="1383">
        <v>3149</v>
      </c>
      <c r="I19" s="1383">
        <v>288</v>
      </c>
      <c r="J19" s="1383">
        <v>3793</v>
      </c>
      <c r="K19" s="1383">
        <v>77</v>
      </c>
      <c r="L19" s="1383">
        <v>1829</v>
      </c>
      <c r="M19" s="1383">
        <v>54</v>
      </c>
      <c r="N19" s="1383">
        <v>2082</v>
      </c>
      <c r="O19" s="1383">
        <v>24</v>
      </c>
      <c r="P19" s="1383">
        <v>1579</v>
      </c>
      <c r="Q19" s="1383">
        <v>1</v>
      </c>
      <c r="R19" s="1383">
        <v>113</v>
      </c>
      <c r="S19" s="1383">
        <v>2</v>
      </c>
      <c r="T19" s="1383">
        <v>477</v>
      </c>
      <c r="U19" s="1383" t="s">
        <v>399</v>
      </c>
      <c r="V19" s="1383" t="s">
        <v>399</v>
      </c>
      <c r="W19" s="1383" t="s">
        <v>399</v>
      </c>
      <c r="X19" s="1383">
        <v>1774</v>
      </c>
      <c r="Y19" s="1383">
        <v>15047</v>
      </c>
      <c r="Z19" s="1383">
        <v>852</v>
      </c>
      <c r="AA19" s="1383">
        <v>2025</v>
      </c>
      <c r="AB19" s="1383">
        <v>476</v>
      </c>
      <c r="AC19" s="1383">
        <v>3149</v>
      </c>
      <c r="AD19" s="1383">
        <v>288</v>
      </c>
      <c r="AE19" s="1383">
        <v>3793</v>
      </c>
      <c r="AF19" s="1383">
        <v>77</v>
      </c>
      <c r="AG19" s="1383">
        <v>1829</v>
      </c>
      <c r="AH19" s="1383">
        <v>54</v>
      </c>
      <c r="AI19" s="1383">
        <v>2082</v>
      </c>
      <c r="AJ19" s="1383">
        <v>24</v>
      </c>
      <c r="AK19" s="1383">
        <v>1579</v>
      </c>
      <c r="AL19" s="1383">
        <v>1</v>
      </c>
      <c r="AM19" s="1383">
        <v>113</v>
      </c>
      <c r="AN19" s="1383">
        <v>2</v>
      </c>
      <c r="AO19" s="1383">
        <v>477</v>
      </c>
      <c r="AP19" s="1383" t="s">
        <v>399</v>
      </c>
      <c r="AQ19" s="1383" t="s">
        <v>399</v>
      </c>
      <c r="AR19" s="1383" t="s">
        <v>399</v>
      </c>
      <c r="AS19" s="411"/>
    </row>
    <row r="20" spans="1:45" ht="21.75" customHeight="1">
      <c r="A20" s="1384">
        <v>6</v>
      </c>
      <c r="B20" s="1385" t="s">
        <v>5146</v>
      </c>
      <c r="C20" s="1383">
        <v>728</v>
      </c>
      <c r="D20" s="1383">
        <v>7578</v>
      </c>
      <c r="E20" s="1383">
        <v>319</v>
      </c>
      <c r="F20" s="1383">
        <v>767</v>
      </c>
      <c r="G20" s="1383">
        <v>174</v>
      </c>
      <c r="H20" s="1383">
        <v>1157</v>
      </c>
      <c r="I20" s="1383">
        <v>143</v>
      </c>
      <c r="J20" s="1383">
        <v>1914</v>
      </c>
      <c r="K20" s="1383">
        <v>43</v>
      </c>
      <c r="L20" s="1383">
        <v>1032</v>
      </c>
      <c r="M20" s="1383">
        <v>32</v>
      </c>
      <c r="N20" s="1383">
        <v>1288</v>
      </c>
      <c r="O20" s="1383">
        <v>15</v>
      </c>
      <c r="P20" s="1383">
        <v>943</v>
      </c>
      <c r="Q20" s="1383" t="s">
        <v>399</v>
      </c>
      <c r="R20" s="1383" t="s">
        <v>399</v>
      </c>
      <c r="S20" s="1383">
        <v>2</v>
      </c>
      <c r="T20" s="1383">
        <v>477</v>
      </c>
      <c r="U20" s="1383" t="s">
        <v>399</v>
      </c>
      <c r="V20" s="1383" t="s">
        <v>399</v>
      </c>
      <c r="W20" s="1383" t="s">
        <v>399</v>
      </c>
      <c r="X20" s="1383">
        <v>728</v>
      </c>
      <c r="Y20" s="1383">
        <v>7578</v>
      </c>
      <c r="Z20" s="1383">
        <v>319</v>
      </c>
      <c r="AA20" s="1383">
        <v>767</v>
      </c>
      <c r="AB20" s="1383">
        <v>174</v>
      </c>
      <c r="AC20" s="1383">
        <v>1157</v>
      </c>
      <c r="AD20" s="1383">
        <v>143</v>
      </c>
      <c r="AE20" s="1383">
        <v>1914</v>
      </c>
      <c r="AF20" s="1383">
        <v>43</v>
      </c>
      <c r="AG20" s="1383">
        <v>1032</v>
      </c>
      <c r="AH20" s="1383">
        <v>32</v>
      </c>
      <c r="AI20" s="1383">
        <v>1288</v>
      </c>
      <c r="AJ20" s="1383">
        <v>15</v>
      </c>
      <c r="AK20" s="1383">
        <v>943</v>
      </c>
      <c r="AL20" s="1383" t="s">
        <v>399</v>
      </c>
      <c r="AM20" s="1383" t="s">
        <v>399</v>
      </c>
      <c r="AN20" s="1383">
        <v>2</v>
      </c>
      <c r="AO20" s="1383">
        <v>477</v>
      </c>
      <c r="AP20" s="1383" t="s">
        <v>399</v>
      </c>
      <c r="AQ20" s="1383" t="s">
        <v>399</v>
      </c>
      <c r="AR20" s="1383" t="s">
        <v>399</v>
      </c>
      <c r="AS20" s="411"/>
    </row>
    <row r="21" spans="1:45" ht="21.75" customHeight="1">
      <c r="A21" s="1384">
        <v>7</v>
      </c>
      <c r="B21" s="1385" t="s">
        <v>5147</v>
      </c>
      <c r="C21" s="1383">
        <v>581</v>
      </c>
      <c r="D21" s="1383">
        <v>3733</v>
      </c>
      <c r="E21" s="1383">
        <v>317</v>
      </c>
      <c r="F21" s="1383">
        <v>714</v>
      </c>
      <c r="G21" s="1383">
        <v>160</v>
      </c>
      <c r="H21" s="1383">
        <v>1082</v>
      </c>
      <c r="I21" s="1383">
        <v>72</v>
      </c>
      <c r="J21" s="1383">
        <v>920</v>
      </c>
      <c r="K21" s="1383">
        <v>20</v>
      </c>
      <c r="L21" s="1383">
        <v>474</v>
      </c>
      <c r="M21" s="1383">
        <v>10</v>
      </c>
      <c r="N21" s="1383">
        <v>375</v>
      </c>
      <c r="O21" s="1383">
        <v>1</v>
      </c>
      <c r="P21" s="1383">
        <v>55</v>
      </c>
      <c r="Q21" s="1383">
        <v>1</v>
      </c>
      <c r="R21" s="1383">
        <v>113</v>
      </c>
      <c r="S21" s="1383" t="s">
        <v>399</v>
      </c>
      <c r="T21" s="1383" t="s">
        <v>399</v>
      </c>
      <c r="U21" s="1383" t="s">
        <v>399</v>
      </c>
      <c r="V21" s="1383" t="s">
        <v>399</v>
      </c>
      <c r="W21" s="1383" t="s">
        <v>399</v>
      </c>
      <c r="X21" s="1383">
        <v>581</v>
      </c>
      <c r="Y21" s="1383">
        <v>3733</v>
      </c>
      <c r="Z21" s="1383">
        <v>317</v>
      </c>
      <c r="AA21" s="1383">
        <v>714</v>
      </c>
      <c r="AB21" s="1383">
        <v>160</v>
      </c>
      <c r="AC21" s="1383">
        <v>1082</v>
      </c>
      <c r="AD21" s="1383">
        <v>72</v>
      </c>
      <c r="AE21" s="1383">
        <v>920</v>
      </c>
      <c r="AF21" s="1383">
        <v>20</v>
      </c>
      <c r="AG21" s="1383">
        <v>474</v>
      </c>
      <c r="AH21" s="1383">
        <v>10</v>
      </c>
      <c r="AI21" s="1383">
        <v>375</v>
      </c>
      <c r="AJ21" s="1383">
        <v>1</v>
      </c>
      <c r="AK21" s="1383">
        <v>55</v>
      </c>
      <c r="AL21" s="1383">
        <v>1</v>
      </c>
      <c r="AM21" s="1383">
        <v>113</v>
      </c>
      <c r="AN21" s="1383" t="s">
        <v>399</v>
      </c>
      <c r="AO21" s="1383" t="s">
        <v>399</v>
      </c>
      <c r="AP21" s="1383" t="s">
        <v>399</v>
      </c>
      <c r="AQ21" s="1383" t="s">
        <v>399</v>
      </c>
      <c r="AR21" s="1383" t="s">
        <v>399</v>
      </c>
      <c r="AS21" s="411"/>
    </row>
    <row r="22" spans="1:45" ht="21.75" customHeight="1">
      <c r="A22" s="1384">
        <v>8</v>
      </c>
      <c r="B22" s="1385" t="s">
        <v>5148</v>
      </c>
      <c r="C22" s="1383">
        <v>465</v>
      </c>
      <c r="D22" s="1383">
        <v>3736</v>
      </c>
      <c r="E22" s="1383">
        <v>216</v>
      </c>
      <c r="F22" s="1383">
        <v>544</v>
      </c>
      <c r="G22" s="1383">
        <v>142</v>
      </c>
      <c r="H22" s="1383">
        <v>910</v>
      </c>
      <c r="I22" s="1383">
        <v>73</v>
      </c>
      <c r="J22" s="1383">
        <v>959</v>
      </c>
      <c r="K22" s="1383">
        <v>14</v>
      </c>
      <c r="L22" s="1383">
        <v>323</v>
      </c>
      <c r="M22" s="1383">
        <v>12</v>
      </c>
      <c r="N22" s="1383">
        <v>419</v>
      </c>
      <c r="O22" s="1383">
        <v>8</v>
      </c>
      <c r="P22" s="1383">
        <v>581</v>
      </c>
      <c r="Q22" s="1383" t="s">
        <v>399</v>
      </c>
      <c r="R22" s="1383" t="s">
        <v>399</v>
      </c>
      <c r="S22" s="1383" t="s">
        <v>399</v>
      </c>
      <c r="T22" s="1383" t="s">
        <v>399</v>
      </c>
      <c r="U22" s="1383" t="s">
        <v>399</v>
      </c>
      <c r="V22" s="1383" t="s">
        <v>399</v>
      </c>
      <c r="W22" s="1383" t="s">
        <v>399</v>
      </c>
      <c r="X22" s="1383">
        <v>465</v>
      </c>
      <c r="Y22" s="1383">
        <v>3736</v>
      </c>
      <c r="Z22" s="1383">
        <v>216</v>
      </c>
      <c r="AA22" s="1383">
        <v>544</v>
      </c>
      <c r="AB22" s="1383">
        <v>142</v>
      </c>
      <c r="AC22" s="1383">
        <v>910</v>
      </c>
      <c r="AD22" s="1383">
        <v>73</v>
      </c>
      <c r="AE22" s="1383">
        <v>959</v>
      </c>
      <c r="AF22" s="1383">
        <v>14</v>
      </c>
      <c r="AG22" s="1383">
        <v>323</v>
      </c>
      <c r="AH22" s="1383">
        <v>12</v>
      </c>
      <c r="AI22" s="1383">
        <v>419</v>
      </c>
      <c r="AJ22" s="1383">
        <v>8</v>
      </c>
      <c r="AK22" s="1383">
        <v>581</v>
      </c>
      <c r="AL22" s="1383" t="s">
        <v>399</v>
      </c>
      <c r="AM22" s="1383" t="s">
        <v>399</v>
      </c>
      <c r="AN22" s="1383" t="s">
        <v>399</v>
      </c>
      <c r="AO22" s="1383" t="s">
        <v>399</v>
      </c>
      <c r="AP22" s="1383" t="s">
        <v>399</v>
      </c>
      <c r="AQ22" s="1383" t="s">
        <v>399</v>
      </c>
      <c r="AR22" s="1383" t="s">
        <v>399</v>
      </c>
      <c r="AS22" s="411"/>
    </row>
    <row r="23" spans="1:45" ht="21.75" customHeight="1">
      <c r="A23" s="1381" t="s">
        <v>5230</v>
      </c>
      <c r="B23" s="1382" t="s">
        <v>766</v>
      </c>
      <c r="C23" s="1383">
        <v>785</v>
      </c>
      <c r="D23" s="1383">
        <v>20347</v>
      </c>
      <c r="E23" s="1383">
        <v>302</v>
      </c>
      <c r="F23" s="1383">
        <v>725</v>
      </c>
      <c r="G23" s="1383">
        <v>152</v>
      </c>
      <c r="H23" s="1383">
        <v>1004</v>
      </c>
      <c r="I23" s="1383">
        <v>134</v>
      </c>
      <c r="J23" s="1383">
        <v>1809</v>
      </c>
      <c r="K23" s="1383">
        <v>68</v>
      </c>
      <c r="L23" s="1383">
        <v>1644</v>
      </c>
      <c r="M23" s="1383">
        <v>47</v>
      </c>
      <c r="N23" s="1383">
        <v>1804</v>
      </c>
      <c r="O23" s="1383">
        <v>38</v>
      </c>
      <c r="P23" s="1383">
        <v>2611</v>
      </c>
      <c r="Q23" s="1383">
        <v>23</v>
      </c>
      <c r="R23" s="1383">
        <v>3196</v>
      </c>
      <c r="S23" s="1383">
        <v>8</v>
      </c>
      <c r="T23" s="1383">
        <v>1969</v>
      </c>
      <c r="U23" s="1383">
        <v>11</v>
      </c>
      <c r="V23" s="1383">
        <v>5585</v>
      </c>
      <c r="W23" s="1383">
        <v>2</v>
      </c>
      <c r="X23" s="1383">
        <v>785</v>
      </c>
      <c r="Y23" s="1383">
        <v>20347</v>
      </c>
      <c r="Z23" s="1383">
        <v>302</v>
      </c>
      <c r="AA23" s="1383">
        <v>725</v>
      </c>
      <c r="AB23" s="1383">
        <v>152</v>
      </c>
      <c r="AC23" s="1383">
        <v>1004</v>
      </c>
      <c r="AD23" s="1383">
        <v>134</v>
      </c>
      <c r="AE23" s="1383">
        <v>1809</v>
      </c>
      <c r="AF23" s="1383">
        <v>68</v>
      </c>
      <c r="AG23" s="1383">
        <v>1644</v>
      </c>
      <c r="AH23" s="1383">
        <v>47</v>
      </c>
      <c r="AI23" s="1383">
        <v>1804</v>
      </c>
      <c r="AJ23" s="1383">
        <v>38</v>
      </c>
      <c r="AK23" s="1383">
        <v>2611</v>
      </c>
      <c r="AL23" s="1383">
        <v>23</v>
      </c>
      <c r="AM23" s="1383">
        <v>3196</v>
      </c>
      <c r="AN23" s="1383">
        <v>8</v>
      </c>
      <c r="AO23" s="1383">
        <v>1969</v>
      </c>
      <c r="AP23" s="1383">
        <v>11</v>
      </c>
      <c r="AQ23" s="1383">
        <v>5585</v>
      </c>
      <c r="AR23" s="1383">
        <v>2</v>
      </c>
      <c r="AS23" s="411"/>
    </row>
    <row r="24" spans="1:45" ht="21.75" customHeight="1">
      <c r="A24" s="1384">
        <v>9</v>
      </c>
      <c r="B24" s="1385" t="s">
        <v>4473</v>
      </c>
      <c r="C24" s="1383">
        <v>102</v>
      </c>
      <c r="D24" s="1383">
        <v>4692</v>
      </c>
      <c r="E24" s="1383">
        <v>27</v>
      </c>
      <c r="F24" s="1383">
        <v>73</v>
      </c>
      <c r="G24" s="1383">
        <v>15</v>
      </c>
      <c r="H24" s="1383">
        <v>106</v>
      </c>
      <c r="I24" s="1383">
        <v>20</v>
      </c>
      <c r="J24" s="1383">
        <v>287</v>
      </c>
      <c r="K24" s="1383">
        <v>11</v>
      </c>
      <c r="L24" s="1383">
        <v>282</v>
      </c>
      <c r="M24" s="1383">
        <v>10</v>
      </c>
      <c r="N24" s="1383">
        <v>374</v>
      </c>
      <c r="O24" s="1383">
        <v>7</v>
      </c>
      <c r="P24" s="1383">
        <v>535</v>
      </c>
      <c r="Q24" s="1383">
        <v>4</v>
      </c>
      <c r="R24" s="1383">
        <v>560</v>
      </c>
      <c r="S24" s="1383">
        <v>4</v>
      </c>
      <c r="T24" s="1383">
        <v>1025</v>
      </c>
      <c r="U24" s="1383">
        <v>4</v>
      </c>
      <c r="V24" s="1383">
        <v>1450</v>
      </c>
      <c r="W24" s="1383" t="s">
        <v>399</v>
      </c>
      <c r="X24" s="1383">
        <v>102</v>
      </c>
      <c r="Y24" s="1383">
        <v>4692</v>
      </c>
      <c r="Z24" s="1383">
        <v>27</v>
      </c>
      <c r="AA24" s="1383">
        <v>73</v>
      </c>
      <c r="AB24" s="1383">
        <v>15</v>
      </c>
      <c r="AC24" s="1383">
        <v>106</v>
      </c>
      <c r="AD24" s="1383">
        <v>20</v>
      </c>
      <c r="AE24" s="1383">
        <v>287</v>
      </c>
      <c r="AF24" s="1383">
        <v>11</v>
      </c>
      <c r="AG24" s="1383">
        <v>282</v>
      </c>
      <c r="AH24" s="1383">
        <v>10</v>
      </c>
      <c r="AI24" s="1383">
        <v>374</v>
      </c>
      <c r="AJ24" s="1383">
        <v>7</v>
      </c>
      <c r="AK24" s="1383">
        <v>535</v>
      </c>
      <c r="AL24" s="1383">
        <v>4</v>
      </c>
      <c r="AM24" s="1383">
        <v>560</v>
      </c>
      <c r="AN24" s="1383">
        <v>4</v>
      </c>
      <c r="AO24" s="1383">
        <v>1025</v>
      </c>
      <c r="AP24" s="1383">
        <v>4</v>
      </c>
      <c r="AQ24" s="1383">
        <v>1450</v>
      </c>
      <c r="AR24" s="1383" t="s">
        <v>399</v>
      </c>
      <c r="AS24" s="411"/>
    </row>
    <row r="25" spans="1:45" ht="21.75" customHeight="1">
      <c r="A25" s="1384">
        <v>10</v>
      </c>
      <c r="B25" s="1385" t="s">
        <v>4474</v>
      </c>
      <c r="C25" s="1383">
        <v>16</v>
      </c>
      <c r="D25" s="1383">
        <v>188</v>
      </c>
      <c r="E25" s="1383">
        <v>5</v>
      </c>
      <c r="F25" s="1383">
        <v>14</v>
      </c>
      <c r="G25" s="1383">
        <v>5</v>
      </c>
      <c r="H25" s="1383">
        <v>31</v>
      </c>
      <c r="I25" s="1383">
        <v>2</v>
      </c>
      <c r="J25" s="1383">
        <v>20</v>
      </c>
      <c r="K25" s="1383">
        <v>3</v>
      </c>
      <c r="L25" s="1383">
        <v>64</v>
      </c>
      <c r="M25" s="1383" t="s">
        <v>399</v>
      </c>
      <c r="N25" s="1383" t="s">
        <v>399</v>
      </c>
      <c r="O25" s="1383">
        <v>1</v>
      </c>
      <c r="P25" s="1383">
        <v>59</v>
      </c>
      <c r="Q25" s="1383" t="s">
        <v>399</v>
      </c>
      <c r="R25" s="1383" t="s">
        <v>399</v>
      </c>
      <c r="S25" s="1383" t="s">
        <v>399</v>
      </c>
      <c r="T25" s="1383" t="s">
        <v>399</v>
      </c>
      <c r="U25" s="1383" t="s">
        <v>399</v>
      </c>
      <c r="V25" s="1383" t="s">
        <v>399</v>
      </c>
      <c r="W25" s="1383" t="s">
        <v>399</v>
      </c>
      <c r="X25" s="1383">
        <v>16</v>
      </c>
      <c r="Y25" s="1383">
        <v>188</v>
      </c>
      <c r="Z25" s="1383">
        <v>5</v>
      </c>
      <c r="AA25" s="1383">
        <v>14</v>
      </c>
      <c r="AB25" s="1383">
        <v>5</v>
      </c>
      <c r="AC25" s="1383">
        <v>31</v>
      </c>
      <c r="AD25" s="1383">
        <v>2</v>
      </c>
      <c r="AE25" s="1383">
        <v>20</v>
      </c>
      <c r="AF25" s="1383">
        <v>3</v>
      </c>
      <c r="AG25" s="1383">
        <v>64</v>
      </c>
      <c r="AH25" s="1383" t="s">
        <v>399</v>
      </c>
      <c r="AI25" s="1383" t="s">
        <v>399</v>
      </c>
      <c r="AJ25" s="1383">
        <v>1</v>
      </c>
      <c r="AK25" s="1383">
        <v>59</v>
      </c>
      <c r="AL25" s="1383" t="s">
        <v>399</v>
      </c>
      <c r="AM25" s="1383" t="s">
        <v>399</v>
      </c>
      <c r="AN25" s="1383" t="s">
        <v>399</v>
      </c>
      <c r="AO25" s="1383" t="s">
        <v>399</v>
      </c>
      <c r="AP25" s="1383" t="s">
        <v>399</v>
      </c>
      <c r="AQ25" s="1383" t="s">
        <v>399</v>
      </c>
      <c r="AR25" s="1383" t="s">
        <v>399</v>
      </c>
      <c r="AS25" s="411"/>
    </row>
    <row r="26" spans="1:45" ht="21.75" customHeight="1">
      <c r="A26" s="1384">
        <v>11</v>
      </c>
      <c r="B26" s="1385" t="s">
        <v>4475</v>
      </c>
      <c r="C26" s="1383">
        <v>61</v>
      </c>
      <c r="D26" s="1383">
        <v>929</v>
      </c>
      <c r="E26" s="1383">
        <v>25</v>
      </c>
      <c r="F26" s="1383">
        <v>55</v>
      </c>
      <c r="G26" s="1383">
        <v>15</v>
      </c>
      <c r="H26" s="1383">
        <v>99</v>
      </c>
      <c r="I26" s="1383">
        <v>11</v>
      </c>
      <c r="J26" s="1383">
        <v>150</v>
      </c>
      <c r="K26" s="1383">
        <v>3</v>
      </c>
      <c r="L26" s="1383">
        <v>76</v>
      </c>
      <c r="M26" s="1383">
        <v>4</v>
      </c>
      <c r="N26" s="1383">
        <v>144</v>
      </c>
      <c r="O26" s="1383" t="s">
        <v>399</v>
      </c>
      <c r="P26" s="1383" t="s">
        <v>399</v>
      </c>
      <c r="Q26" s="1383">
        <v>3</v>
      </c>
      <c r="R26" s="1383">
        <v>405</v>
      </c>
      <c r="S26" s="1383" t="s">
        <v>399</v>
      </c>
      <c r="T26" s="1383" t="s">
        <v>399</v>
      </c>
      <c r="U26" s="1383" t="s">
        <v>399</v>
      </c>
      <c r="V26" s="1383" t="s">
        <v>399</v>
      </c>
      <c r="W26" s="1383" t="s">
        <v>399</v>
      </c>
      <c r="X26" s="1383">
        <v>61</v>
      </c>
      <c r="Y26" s="1383">
        <v>929</v>
      </c>
      <c r="Z26" s="1383">
        <v>25</v>
      </c>
      <c r="AA26" s="1383">
        <v>55</v>
      </c>
      <c r="AB26" s="1383">
        <v>15</v>
      </c>
      <c r="AC26" s="1383">
        <v>99</v>
      </c>
      <c r="AD26" s="1383">
        <v>11</v>
      </c>
      <c r="AE26" s="1383">
        <v>150</v>
      </c>
      <c r="AF26" s="1383">
        <v>3</v>
      </c>
      <c r="AG26" s="1383">
        <v>76</v>
      </c>
      <c r="AH26" s="1383">
        <v>4</v>
      </c>
      <c r="AI26" s="1383">
        <v>144</v>
      </c>
      <c r="AJ26" s="1383" t="s">
        <v>399</v>
      </c>
      <c r="AK26" s="1383" t="s">
        <v>399</v>
      </c>
      <c r="AL26" s="1383">
        <v>3</v>
      </c>
      <c r="AM26" s="1383">
        <v>405</v>
      </c>
      <c r="AN26" s="1383" t="s">
        <v>399</v>
      </c>
      <c r="AO26" s="1383" t="s">
        <v>399</v>
      </c>
      <c r="AP26" s="1383" t="s">
        <v>399</v>
      </c>
      <c r="AQ26" s="1383" t="s">
        <v>399</v>
      </c>
      <c r="AR26" s="1383" t="s">
        <v>399</v>
      </c>
      <c r="AS26" s="411"/>
    </row>
    <row r="27" spans="1:45" ht="21.75" customHeight="1">
      <c r="A27" s="1384">
        <v>12</v>
      </c>
      <c r="B27" s="1385" t="s">
        <v>5064</v>
      </c>
      <c r="C27" s="1383">
        <v>23</v>
      </c>
      <c r="D27" s="1383">
        <v>260</v>
      </c>
      <c r="E27" s="1383">
        <v>9</v>
      </c>
      <c r="F27" s="1383">
        <v>22</v>
      </c>
      <c r="G27" s="1383">
        <v>5</v>
      </c>
      <c r="H27" s="1383">
        <v>32</v>
      </c>
      <c r="I27" s="1383">
        <v>4</v>
      </c>
      <c r="J27" s="1383">
        <v>47</v>
      </c>
      <c r="K27" s="1383">
        <v>3</v>
      </c>
      <c r="L27" s="1383">
        <v>69</v>
      </c>
      <c r="M27" s="1383">
        <v>1</v>
      </c>
      <c r="N27" s="1383">
        <v>34</v>
      </c>
      <c r="O27" s="1383">
        <v>1</v>
      </c>
      <c r="P27" s="1383">
        <v>56</v>
      </c>
      <c r="Q27" s="1383" t="s">
        <v>399</v>
      </c>
      <c r="R27" s="1383" t="s">
        <v>399</v>
      </c>
      <c r="S27" s="1383" t="s">
        <v>399</v>
      </c>
      <c r="T27" s="1383" t="s">
        <v>399</v>
      </c>
      <c r="U27" s="1383" t="s">
        <v>399</v>
      </c>
      <c r="V27" s="1383" t="s">
        <v>399</v>
      </c>
      <c r="W27" s="1383" t="s">
        <v>399</v>
      </c>
      <c r="X27" s="1383">
        <v>23</v>
      </c>
      <c r="Y27" s="1383">
        <v>260</v>
      </c>
      <c r="Z27" s="1383">
        <v>9</v>
      </c>
      <c r="AA27" s="1383">
        <v>22</v>
      </c>
      <c r="AB27" s="1383">
        <v>5</v>
      </c>
      <c r="AC27" s="1383">
        <v>32</v>
      </c>
      <c r="AD27" s="1383">
        <v>4</v>
      </c>
      <c r="AE27" s="1383">
        <v>47</v>
      </c>
      <c r="AF27" s="1383">
        <v>3</v>
      </c>
      <c r="AG27" s="1383">
        <v>69</v>
      </c>
      <c r="AH27" s="1383">
        <v>1</v>
      </c>
      <c r="AI27" s="1383">
        <v>34</v>
      </c>
      <c r="AJ27" s="1383">
        <v>1</v>
      </c>
      <c r="AK27" s="1383">
        <v>56</v>
      </c>
      <c r="AL27" s="1383" t="s">
        <v>399</v>
      </c>
      <c r="AM27" s="1383" t="s">
        <v>399</v>
      </c>
      <c r="AN27" s="1383" t="s">
        <v>399</v>
      </c>
      <c r="AO27" s="1383" t="s">
        <v>399</v>
      </c>
      <c r="AP27" s="1383" t="s">
        <v>399</v>
      </c>
      <c r="AQ27" s="1383" t="s">
        <v>399</v>
      </c>
      <c r="AR27" s="1383" t="s">
        <v>399</v>
      </c>
      <c r="AS27" s="411"/>
    </row>
    <row r="28" spans="1:45" ht="21.75" customHeight="1">
      <c r="A28" s="1384">
        <v>13</v>
      </c>
      <c r="B28" s="1385" t="s">
        <v>4476</v>
      </c>
      <c r="C28" s="1383">
        <v>53</v>
      </c>
      <c r="D28" s="1383">
        <v>192</v>
      </c>
      <c r="E28" s="1383">
        <v>42</v>
      </c>
      <c r="F28" s="1383">
        <v>97</v>
      </c>
      <c r="G28" s="1383">
        <v>9</v>
      </c>
      <c r="H28" s="1383">
        <v>58</v>
      </c>
      <c r="I28" s="1383">
        <v>1</v>
      </c>
      <c r="J28" s="1383">
        <v>15</v>
      </c>
      <c r="K28" s="1383">
        <v>1</v>
      </c>
      <c r="L28" s="1383">
        <v>22</v>
      </c>
      <c r="M28" s="1383" t="s">
        <v>399</v>
      </c>
      <c r="N28" s="1383" t="s">
        <v>399</v>
      </c>
      <c r="O28" s="1383" t="s">
        <v>399</v>
      </c>
      <c r="P28" s="1383" t="s">
        <v>399</v>
      </c>
      <c r="Q28" s="1383" t="s">
        <v>399</v>
      </c>
      <c r="R28" s="1383" t="s">
        <v>399</v>
      </c>
      <c r="S28" s="1383" t="s">
        <v>399</v>
      </c>
      <c r="T28" s="1383" t="s">
        <v>399</v>
      </c>
      <c r="U28" s="1383" t="s">
        <v>399</v>
      </c>
      <c r="V28" s="1383" t="s">
        <v>399</v>
      </c>
      <c r="W28" s="1383" t="s">
        <v>399</v>
      </c>
      <c r="X28" s="1383">
        <v>53</v>
      </c>
      <c r="Y28" s="1383">
        <v>192</v>
      </c>
      <c r="Z28" s="1383">
        <v>42</v>
      </c>
      <c r="AA28" s="1383">
        <v>97</v>
      </c>
      <c r="AB28" s="1383">
        <v>9</v>
      </c>
      <c r="AC28" s="1383">
        <v>58</v>
      </c>
      <c r="AD28" s="1383">
        <v>1</v>
      </c>
      <c r="AE28" s="1383">
        <v>15</v>
      </c>
      <c r="AF28" s="1383">
        <v>1</v>
      </c>
      <c r="AG28" s="1383">
        <v>22</v>
      </c>
      <c r="AH28" s="1383" t="s">
        <v>399</v>
      </c>
      <c r="AI28" s="1383" t="s">
        <v>399</v>
      </c>
      <c r="AJ28" s="1383" t="s">
        <v>399</v>
      </c>
      <c r="AK28" s="1383" t="s">
        <v>399</v>
      </c>
      <c r="AL28" s="1383" t="s">
        <v>399</v>
      </c>
      <c r="AM28" s="1383" t="s">
        <v>399</v>
      </c>
      <c r="AN28" s="1383" t="s">
        <v>399</v>
      </c>
      <c r="AO28" s="1383" t="s">
        <v>399</v>
      </c>
      <c r="AP28" s="1383" t="s">
        <v>399</v>
      </c>
      <c r="AQ28" s="1383" t="s">
        <v>399</v>
      </c>
      <c r="AR28" s="1383" t="s">
        <v>399</v>
      </c>
      <c r="AS28" s="411"/>
    </row>
    <row r="29" spans="1:45" ht="21.75" customHeight="1">
      <c r="A29" s="1384">
        <v>14</v>
      </c>
      <c r="B29" s="1385" t="s">
        <v>4477</v>
      </c>
      <c r="C29" s="1383">
        <v>18</v>
      </c>
      <c r="D29" s="1383">
        <v>193</v>
      </c>
      <c r="E29" s="1383">
        <v>8</v>
      </c>
      <c r="F29" s="1383">
        <v>19</v>
      </c>
      <c r="G29" s="1383">
        <v>3</v>
      </c>
      <c r="H29" s="1383">
        <v>22</v>
      </c>
      <c r="I29" s="1383">
        <v>5</v>
      </c>
      <c r="J29" s="1383">
        <v>71</v>
      </c>
      <c r="K29" s="1383" t="s">
        <v>399</v>
      </c>
      <c r="L29" s="1383" t="s">
        <v>399</v>
      </c>
      <c r="M29" s="1383">
        <v>2</v>
      </c>
      <c r="N29" s="1383">
        <v>81</v>
      </c>
      <c r="O29" s="1383" t="s">
        <v>399</v>
      </c>
      <c r="P29" s="1383" t="s">
        <v>399</v>
      </c>
      <c r="Q29" s="1383" t="s">
        <v>399</v>
      </c>
      <c r="R29" s="1383" t="s">
        <v>399</v>
      </c>
      <c r="S29" s="1383" t="s">
        <v>399</v>
      </c>
      <c r="T29" s="1383" t="s">
        <v>399</v>
      </c>
      <c r="U29" s="1383" t="s">
        <v>399</v>
      </c>
      <c r="V29" s="1383" t="s">
        <v>399</v>
      </c>
      <c r="W29" s="1383" t="s">
        <v>399</v>
      </c>
      <c r="X29" s="1383">
        <v>18</v>
      </c>
      <c r="Y29" s="1383">
        <v>193</v>
      </c>
      <c r="Z29" s="1383">
        <v>8</v>
      </c>
      <c r="AA29" s="1383">
        <v>19</v>
      </c>
      <c r="AB29" s="1383">
        <v>3</v>
      </c>
      <c r="AC29" s="1383">
        <v>22</v>
      </c>
      <c r="AD29" s="1383">
        <v>5</v>
      </c>
      <c r="AE29" s="1383">
        <v>71</v>
      </c>
      <c r="AF29" s="1383" t="s">
        <v>399</v>
      </c>
      <c r="AG29" s="1383" t="s">
        <v>399</v>
      </c>
      <c r="AH29" s="1383">
        <v>2</v>
      </c>
      <c r="AI29" s="1383">
        <v>81</v>
      </c>
      <c r="AJ29" s="1383" t="s">
        <v>399</v>
      </c>
      <c r="AK29" s="1383" t="s">
        <v>399</v>
      </c>
      <c r="AL29" s="1383" t="s">
        <v>399</v>
      </c>
      <c r="AM29" s="1383" t="s">
        <v>399</v>
      </c>
      <c r="AN29" s="1383" t="s">
        <v>399</v>
      </c>
      <c r="AO29" s="1383" t="s">
        <v>399</v>
      </c>
      <c r="AP29" s="1383" t="s">
        <v>399</v>
      </c>
      <c r="AQ29" s="1383" t="s">
        <v>399</v>
      </c>
      <c r="AR29" s="1383" t="s">
        <v>399</v>
      </c>
      <c r="AS29" s="411"/>
    </row>
    <row r="30" spans="1:45" ht="21.75" customHeight="1">
      <c r="A30" s="1384">
        <v>15</v>
      </c>
      <c r="B30" s="1385" t="s">
        <v>5065</v>
      </c>
      <c r="C30" s="1383">
        <v>57</v>
      </c>
      <c r="D30" s="1383">
        <v>621</v>
      </c>
      <c r="E30" s="1383">
        <v>27</v>
      </c>
      <c r="F30" s="1383">
        <v>69</v>
      </c>
      <c r="G30" s="1383">
        <v>15</v>
      </c>
      <c r="H30" s="1383">
        <v>102</v>
      </c>
      <c r="I30" s="1383">
        <v>6</v>
      </c>
      <c r="J30" s="1383">
        <v>84</v>
      </c>
      <c r="K30" s="1383">
        <v>2</v>
      </c>
      <c r="L30" s="1383">
        <v>42</v>
      </c>
      <c r="M30" s="1383">
        <v>4</v>
      </c>
      <c r="N30" s="1383">
        <v>159</v>
      </c>
      <c r="O30" s="1383">
        <v>3</v>
      </c>
      <c r="P30" s="1383">
        <v>165</v>
      </c>
      <c r="Q30" s="1383" t="s">
        <v>399</v>
      </c>
      <c r="R30" s="1383" t="s">
        <v>399</v>
      </c>
      <c r="S30" s="1383" t="s">
        <v>399</v>
      </c>
      <c r="T30" s="1383" t="s">
        <v>399</v>
      </c>
      <c r="U30" s="1383" t="s">
        <v>399</v>
      </c>
      <c r="V30" s="1383" t="s">
        <v>399</v>
      </c>
      <c r="W30" s="1383" t="s">
        <v>399</v>
      </c>
      <c r="X30" s="1383">
        <v>57</v>
      </c>
      <c r="Y30" s="1383">
        <v>621</v>
      </c>
      <c r="Z30" s="1383">
        <v>27</v>
      </c>
      <c r="AA30" s="1383">
        <v>69</v>
      </c>
      <c r="AB30" s="1383">
        <v>15</v>
      </c>
      <c r="AC30" s="1383">
        <v>102</v>
      </c>
      <c r="AD30" s="1383">
        <v>6</v>
      </c>
      <c r="AE30" s="1383">
        <v>84</v>
      </c>
      <c r="AF30" s="1383">
        <v>2</v>
      </c>
      <c r="AG30" s="1383">
        <v>42</v>
      </c>
      <c r="AH30" s="1383">
        <v>4</v>
      </c>
      <c r="AI30" s="1383">
        <v>159</v>
      </c>
      <c r="AJ30" s="1383">
        <v>3</v>
      </c>
      <c r="AK30" s="1383">
        <v>165</v>
      </c>
      <c r="AL30" s="1383" t="s">
        <v>399</v>
      </c>
      <c r="AM30" s="1383" t="s">
        <v>399</v>
      </c>
      <c r="AN30" s="1383" t="s">
        <v>399</v>
      </c>
      <c r="AO30" s="1383" t="s">
        <v>399</v>
      </c>
      <c r="AP30" s="1383" t="s">
        <v>399</v>
      </c>
      <c r="AQ30" s="1383" t="s">
        <v>399</v>
      </c>
      <c r="AR30" s="1383" t="s">
        <v>399</v>
      </c>
      <c r="AS30" s="411"/>
    </row>
    <row r="31" spans="1:45" ht="21.75" customHeight="1">
      <c r="A31" s="1384">
        <v>16</v>
      </c>
      <c r="B31" s="1385" t="s">
        <v>4478</v>
      </c>
      <c r="C31" s="1383">
        <v>21</v>
      </c>
      <c r="D31" s="1383">
        <v>1635</v>
      </c>
      <c r="E31" s="1383">
        <v>3</v>
      </c>
      <c r="F31" s="1383">
        <v>9</v>
      </c>
      <c r="G31" s="1383">
        <v>2</v>
      </c>
      <c r="H31" s="1383">
        <v>14</v>
      </c>
      <c r="I31" s="1383">
        <v>3</v>
      </c>
      <c r="J31" s="1383">
        <v>32</v>
      </c>
      <c r="K31" s="1383">
        <v>3</v>
      </c>
      <c r="L31" s="1383">
        <v>74</v>
      </c>
      <c r="M31" s="1383">
        <v>2</v>
      </c>
      <c r="N31" s="1383">
        <v>87</v>
      </c>
      <c r="O31" s="1383">
        <v>3</v>
      </c>
      <c r="P31" s="1383">
        <v>178</v>
      </c>
      <c r="Q31" s="1383">
        <v>3</v>
      </c>
      <c r="R31" s="1383">
        <v>477</v>
      </c>
      <c r="S31" s="1383" t="s">
        <v>399</v>
      </c>
      <c r="T31" s="1383" t="s">
        <v>399</v>
      </c>
      <c r="U31" s="1383">
        <v>1</v>
      </c>
      <c r="V31" s="1383">
        <v>764</v>
      </c>
      <c r="W31" s="1383">
        <v>1</v>
      </c>
      <c r="X31" s="1383">
        <v>21</v>
      </c>
      <c r="Y31" s="1383">
        <v>1635</v>
      </c>
      <c r="Z31" s="1383">
        <v>3</v>
      </c>
      <c r="AA31" s="1383">
        <v>9</v>
      </c>
      <c r="AB31" s="1383">
        <v>2</v>
      </c>
      <c r="AC31" s="1383">
        <v>14</v>
      </c>
      <c r="AD31" s="1383">
        <v>3</v>
      </c>
      <c r="AE31" s="1383">
        <v>32</v>
      </c>
      <c r="AF31" s="1383">
        <v>3</v>
      </c>
      <c r="AG31" s="1383">
        <v>74</v>
      </c>
      <c r="AH31" s="1383">
        <v>2</v>
      </c>
      <c r="AI31" s="1383">
        <v>87</v>
      </c>
      <c r="AJ31" s="1383">
        <v>3</v>
      </c>
      <c r="AK31" s="1383">
        <v>178</v>
      </c>
      <c r="AL31" s="1383">
        <v>3</v>
      </c>
      <c r="AM31" s="1383">
        <v>477</v>
      </c>
      <c r="AN31" s="1383" t="s">
        <v>399</v>
      </c>
      <c r="AO31" s="1383" t="s">
        <v>399</v>
      </c>
      <c r="AP31" s="1383">
        <v>1</v>
      </c>
      <c r="AQ31" s="1383">
        <v>764</v>
      </c>
      <c r="AR31" s="1383">
        <v>1</v>
      </c>
      <c r="AS31" s="411"/>
    </row>
    <row r="32" spans="1:45" ht="21.75" customHeight="1">
      <c r="A32" s="1384">
        <v>17</v>
      </c>
      <c r="B32" s="1385" t="s">
        <v>4479</v>
      </c>
      <c r="C32" s="1383">
        <v>8</v>
      </c>
      <c r="D32" s="1383">
        <v>69</v>
      </c>
      <c r="E32" s="1383">
        <v>1</v>
      </c>
      <c r="F32" s="1383">
        <v>1</v>
      </c>
      <c r="G32" s="1383">
        <v>4</v>
      </c>
      <c r="H32" s="1383">
        <v>31</v>
      </c>
      <c r="I32" s="1383">
        <v>3</v>
      </c>
      <c r="J32" s="1383">
        <v>37</v>
      </c>
      <c r="K32" s="1383" t="s">
        <v>399</v>
      </c>
      <c r="L32" s="1383" t="s">
        <v>399</v>
      </c>
      <c r="M32" s="1383" t="s">
        <v>399</v>
      </c>
      <c r="N32" s="1383" t="s">
        <v>399</v>
      </c>
      <c r="O32" s="1383" t="s">
        <v>399</v>
      </c>
      <c r="P32" s="1383" t="s">
        <v>399</v>
      </c>
      <c r="Q32" s="1383" t="s">
        <v>399</v>
      </c>
      <c r="R32" s="1383" t="s">
        <v>399</v>
      </c>
      <c r="S32" s="1383" t="s">
        <v>399</v>
      </c>
      <c r="T32" s="1383" t="s">
        <v>399</v>
      </c>
      <c r="U32" s="1383" t="s">
        <v>399</v>
      </c>
      <c r="V32" s="1383" t="s">
        <v>399</v>
      </c>
      <c r="W32" s="1383" t="s">
        <v>399</v>
      </c>
      <c r="X32" s="1383">
        <v>8</v>
      </c>
      <c r="Y32" s="1383">
        <v>69</v>
      </c>
      <c r="Z32" s="1383">
        <v>1</v>
      </c>
      <c r="AA32" s="1383">
        <v>1</v>
      </c>
      <c r="AB32" s="1383">
        <v>4</v>
      </c>
      <c r="AC32" s="1383">
        <v>31</v>
      </c>
      <c r="AD32" s="1383">
        <v>3</v>
      </c>
      <c r="AE32" s="1383">
        <v>37</v>
      </c>
      <c r="AF32" s="1383" t="s">
        <v>399</v>
      </c>
      <c r="AG32" s="1383" t="s">
        <v>399</v>
      </c>
      <c r="AH32" s="1383" t="s">
        <v>399</v>
      </c>
      <c r="AI32" s="1383" t="s">
        <v>399</v>
      </c>
      <c r="AJ32" s="1383" t="s">
        <v>399</v>
      </c>
      <c r="AK32" s="1383" t="s">
        <v>399</v>
      </c>
      <c r="AL32" s="1383" t="s">
        <v>399</v>
      </c>
      <c r="AM32" s="1383" t="s">
        <v>399</v>
      </c>
      <c r="AN32" s="1383" t="s">
        <v>399</v>
      </c>
      <c r="AO32" s="1383" t="s">
        <v>399</v>
      </c>
      <c r="AP32" s="1383" t="s">
        <v>399</v>
      </c>
      <c r="AQ32" s="1383" t="s">
        <v>399</v>
      </c>
      <c r="AR32" s="1383" t="s">
        <v>399</v>
      </c>
      <c r="AS32" s="411"/>
    </row>
    <row r="33" spans="1:45" ht="21.75" customHeight="1">
      <c r="A33" s="1384">
        <v>18</v>
      </c>
      <c r="B33" s="1385" t="s">
        <v>5063</v>
      </c>
      <c r="C33" s="1383">
        <v>32</v>
      </c>
      <c r="D33" s="1383">
        <v>764</v>
      </c>
      <c r="E33" s="1383">
        <v>6</v>
      </c>
      <c r="F33" s="1383">
        <v>19</v>
      </c>
      <c r="G33" s="1383">
        <v>6</v>
      </c>
      <c r="H33" s="1383">
        <v>42</v>
      </c>
      <c r="I33" s="1383">
        <v>10</v>
      </c>
      <c r="J33" s="1383">
        <v>125</v>
      </c>
      <c r="K33" s="1383">
        <v>5</v>
      </c>
      <c r="L33" s="1383">
        <v>126</v>
      </c>
      <c r="M33" s="1383">
        <v>2</v>
      </c>
      <c r="N33" s="1383">
        <v>83</v>
      </c>
      <c r="O33" s="1383">
        <v>1</v>
      </c>
      <c r="P33" s="1383">
        <v>76</v>
      </c>
      <c r="Q33" s="1383">
        <v>2</v>
      </c>
      <c r="R33" s="1383">
        <v>293</v>
      </c>
      <c r="S33" s="1383" t="s">
        <v>399</v>
      </c>
      <c r="T33" s="1383" t="s">
        <v>399</v>
      </c>
      <c r="U33" s="1383" t="s">
        <v>399</v>
      </c>
      <c r="V33" s="1383" t="s">
        <v>399</v>
      </c>
      <c r="W33" s="1383" t="s">
        <v>399</v>
      </c>
      <c r="X33" s="1383">
        <v>32</v>
      </c>
      <c r="Y33" s="1383">
        <v>764</v>
      </c>
      <c r="Z33" s="1383">
        <v>6</v>
      </c>
      <c r="AA33" s="1383">
        <v>19</v>
      </c>
      <c r="AB33" s="1383">
        <v>6</v>
      </c>
      <c r="AC33" s="1383">
        <v>42</v>
      </c>
      <c r="AD33" s="1383">
        <v>10</v>
      </c>
      <c r="AE33" s="1383">
        <v>125</v>
      </c>
      <c r="AF33" s="1383">
        <v>5</v>
      </c>
      <c r="AG33" s="1383">
        <v>126</v>
      </c>
      <c r="AH33" s="1383">
        <v>2</v>
      </c>
      <c r="AI33" s="1383">
        <v>83</v>
      </c>
      <c r="AJ33" s="1383">
        <v>1</v>
      </c>
      <c r="AK33" s="1383">
        <v>76</v>
      </c>
      <c r="AL33" s="1383">
        <v>2</v>
      </c>
      <c r="AM33" s="1383">
        <v>293</v>
      </c>
      <c r="AN33" s="1383" t="s">
        <v>399</v>
      </c>
      <c r="AO33" s="1383" t="s">
        <v>399</v>
      </c>
      <c r="AP33" s="1383" t="s">
        <v>399</v>
      </c>
      <c r="AQ33" s="1383" t="s">
        <v>399</v>
      </c>
      <c r="AR33" s="1383" t="s">
        <v>399</v>
      </c>
      <c r="AS33" s="411"/>
    </row>
    <row r="34" spans="1:45" ht="21.75" customHeight="1">
      <c r="A34" s="1384">
        <v>19</v>
      </c>
      <c r="B34" s="1385" t="s">
        <v>4480</v>
      </c>
      <c r="C34" s="1383">
        <v>6</v>
      </c>
      <c r="D34" s="1383">
        <v>422</v>
      </c>
      <c r="E34" s="1383">
        <v>1</v>
      </c>
      <c r="F34" s="1383">
        <v>4</v>
      </c>
      <c r="G34" s="1383" t="s">
        <v>399</v>
      </c>
      <c r="H34" s="1383" t="s">
        <v>399</v>
      </c>
      <c r="I34" s="1383">
        <v>1</v>
      </c>
      <c r="J34" s="1383">
        <v>11</v>
      </c>
      <c r="K34" s="1383">
        <v>1</v>
      </c>
      <c r="L34" s="1383">
        <v>23</v>
      </c>
      <c r="M34" s="1383">
        <v>2</v>
      </c>
      <c r="N34" s="1383">
        <v>88</v>
      </c>
      <c r="O34" s="1383" t="s">
        <v>399</v>
      </c>
      <c r="P34" s="1383" t="s">
        <v>399</v>
      </c>
      <c r="Q34" s="1383" t="s">
        <v>399</v>
      </c>
      <c r="R34" s="1383" t="s">
        <v>399</v>
      </c>
      <c r="S34" s="1383">
        <v>1</v>
      </c>
      <c r="T34" s="1383">
        <v>296</v>
      </c>
      <c r="U34" s="1383" t="s">
        <v>399</v>
      </c>
      <c r="V34" s="1383" t="s">
        <v>399</v>
      </c>
      <c r="W34" s="1383" t="s">
        <v>399</v>
      </c>
      <c r="X34" s="1383">
        <v>6</v>
      </c>
      <c r="Y34" s="1383">
        <v>422</v>
      </c>
      <c r="Z34" s="1383">
        <v>1</v>
      </c>
      <c r="AA34" s="1383">
        <v>4</v>
      </c>
      <c r="AB34" s="1383" t="s">
        <v>399</v>
      </c>
      <c r="AC34" s="1383" t="s">
        <v>399</v>
      </c>
      <c r="AD34" s="1383">
        <v>1</v>
      </c>
      <c r="AE34" s="1383">
        <v>11</v>
      </c>
      <c r="AF34" s="1383">
        <v>1</v>
      </c>
      <c r="AG34" s="1383">
        <v>23</v>
      </c>
      <c r="AH34" s="1383">
        <v>2</v>
      </c>
      <c r="AI34" s="1383">
        <v>88</v>
      </c>
      <c r="AJ34" s="1383" t="s">
        <v>399</v>
      </c>
      <c r="AK34" s="1383" t="s">
        <v>399</v>
      </c>
      <c r="AL34" s="1383" t="s">
        <v>399</v>
      </c>
      <c r="AM34" s="1383" t="s">
        <v>399</v>
      </c>
      <c r="AN34" s="1383">
        <v>1</v>
      </c>
      <c r="AO34" s="1383">
        <v>296</v>
      </c>
      <c r="AP34" s="1383" t="s">
        <v>399</v>
      </c>
      <c r="AQ34" s="1383" t="s">
        <v>399</v>
      </c>
      <c r="AR34" s="1383" t="s">
        <v>399</v>
      </c>
      <c r="AS34" s="411"/>
    </row>
    <row r="35" spans="1:45" ht="21.75" customHeight="1">
      <c r="A35" s="1384">
        <v>20</v>
      </c>
      <c r="B35" s="1385" t="s">
        <v>5149</v>
      </c>
      <c r="C35" s="1383">
        <v>1</v>
      </c>
      <c r="D35" s="1383">
        <v>3</v>
      </c>
      <c r="E35" s="1383">
        <v>1</v>
      </c>
      <c r="F35" s="1383">
        <v>3</v>
      </c>
      <c r="G35" s="1383" t="s">
        <v>399</v>
      </c>
      <c r="H35" s="1383" t="s">
        <v>399</v>
      </c>
      <c r="I35" s="1383" t="s">
        <v>399</v>
      </c>
      <c r="J35" s="1383" t="s">
        <v>399</v>
      </c>
      <c r="K35" s="1383" t="s">
        <v>399</v>
      </c>
      <c r="L35" s="1383" t="s">
        <v>399</v>
      </c>
      <c r="M35" s="1383" t="s">
        <v>399</v>
      </c>
      <c r="N35" s="1383" t="s">
        <v>399</v>
      </c>
      <c r="O35" s="1383" t="s">
        <v>399</v>
      </c>
      <c r="P35" s="1383" t="s">
        <v>399</v>
      </c>
      <c r="Q35" s="1383" t="s">
        <v>399</v>
      </c>
      <c r="R35" s="1383" t="s">
        <v>399</v>
      </c>
      <c r="S35" s="1383" t="s">
        <v>399</v>
      </c>
      <c r="T35" s="1383" t="s">
        <v>399</v>
      </c>
      <c r="U35" s="1383" t="s">
        <v>399</v>
      </c>
      <c r="V35" s="1383" t="s">
        <v>399</v>
      </c>
      <c r="W35" s="1383" t="s">
        <v>399</v>
      </c>
      <c r="X35" s="1383">
        <v>1</v>
      </c>
      <c r="Y35" s="1383">
        <v>3</v>
      </c>
      <c r="Z35" s="1383">
        <v>1</v>
      </c>
      <c r="AA35" s="1383">
        <v>3</v>
      </c>
      <c r="AB35" s="1383" t="s">
        <v>399</v>
      </c>
      <c r="AC35" s="1383" t="s">
        <v>399</v>
      </c>
      <c r="AD35" s="1383" t="s">
        <v>399</v>
      </c>
      <c r="AE35" s="1383" t="s">
        <v>399</v>
      </c>
      <c r="AF35" s="1383" t="s">
        <v>399</v>
      </c>
      <c r="AG35" s="1383" t="s">
        <v>399</v>
      </c>
      <c r="AH35" s="1383" t="s">
        <v>399</v>
      </c>
      <c r="AI35" s="1383" t="s">
        <v>399</v>
      </c>
      <c r="AJ35" s="1383" t="s">
        <v>399</v>
      </c>
      <c r="AK35" s="1383" t="s">
        <v>399</v>
      </c>
      <c r="AL35" s="1383" t="s">
        <v>399</v>
      </c>
      <c r="AM35" s="1383" t="s">
        <v>399</v>
      </c>
      <c r="AN35" s="1383" t="s">
        <v>399</v>
      </c>
      <c r="AO35" s="1383" t="s">
        <v>399</v>
      </c>
      <c r="AP35" s="1383" t="s">
        <v>399</v>
      </c>
      <c r="AQ35" s="1383" t="s">
        <v>399</v>
      </c>
      <c r="AR35" s="1383" t="s">
        <v>399</v>
      </c>
      <c r="AS35" s="411"/>
    </row>
    <row r="36" spans="1:45" ht="21.75" customHeight="1">
      <c r="A36" s="1384">
        <v>21</v>
      </c>
      <c r="B36" s="1385" t="s">
        <v>4481</v>
      </c>
      <c r="C36" s="1383">
        <v>51</v>
      </c>
      <c r="D36" s="1383">
        <v>1433</v>
      </c>
      <c r="E36" s="1383">
        <v>18</v>
      </c>
      <c r="F36" s="1383">
        <v>40</v>
      </c>
      <c r="G36" s="1383">
        <v>10</v>
      </c>
      <c r="H36" s="1383">
        <v>58</v>
      </c>
      <c r="I36" s="1383">
        <v>10</v>
      </c>
      <c r="J36" s="1383">
        <v>148</v>
      </c>
      <c r="K36" s="1383">
        <v>3</v>
      </c>
      <c r="L36" s="1383">
        <v>71</v>
      </c>
      <c r="M36" s="1383">
        <v>6</v>
      </c>
      <c r="N36" s="1383">
        <v>230</v>
      </c>
      <c r="O36" s="1383">
        <v>1</v>
      </c>
      <c r="P36" s="1383">
        <v>58</v>
      </c>
      <c r="Q36" s="1383">
        <v>2</v>
      </c>
      <c r="R36" s="1383">
        <v>287</v>
      </c>
      <c r="S36" s="1383" t="s">
        <v>399</v>
      </c>
      <c r="T36" s="1383" t="s">
        <v>399</v>
      </c>
      <c r="U36" s="1383">
        <v>1</v>
      </c>
      <c r="V36" s="1383">
        <v>541</v>
      </c>
      <c r="W36" s="1383" t="s">
        <v>399</v>
      </c>
      <c r="X36" s="1383">
        <v>51</v>
      </c>
      <c r="Y36" s="1383">
        <v>1433</v>
      </c>
      <c r="Z36" s="1383">
        <v>18</v>
      </c>
      <c r="AA36" s="1383">
        <v>40</v>
      </c>
      <c r="AB36" s="1383">
        <v>10</v>
      </c>
      <c r="AC36" s="1383">
        <v>58</v>
      </c>
      <c r="AD36" s="1383">
        <v>10</v>
      </c>
      <c r="AE36" s="1383">
        <v>148</v>
      </c>
      <c r="AF36" s="1383">
        <v>3</v>
      </c>
      <c r="AG36" s="1383">
        <v>71</v>
      </c>
      <c r="AH36" s="1383">
        <v>6</v>
      </c>
      <c r="AI36" s="1383">
        <v>230</v>
      </c>
      <c r="AJ36" s="1383">
        <v>1</v>
      </c>
      <c r="AK36" s="1383">
        <v>58</v>
      </c>
      <c r="AL36" s="1383">
        <v>2</v>
      </c>
      <c r="AM36" s="1383">
        <v>287</v>
      </c>
      <c r="AN36" s="1383" t="s">
        <v>399</v>
      </c>
      <c r="AO36" s="1383" t="s">
        <v>399</v>
      </c>
      <c r="AP36" s="1383">
        <v>1</v>
      </c>
      <c r="AQ36" s="1383">
        <v>541</v>
      </c>
      <c r="AR36" s="1383" t="s">
        <v>399</v>
      </c>
      <c r="AS36" s="411"/>
    </row>
    <row r="37" spans="1:45" ht="21.75" customHeight="1">
      <c r="A37" s="1384">
        <v>22</v>
      </c>
      <c r="B37" s="1385" t="s">
        <v>4482</v>
      </c>
      <c r="C37" s="1383">
        <v>11</v>
      </c>
      <c r="D37" s="1383">
        <v>108</v>
      </c>
      <c r="E37" s="1383">
        <v>4</v>
      </c>
      <c r="F37" s="1383">
        <v>12</v>
      </c>
      <c r="G37" s="1383">
        <v>2</v>
      </c>
      <c r="H37" s="1383">
        <v>14</v>
      </c>
      <c r="I37" s="1383">
        <v>4</v>
      </c>
      <c r="J37" s="1383">
        <v>49</v>
      </c>
      <c r="K37" s="1383" t="s">
        <v>399</v>
      </c>
      <c r="L37" s="1383" t="s">
        <v>399</v>
      </c>
      <c r="M37" s="1383">
        <v>1</v>
      </c>
      <c r="N37" s="1383">
        <v>33</v>
      </c>
      <c r="O37" s="1383" t="s">
        <v>399</v>
      </c>
      <c r="P37" s="1383" t="s">
        <v>399</v>
      </c>
      <c r="Q37" s="1383" t="s">
        <v>399</v>
      </c>
      <c r="R37" s="1383" t="s">
        <v>399</v>
      </c>
      <c r="S37" s="1383" t="s">
        <v>399</v>
      </c>
      <c r="T37" s="1383" t="s">
        <v>399</v>
      </c>
      <c r="U37" s="1383" t="s">
        <v>399</v>
      </c>
      <c r="V37" s="1383" t="s">
        <v>399</v>
      </c>
      <c r="W37" s="1383" t="s">
        <v>399</v>
      </c>
      <c r="X37" s="1383">
        <v>11</v>
      </c>
      <c r="Y37" s="1383">
        <v>108</v>
      </c>
      <c r="Z37" s="1383">
        <v>4</v>
      </c>
      <c r="AA37" s="1383">
        <v>12</v>
      </c>
      <c r="AB37" s="1383">
        <v>2</v>
      </c>
      <c r="AC37" s="1383">
        <v>14</v>
      </c>
      <c r="AD37" s="1383">
        <v>4</v>
      </c>
      <c r="AE37" s="1383">
        <v>49</v>
      </c>
      <c r="AF37" s="1383" t="s">
        <v>399</v>
      </c>
      <c r="AG37" s="1383" t="s">
        <v>399</v>
      </c>
      <c r="AH37" s="1383">
        <v>1</v>
      </c>
      <c r="AI37" s="1383">
        <v>33</v>
      </c>
      <c r="AJ37" s="1383" t="s">
        <v>399</v>
      </c>
      <c r="AK37" s="1383" t="s">
        <v>399</v>
      </c>
      <c r="AL37" s="1383" t="s">
        <v>399</v>
      </c>
      <c r="AM37" s="1383" t="s">
        <v>399</v>
      </c>
      <c r="AN37" s="1383" t="s">
        <v>399</v>
      </c>
      <c r="AO37" s="1383" t="s">
        <v>399</v>
      </c>
      <c r="AP37" s="1383" t="s">
        <v>399</v>
      </c>
      <c r="AQ37" s="1383" t="s">
        <v>399</v>
      </c>
      <c r="AR37" s="1383" t="s">
        <v>399</v>
      </c>
      <c r="AS37" s="411"/>
    </row>
    <row r="38" spans="1:45" ht="21.75" customHeight="1">
      <c r="A38" s="1384">
        <v>23</v>
      </c>
      <c r="B38" s="1385" t="s">
        <v>4483</v>
      </c>
      <c r="C38" s="1383">
        <v>8</v>
      </c>
      <c r="D38" s="1383">
        <v>418</v>
      </c>
      <c r="E38" s="1383">
        <v>1</v>
      </c>
      <c r="F38" s="1383">
        <v>2</v>
      </c>
      <c r="G38" s="1383">
        <v>2</v>
      </c>
      <c r="H38" s="1383">
        <v>14</v>
      </c>
      <c r="I38" s="1383" t="s">
        <v>399</v>
      </c>
      <c r="J38" s="1383" t="s">
        <v>399</v>
      </c>
      <c r="K38" s="1383">
        <v>1</v>
      </c>
      <c r="L38" s="1383">
        <v>25</v>
      </c>
      <c r="M38" s="1383">
        <v>1</v>
      </c>
      <c r="N38" s="1383">
        <v>38</v>
      </c>
      <c r="O38" s="1383">
        <v>1</v>
      </c>
      <c r="P38" s="1383">
        <v>99</v>
      </c>
      <c r="Q38" s="1383">
        <v>2</v>
      </c>
      <c r="R38" s="1383">
        <v>240</v>
      </c>
      <c r="S38" s="1383" t="s">
        <v>399</v>
      </c>
      <c r="T38" s="1383" t="s">
        <v>399</v>
      </c>
      <c r="U38" s="1383" t="s">
        <v>399</v>
      </c>
      <c r="V38" s="1383" t="s">
        <v>399</v>
      </c>
      <c r="W38" s="1383" t="s">
        <v>399</v>
      </c>
      <c r="X38" s="1383">
        <v>8</v>
      </c>
      <c r="Y38" s="1383">
        <v>418</v>
      </c>
      <c r="Z38" s="1383">
        <v>1</v>
      </c>
      <c r="AA38" s="1383">
        <v>2</v>
      </c>
      <c r="AB38" s="1383">
        <v>2</v>
      </c>
      <c r="AC38" s="1383">
        <v>14</v>
      </c>
      <c r="AD38" s="1383" t="s">
        <v>399</v>
      </c>
      <c r="AE38" s="1383" t="s">
        <v>399</v>
      </c>
      <c r="AF38" s="1383">
        <v>1</v>
      </c>
      <c r="AG38" s="1383">
        <v>25</v>
      </c>
      <c r="AH38" s="1383">
        <v>1</v>
      </c>
      <c r="AI38" s="1383">
        <v>38</v>
      </c>
      <c r="AJ38" s="1383">
        <v>1</v>
      </c>
      <c r="AK38" s="1383">
        <v>99</v>
      </c>
      <c r="AL38" s="1383">
        <v>2</v>
      </c>
      <c r="AM38" s="1383">
        <v>240</v>
      </c>
      <c r="AN38" s="1383" t="s">
        <v>399</v>
      </c>
      <c r="AO38" s="1383" t="s">
        <v>399</v>
      </c>
      <c r="AP38" s="1383" t="s">
        <v>399</v>
      </c>
      <c r="AQ38" s="1383" t="s">
        <v>399</v>
      </c>
      <c r="AR38" s="1383" t="s">
        <v>399</v>
      </c>
      <c r="AS38" s="411"/>
    </row>
    <row r="39" spans="1:45" ht="21.75" customHeight="1">
      <c r="A39" s="1384">
        <v>24</v>
      </c>
      <c r="B39" s="1385" t="s">
        <v>4484</v>
      </c>
      <c r="C39" s="1383">
        <v>91</v>
      </c>
      <c r="D39" s="1383">
        <v>1617</v>
      </c>
      <c r="E39" s="1383">
        <v>31</v>
      </c>
      <c r="F39" s="1383">
        <v>70</v>
      </c>
      <c r="G39" s="1383">
        <v>20</v>
      </c>
      <c r="H39" s="1383">
        <v>128</v>
      </c>
      <c r="I39" s="1383">
        <v>17</v>
      </c>
      <c r="J39" s="1383">
        <v>227</v>
      </c>
      <c r="K39" s="1383">
        <v>13</v>
      </c>
      <c r="L39" s="1383">
        <v>318</v>
      </c>
      <c r="M39" s="1383">
        <v>2</v>
      </c>
      <c r="N39" s="1383">
        <v>75</v>
      </c>
      <c r="O39" s="1383">
        <v>6</v>
      </c>
      <c r="P39" s="1383">
        <v>438</v>
      </c>
      <c r="Q39" s="1383">
        <v>1</v>
      </c>
      <c r="R39" s="1383">
        <v>154</v>
      </c>
      <c r="S39" s="1383">
        <v>1</v>
      </c>
      <c r="T39" s="1383">
        <v>207</v>
      </c>
      <c r="U39" s="1383" t="s">
        <v>399</v>
      </c>
      <c r="V39" s="1383" t="s">
        <v>399</v>
      </c>
      <c r="W39" s="1383" t="s">
        <v>399</v>
      </c>
      <c r="X39" s="1383">
        <v>91</v>
      </c>
      <c r="Y39" s="1383">
        <v>1617</v>
      </c>
      <c r="Z39" s="1383">
        <v>31</v>
      </c>
      <c r="AA39" s="1383">
        <v>70</v>
      </c>
      <c r="AB39" s="1383">
        <v>20</v>
      </c>
      <c r="AC39" s="1383">
        <v>128</v>
      </c>
      <c r="AD39" s="1383">
        <v>17</v>
      </c>
      <c r="AE39" s="1383">
        <v>227</v>
      </c>
      <c r="AF39" s="1383">
        <v>13</v>
      </c>
      <c r="AG39" s="1383">
        <v>318</v>
      </c>
      <c r="AH39" s="1383">
        <v>2</v>
      </c>
      <c r="AI39" s="1383">
        <v>75</v>
      </c>
      <c r="AJ39" s="1383">
        <v>6</v>
      </c>
      <c r="AK39" s="1383">
        <v>438</v>
      </c>
      <c r="AL39" s="1383">
        <v>1</v>
      </c>
      <c r="AM39" s="1383">
        <v>154</v>
      </c>
      <c r="AN39" s="1383">
        <v>1</v>
      </c>
      <c r="AO39" s="1383">
        <v>207</v>
      </c>
      <c r="AP39" s="1383" t="s">
        <v>399</v>
      </c>
      <c r="AQ39" s="1383" t="s">
        <v>399</v>
      </c>
      <c r="AR39" s="1383" t="s">
        <v>399</v>
      </c>
      <c r="AS39" s="411"/>
    </row>
    <row r="40" spans="1:45" ht="21.75" customHeight="1">
      <c r="A40" s="1384">
        <v>25</v>
      </c>
      <c r="B40" s="1385" t="s">
        <v>5062</v>
      </c>
      <c r="C40" s="1383">
        <v>14</v>
      </c>
      <c r="D40" s="1383">
        <v>525</v>
      </c>
      <c r="E40" s="1383">
        <v>4</v>
      </c>
      <c r="F40" s="1383">
        <v>6</v>
      </c>
      <c r="G40" s="1383">
        <v>3</v>
      </c>
      <c r="H40" s="1383">
        <v>21</v>
      </c>
      <c r="I40" s="1383">
        <v>2</v>
      </c>
      <c r="J40" s="1383">
        <v>26</v>
      </c>
      <c r="K40" s="1383">
        <v>3</v>
      </c>
      <c r="L40" s="1383">
        <v>72</v>
      </c>
      <c r="M40" s="1383">
        <v>1</v>
      </c>
      <c r="N40" s="1383">
        <v>43</v>
      </c>
      <c r="O40" s="1383" t="s">
        <v>399</v>
      </c>
      <c r="P40" s="1383" t="s">
        <v>399</v>
      </c>
      <c r="Q40" s="1383" t="s">
        <v>399</v>
      </c>
      <c r="R40" s="1383" t="s">
        <v>399</v>
      </c>
      <c r="S40" s="1383" t="s">
        <v>399</v>
      </c>
      <c r="T40" s="1383" t="s">
        <v>399</v>
      </c>
      <c r="U40" s="1383">
        <v>1</v>
      </c>
      <c r="V40" s="1383">
        <v>357</v>
      </c>
      <c r="W40" s="1383" t="s">
        <v>399</v>
      </c>
      <c r="X40" s="1383">
        <v>14</v>
      </c>
      <c r="Y40" s="1383">
        <v>525</v>
      </c>
      <c r="Z40" s="1383">
        <v>4</v>
      </c>
      <c r="AA40" s="1383">
        <v>6</v>
      </c>
      <c r="AB40" s="1383">
        <v>3</v>
      </c>
      <c r="AC40" s="1383">
        <v>21</v>
      </c>
      <c r="AD40" s="1383">
        <v>2</v>
      </c>
      <c r="AE40" s="1383">
        <v>26</v>
      </c>
      <c r="AF40" s="1383">
        <v>3</v>
      </c>
      <c r="AG40" s="1383">
        <v>72</v>
      </c>
      <c r="AH40" s="1383">
        <v>1</v>
      </c>
      <c r="AI40" s="1383">
        <v>43</v>
      </c>
      <c r="AJ40" s="1383" t="s">
        <v>399</v>
      </c>
      <c r="AK40" s="1383" t="s">
        <v>399</v>
      </c>
      <c r="AL40" s="1383" t="s">
        <v>399</v>
      </c>
      <c r="AM40" s="1383" t="s">
        <v>399</v>
      </c>
      <c r="AN40" s="1383" t="s">
        <v>399</v>
      </c>
      <c r="AO40" s="1383" t="s">
        <v>399</v>
      </c>
      <c r="AP40" s="1383">
        <v>1</v>
      </c>
      <c r="AQ40" s="1383">
        <v>357</v>
      </c>
      <c r="AR40" s="1383" t="s">
        <v>399</v>
      </c>
      <c r="AS40" s="411"/>
    </row>
    <row r="41" spans="1:45" ht="21.75" customHeight="1">
      <c r="A41" s="1384">
        <v>26</v>
      </c>
      <c r="B41" s="1385" t="s">
        <v>4485</v>
      </c>
      <c r="C41" s="1383">
        <v>47</v>
      </c>
      <c r="D41" s="1383">
        <v>717</v>
      </c>
      <c r="E41" s="1383">
        <v>22</v>
      </c>
      <c r="F41" s="1383">
        <v>53</v>
      </c>
      <c r="G41" s="1383">
        <v>9</v>
      </c>
      <c r="H41" s="1383">
        <v>53</v>
      </c>
      <c r="I41" s="1383">
        <v>8</v>
      </c>
      <c r="J41" s="1383">
        <v>115</v>
      </c>
      <c r="K41" s="1383">
        <v>3</v>
      </c>
      <c r="L41" s="1383">
        <v>79</v>
      </c>
      <c r="M41" s="1383">
        <v>2</v>
      </c>
      <c r="N41" s="1383">
        <v>71</v>
      </c>
      <c r="O41" s="1383">
        <v>2</v>
      </c>
      <c r="P41" s="1383">
        <v>124</v>
      </c>
      <c r="Q41" s="1383" t="s">
        <v>399</v>
      </c>
      <c r="R41" s="1383" t="s">
        <v>399</v>
      </c>
      <c r="S41" s="1383">
        <v>1</v>
      </c>
      <c r="T41" s="1383">
        <v>222</v>
      </c>
      <c r="U41" s="1383" t="s">
        <v>399</v>
      </c>
      <c r="V41" s="1383" t="s">
        <v>399</v>
      </c>
      <c r="W41" s="1383" t="s">
        <v>399</v>
      </c>
      <c r="X41" s="1383">
        <v>47</v>
      </c>
      <c r="Y41" s="1383">
        <v>717</v>
      </c>
      <c r="Z41" s="1383">
        <v>22</v>
      </c>
      <c r="AA41" s="1383">
        <v>53</v>
      </c>
      <c r="AB41" s="1383">
        <v>9</v>
      </c>
      <c r="AC41" s="1383">
        <v>53</v>
      </c>
      <c r="AD41" s="1383">
        <v>8</v>
      </c>
      <c r="AE41" s="1383">
        <v>115</v>
      </c>
      <c r="AF41" s="1383">
        <v>3</v>
      </c>
      <c r="AG41" s="1383">
        <v>79</v>
      </c>
      <c r="AH41" s="1383">
        <v>2</v>
      </c>
      <c r="AI41" s="1383">
        <v>71</v>
      </c>
      <c r="AJ41" s="1383">
        <v>2</v>
      </c>
      <c r="AK41" s="1383">
        <v>124</v>
      </c>
      <c r="AL41" s="1383" t="s">
        <v>399</v>
      </c>
      <c r="AM41" s="1383" t="s">
        <v>399</v>
      </c>
      <c r="AN41" s="1383">
        <v>1</v>
      </c>
      <c r="AO41" s="1383">
        <v>222</v>
      </c>
      <c r="AP41" s="1383" t="s">
        <v>399</v>
      </c>
      <c r="AQ41" s="1383" t="s">
        <v>399</v>
      </c>
      <c r="AR41" s="1383" t="s">
        <v>399</v>
      </c>
      <c r="AS41" s="411"/>
    </row>
    <row r="42" spans="1:45" ht="21.75" customHeight="1">
      <c r="A42" s="1384">
        <v>27</v>
      </c>
      <c r="B42" s="1385" t="s">
        <v>4486</v>
      </c>
      <c r="C42" s="1383">
        <v>14</v>
      </c>
      <c r="D42" s="1383">
        <v>244</v>
      </c>
      <c r="E42" s="1383">
        <v>3</v>
      </c>
      <c r="F42" s="1383">
        <v>10</v>
      </c>
      <c r="G42" s="1383">
        <v>6</v>
      </c>
      <c r="H42" s="1383">
        <v>40</v>
      </c>
      <c r="I42" s="1383">
        <v>1</v>
      </c>
      <c r="J42" s="1383">
        <v>12</v>
      </c>
      <c r="K42" s="1383">
        <v>1</v>
      </c>
      <c r="L42" s="1383">
        <v>26</v>
      </c>
      <c r="M42" s="1383">
        <v>2</v>
      </c>
      <c r="N42" s="1383">
        <v>76</v>
      </c>
      <c r="O42" s="1383">
        <v>1</v>
      </c>
      <c r="P42" s="1383">
        <v>80</v>
      </c>
      <c r="Q42" s="1383" t="s">
        <v>399</v>
      </c>
      <c r="R42" s="1383" t="s">
        <v>399</v>
      </c>
      <c r="S42" s="1383" t="s">
        <v>399</v>
      </c>
      <c r="T42" s="1383" t="s">
        <v>399</v>
      </c>
      <c r="U42" s="1383" t="s">
        <v>399</v>
      </c>
      <c r="V42" s="1383" t="s">
        <v>399</v>
      </c>
      <c r="W42" s="1383" t="s">
        <v>399</v>
      </c>
      <c r="X42" s="1383">
        <v>14</v>
      </c>
      <c r="Y42" s="1383">
        <v>244</v>
      </c>
      <c r="Z42" s="1383">
        <v>3</v>
      </c>
      <c r="AA42" s="1383">
        <v>10</v>
      </c>
      <c r="AB42" s="1383">
        <v>6</v>
      </c>
      <c r="AC42" s="1383">
        <v>40</v>
      </c>
      <c r="AD42" s="1383">
        <v>1</v>
      </c>
      <c r="AE42" s="1383">
        <v>12</v>
      </c>
      <c r="AF42" s="1383">
        <v>1</v>
      </c>
      <c r="AG42" s="1383">
        <v>26</v>
      </c>
      <c r="AH42" s="1383">
        <v>2</v>
      </c>
      <c r="AI42" s="1383">
        <v>76</v>
      </c>
      <c r="AJ42" s="1383">
        <v>1</v>
      </c>
      <c r="AK42" s="1383">
        <v>80</v>
      </c>
      <c r="AL42" s="1383" t="s">
        <v>399</v>
      </c>
      <c r="AM42" s="1383" t="s">
        <v>399</v>
      </c>
      <c r="AN42" s="1383" t="s">
        <v>399</v>
      </c>
      <c r="AO42" s="1383" t="s">
        <v>399</v>
      </c>
      <c r="AP42" s="1383" t="s">
        <v>399</v>
      </c>
      <c r="AQ42" s="1383" t="s">
        <v>399</v>
      </c>
      <c r="AR42" s="1383" t="s">
        <v>399</v>
      </c>
      <c r="AS42" s="411"/>
    </row>
    <row r="43" spans="1:45" ht="21.75" customHeight="1">
      <c r="A43" s="1384">
        <v>28</v>
      </c>
      <c r="B43" s="1385" t="s">
        <v>5061</v>
      </c>
      <c r="C43" s="1383">
        <v>24</v>
      </c>
      <c r="D43" s="1383">
        <v>1199</v>
      </c>
      <c r="E43" s="1383">
        <v>7</v>
      </c>
      <c r="F43" s="1383">
        <v>14</v>
      </c>
      <c r="G43" s="1383">
        <v>1</v>
      </c>
      <c r="H43" s="1383">
        <v>6</v>
      </c>
      <c r="I43" s="1383">
        <v>6</v>
      </c>
      <c r="J43" s="1383">
        <v>89</v>
      </c>
      <c r="K43" s="1383">
        <v>4</v>
      </c>
      <c r="L43" s="1383">
        <v>106</v>
      </c>
      <c r="M43" s="1383">
        <v>1</v>
      </c>
      <c r="N43" s="1383">
        <v>47</v>
      </c>
      <c r="O43" s="1383">
        <v>3</v>
      </c>
      <c r="P43" s="1383">
        <v>204</v>
      </c>
      <c r="Q43" s="1383">
        <v>1</v>
      </c>
      <c r="R43" s="1383">
        <v>167</v>
      </c>
      <c r="S43" s="1383" t="s">
        <v>399</v>
      </c>
      <c r="T43" s="1383" t="s">
        <v>399</v>
      </c>
      <c r="U43" s="1383">
        <v>1</v>
      </c>
      <c r="V43" s="1383">
        <v>566</v>
      </c>
      <c r="W43" s="1383" t="s">
        <v>399</v>
      </c>
      <c r="X43" s="1383">
        <v>24</v>
      </c>
      <c r="Y43" s="1383">
        <v>1199</v>
      </c>
      <c r="Z43" s="1383">
        <v>7</v>
      </c>
      <c r="AA43" s="1383">
        <v>14</v>
      </c>
      <c r="AB43" s="1383">
        <v>1</v>
      </c>
      <c r="AC43" s="1383">
        <v>6</v>
      </c>
      <c r="AD43" s="1383">
        <v>6</v>
      </c>
      <c r="AE43" s="1383">
        <v>89</v>
      </c>
      <c r="AF43" s="1383">
        <v>4</v>
      </c>
      <c r="AG43" s="1383">
        <v>106</v>
      </c>
      <c r="AH43" s="1383">
        <v>1</v>
      </c>
      <c r="AI43" s="1383">
        <v>47</v>
      </c>
      <c r="AJ43" s="1383">
        <v>3</v>
      </c>
      <c r="AK43" s="1383">
        <v>204</v>
      </c>
      <c r="AL43" s="1383">
        <v>1</v>
      </c>
      <c r="AM43" s="1383">
        <v>167</v>
      </c>
      <c r="AN43" s="1383" t="s">
        <v>399</v>
      </c>
      <c r="AO43" s="1383" t="s">
        <v>399</v>
      </c>
      <c r="AP43" s="1383">
        <v>1</v>
      </c>
      <c r="AQ43" s="1383">
        <v>566</v>
      </c>
      <c r="AR43" s="1383" t="s">
        <v>399</v>
      </c>
      <c r="AS43" s="411"/>
    </row>
    <row r="44" spans="1:45" ht="21.75" customHeight="1">
      <c r="A44" s="1384">
        <v>29</v>
      </c>
      <c r="B44" s="1385" t="s">
        <v>4487</v>
      </c>
      <c r="C44" s="1383">
        <v>29</v>
      </c>
      <c r="D44" s="1383">
        <v>1520</v>
      </c>
      <c r="E44" s="1383">
        <v>8</v>
      </c>
      <c r="F44" s="1383">
        <v>19</v>
      </c>
      <c r="G44" s="1383">
        <v>6</v>
      </c>
      <c r="H44" s="1383">
        <v>43</v>
      </c>
      <c r="I44" s="1383">
        <v>6</v>
      </c>
      <c r="J44" s="1383">
        <v>72</v>
      </c>
      <c r="K44" s="1383">
        <v>3</v>
      </c>
      <c r="L44" s="1383">
        <v>62</v>
      </c>
      <c r="M44" s="1383">
        <v>1</v>
      </c>
      <c r="N44" s="1383">
        <v>30</v>
      </c>
      <c r="O44" s="1383">
        <v>2</v>
      </c>
      <c r="P44" s="1383">
        <v>133</v>
      </c>
      <c r="Q44" s="1383">
        <v>1</v>
      </c>
      <c r="R44" s="1383">
        <v>107</v>
      </c>
      <c r="S44" s="1383">
        <v>1</v>
      </c>
      <c r="T44" s="1383">
        <v>219</v>
      </c>
      <c r="U44" s="1383">
        <v>1</v>
      </c>
      <c r="V44" s="1383">
        <v>835</v>
      </c>
      <c r="W44" s="1383" t="s">
        <v>399</v>
      </c>
      <c r="X44" s="1383">
        <v>29</v>
      </c>
      <c r="Y44" s="1383">
        <v>1520</v>
      </c>
      <c r="Z44" s="1383">
        <v>8</v>
      </c>
      <c r="AA44" s="1383">
        <v>19</v>
      </c>
      <c r="AB44" s="1383">
        <v>6</v>
      </c>
      <c r="AC44" s="1383">
        <v>43</v>
      </c>
      <c r="AD44" s="1383">
        <v>6</v>
      </c>
      <c r="AE44" s="1383">
        <v>72</v>
      </c>
      <c r="AF44" s="1383">
        <v>3</v>
      </c>
      <c r="AG44" s="1383">
        <v>62</v>
      </c>
      <c r="AH44" s="1383">
        <v>1</v>
      </c>
      <c r="AI44" s="1383">
        <v>30</v>
      </c>
      <c r="AJ44" s="1383">
        <v>2</v>
      </c>
      <c r="AK44" s="1383">
        <v>133</v>
      </c>
      <c r="AL44" s="1383">
        <v>1</v>
      </c>
      <c r="AM44" s="1383">
        <v>107</v>
      </c>
      <c r="AN44" s="1383">
        <v>1</v>
      </c>
      <c r="AO44" s="1383">
        <v>219</v>
      </c>
      <c r="AP44" s="1383">
        <v>1</v>
      </c>
      <c r="AQ44" s="1383">
        <v>835</v>
      </c>
      <c r="AR44" s="1383" t="s">
        <v>399</v>
      </c>
      <c r="AS44" s="411"/>
    </row>
    <row r="45" spans="1:45" ht="21.75" customHeight="1">
      <c r="A45" s="1384">
        <v>30</v>
      </c>
      <c r="B45" s="1385" t="s">
        <v>4488</v>
      </c>
      <c r="C45" s="1383">
        <v>16</v>
      </c>
      <c r="D45" s="1383">
        <v>1582</v>
      </c>
      <c r="E45" s="1383">
        <v>1</v>
      </c>
      <c r="F45" s="1383">
        <v>4</v>
      </c>
      <c r="G45" s="1383">
        <v>1</v>
      </c>
      <c r="H45" s="1383">
        <v>5</v>
      </c>
      <c r="I45" s="1383">
        <v>4</v>
      </c>
      <c r="J45" s="1383">
        <v>47</v>
      </c>
      <c r="K45" s="1383">
        <v>1</v>
      </c>
      <c r="L45" s="1383">
        <v>21</v>
      </c>
      <c r="M45" s="1383">
        <v>1</v>
      </c>
      <c r="N45" s="1383">
        <v>31</v>
      </c>
      <c r="O45" s="1383">
        <v>3</v>
      </c>
      <c r="P45" s="1383">
        <v>185</v>
      </c>
      <c r="Q45" s="1383">
        <v>2</v>
      </c>
      <c r="R45" s="1383">
        <v>217</v>
      </c>
      <c r="S45" s="1383" t="s">
        <v>399</v>
      </c>
      <c r="T45" s="1383" t="s">
        <v>399</v>
      </c>
      <c r="U45" s="1383">
        <v>2</v>
      </c>
      <c r="V45" s="1383">
        <v>1072</v>
      </c>
      <c r="W45" s="1383">
        <v>1</v>
      </c>
      <c r="X45" s="1383">
        <v>16</v>
      </c>
      <c r="Y45" s="1383">
        <v>1582</v>
      </c>
      <c r="Z45" s="1383">
        <v>1</v>
      </c>
      <c r="AA45" s="1383">
        <v>4</v>
      </c>
      <c r="AB45" s="1383">
        <v>1</v>
      </c>
      <c r="AC45" s="1383">
        <v>5</v>
      </c>
      <c r="AD45" s="1383">
        <v>4</v>
      </c>
      <c r="AE45" s="1383">
        <v>47</v>
      </c>
      <c r="AF45" s="1383">
        <v>1</v>
      </c>
      <c r="AG45" s="1383">
        <v>21</v>
      </c>
      <c r="AH45" s="1383">
        <v>1</v>
      </c>
      <c r="AI45" s="1383">
        <v>31</v>
      </c>
      <c r="AJ45" s="1383">
        <v>3</v>
      </c>
      <c r="AK45" s="1383">
        <v>185</v>
      </c>
      <c r="AL45" s="1383">
        <v>2</v>
      </c>
      <c r="AM45" s="1383">
        <v>217</v>
      </c>
      <c r="AN45" s="1383" t="s">
        <v>399</v>
      </c>
      <c r="AO45" s="1383" t="s">
        <v>399</v>
      </c>
      <c r="AP45" s="1383">
        <v>2</v>
      </c>
      <c r="AQ45" s="1383">
        <v>1072</v>
      </c>
      <c r="AR45" s="1383">
        <v>1</v>
      </c>
      <c r="AS45" s="411"/>
    </row>
    <row r="46" spans="1:45" ht="21.75" customHeight="1">
      <c r="A46" s="1384">
        <v>31</v>
      </c>
      <c r="B46" s="1385" t="s">
        <v>4489</v>
      </c>
      <c r="C46" s="1383">
        <v>13</v>
      </c>
      <c r="D46" s="1383">
        <v>489</v>
      </c>
      <c r="E46" s="1383">
        <v>3</v>
      </c>
      <c r="F46" s="1383">
        <v>9</v>
      </c>
      <c r="G46" s="1383">
        <v>3</v>
      </c>
      <c r="H46" s="1383">
        <v>21</v>
      </c>
      <c r="I46" s="1383">
        <v>1</v>
      </c>
      <c r="J46" s="1383">
        <v>10</v>
      </c>
      <c r="K46" s="1383">
        <v>2</v>
      </c>
      <c r="L46" s="1383">
        <v>42</v>
      </c>
      <c r="M46" s="1383">
        <v>1</v>
      </c>
      <c r="N46" s="1383">
        <v>42</v>
      </c>
      <c r="O46" s="1383">
        <v>1</v>
      </c>
      <c r="P46" s="1383">
        <v>76</v>
      </c>
      <c r="Q46" s="1383">
        <v>2</v>
      </c>
      <c r="R46" s="1383">
        <v>289</v>
      </c>
      <c r="S46" s="1383" t="s">
        <v>399</v>
      </c>
      <c r="T46" s="1383" t="s">
        <v>399</v>
      </c>
      <c r="U46" s="1383" t="s">
        <v>399</v>
      </c>
      <c r="V46" s="1383" t="s">
        <v>399</v>
      </c>
      <c r="W46" s="1383" t="s">
        <v>399</v>
      </c>
      <c r="X46" s="1383">
        <v>13</v>
      </c>
      <c r="Y46" s="1383">
        <v>489</v>
      </c>
      <c r="Z46" s="1383">
        <v>3</v>
      </c>
      <c r="AA46" s="1383">
        <v>9</v>
      </c>
      <c r="AB46" s="1383">
        <v>3</v>
      </c>
      <c r="AC46" s="1383">
        <v>21</v>
      </c>
      <c r="AD46" s="1383">
        <v>1</v>
      </c>
      <c r="AE46" s="1383">
        <v>10</v>
      </c>
      <c r="AF46" s="1383">
        <v>2</v>
      </c>
      <c r="AG46" s="1383">
        <v>42</v>
      </c>
      <c r="AH46" s="1383">
        <v>1</v>
      </c>
      <c r="AI46" s="1383">
        <v>42</v>
      </c>
      <c r="AJ46" s="1383">
        <v>1</v>
      </c>
      <c r="AK46" s="1383">
        <v>76</v>
      </c>
      <c r="AL46" s="1383">
        <v>2</v>
      </c>
      <c r="AM46" s="1383">
        <v>289</v>
      </c>
      <c r="AN46" s="1383" t="s">
        <v>399</v>
      </c>
      <c r="AO46" s="1383" t="s">
        <v>399</v>
      </c>
      <c r="AP46" s="1383" t="s">
        <v>399</v>
      </c>
      <c r="AQ46" s="1383" t="s">
        <v>399</v>
      </c>
      <c r="AR46" s="1383" t="s">
        <v>399</v>
      </c>
      <c r="AS46" s="411"/>
    </row>
    <row r="47" spans="1:45" ht="21.75" customHeight="1">
      <c r="A47" s="1384">
        <v>32</v>
      </c>
      <c r="B47" s="1385" t="s">
        <v>4490</v>
      </c>
      <c r="C47" s="1383">
        <v>69</v>
      </c>
      <c r="D47" s="1383">
        <v>527</v>
      </c>
      <c r="E47" s="1383">
        <v>45</v>
      </c>
      <c r="F47" s="1383">
        <v>101</v>
      </c>
      <c r="G47" s="1383">
        <v>10</v>
      </c>
      <c r="H47" s="1383">
        <v>64</v>
      </c>
      <c r="I47" s="1383">
        <v>9</v>
      </c>
      <c r="J47" s="1383">
        <v>135</v>
      </c>
      <c r="K47" s="1383">
        <v>2</v>
      </c>
      <c r="L47" s="1383">
        <v>44</v>
      </c>
      <c r="M47" s="1383">
        <v>1</v>
      </c>
      <c r="N47" s="1383">
        <v>38</v>
      </c>
      <c r="O47" s="1383">
        <v>2</v>
      </c>
      <c r="P47" s="1383">
        <v>145</v>
      </c>
      <c r="Q47" s="1383" t="s">
        <v>399</v>
      </c>
      <c r="R47" s="1383" t="s">
        <v>399</v>
      </c>
      <c r="S47" s="1383" t="s">
        <v>399</v>
      </c>
      <c r="T47" s="1383" t="s">
        <v>399</v>
      </c>
      <c r="U47" s="1383" t="s">
        <v>399</v>
      </c>
      <c r="V47" s="1383" t="s">
        <v>399</v>
      </c>
      <c r="W47" s="1383" t="s">
        <v>399</v>
      </c>
      <c r="X47" s="1383">
        <v>69</v>
      </c>
      <c r="Y47" s="1383">
        <v>527</v>
      </c>
      <c r="Z47" s="1383">
        <v>45</v>
      </c>
      <c r="AA47" s="1383">
        <v>101</v>
      </c>
      <c r="AB47" s="1383">
        <v>10</v>
      </c>
      <c r="AC47" s="1383">
        <v>64</v>
      </c>
      <c r="AD47" s="1383">
        <v>9</v>
      </c>
      <c r="AE47" s="1383">
        <v>135</v>
      </c>
      <c r="AF47" s="1383">
        <v>2</v>
      </c>
      <c r="AG47" s="1383">
        <v>44</v>
      </c>
      <c r="AH47" s="1383">
        <v>1</v>
      </c>
      <c r="AI47" s="1383">
        <v>38</v>
      </c>
      <c r="AJ47" s="1383">
        <v>2</v>
      </c>
      <c r="AK47" s="1383">
        <v>145</v>
      </c>
      <c r="AL47" s="1383" t="s">
        <v>399</v>
      </c>
      <c r="AM47" s="1383" t="s">
        <v>399</v>
      </c>
      <c r="AN47" s="1383" t="s">
        <v>399</v>
      </c>
      <c r="AO47" s="1383" t="s">
        <v>399</v>
      </c>
      <c r="AP47" s="1383" t="s">
        <v>399</v>
      </c>
      <c r="AQ47" s="1383" t="s">
        <v>399</v>
      </c>
      <c r="AR47" s="1383" t="s">
        <v>399</v>
      </c>
      <c r="AS47" s="411"/>
    </row>
    <row r="48" spans="1:45" ht="21.75" customHeight="1">
      <c r="A48" s="1381" t="s">
        <v>5231</v>
      </c>
      <c r="B48" s="1382" t="s">
        <v>767</v>
      </c>
      <c r="C48" s="1383">
        <v>26</v>
      </c>
      <c r="D48" s="1383">
        <v>428</v>
      </c>
      <c r="E48" s="1383">
        <v>16</v>
      </c>
      <c r="F48" s="1383">
        <v>27</v>
      </c>
      <c r="G48" s="1383">
        <v>5</v>
      </c>
      <c r="H48" s="1383">
        <v>29</v>
      </c>
      <c r="I48" s="1383">
        <v>1</v>
      </c>
      <c r="J48" s="1383">
        <v>10</v>
      </c>
      <c r="K48" s="1383">
        <v>1</v>
      </c>
      <c r="L48" s="1383">
        <v>25</v>
      </c>
      <c r="M48" s="1383" t="s">
        <v>399</v>
      </c>
      <c r="N48" s="1383" t="s">
        <v>399</v>
      </c>
      <c r="O48" s="1383">
        <v>2</v>
      </c>
      <c r="P48" s="1383">
        <v>183</v>
      </c>
      <c r="Q48" s="1383">
        <v>1</v>
      </c>
      <c r="R48" s="1383">
        <v>154</v>
      </c>
      <c r="S48" s="1383" t="s">
        <v>399</v>
      </c>
      <c r="T48" s="1383" t="s">
        <v>399</v>
      </c>
      <c r="U48" s="1383" t="s">
        <v>399</v>
      </c>
      <c r="V48" s="1383" t="s">
        <v>399</v>
      </c>
      <c r="W48" s="1383" t="s">
        <v>399</v>
      </c>
      <c r="X48" s="1383">
        <v>22</v>
      </c>
      <c r="Y48" s="1383">
        <v>254</v>
      </c>
      <c r="Z48" s="1383">
        <v>16</v>
      </c>
      <c r="AA48" s="1383">
        <v>27</v>
      </c>
      <c r="AB48" s="1383">
        <v>3</v>
      </c>
      <c r="AC48" s="1383">
        <v>19</v>
      </c>
      <c r="AD48" s="1383" t="s">
        <v>399</v>
      </c>
      <c r="AE48" s="1383" t="s">
        <v>399</v>
      </c>
      <c r="AF48" s="1383">
        <v>1</v>
      </c>
      <c r="AG48" s="1383">
        <v>25</v>
      </c>
      <c r="AH48" s="1383" t="s">
        <v>399</v>
      </c>
      <c r="AI48" s="1383" t="s">
        <v>399</v>
      </c>
      <c r="AJ48" s="1383">
        <v>2</v>
      </c>
      <c r="AK48" s="1383">
        <v>183</v>
      </c>
      <c r="AL48" s="1383" t="s">
        <v>399</v>
      </c>
      <c r="AM48" s="1383" t="s">
        <v>399</v>
      </c>
      <c r="AN48" s="1383" t="s">
        <v>399</v>
      </c>
      <c r="AO48" s="1383" t="s">
        <v>399</v>
      </c>
      <c r="AP48" s="1383" t="s">
        <v>399</v>
      </c>
      <c r="AQ48" s="1383" t="s">
        <v>399</v>
      </c>
      <c r="AR48" s="1383" t="s">
        <v>399</v>
      </c>
      <c r="AS48" s="411"/>
    </row>
    <row r="49" spans="1:45" ht="21.75" customHeight="1">
      <c r="A49" s="1384">
        <v>33</v>
      </c>
      <c r="B49" s="1385" t="s">
        <v>5150</v>
      </c>
      <c r="C49" s="1383">
        <v>14</v>
      </c>
      <c r="D49" s="1383">
        <v>128</v>
      </c>
      <c r="E49" s="1383">
        <v>11</v>
      </c>
      <c r="F49" s="1383">
        <v>16</v>
      </c>
      <c r="G49" s="1383">
        <v>2</v>
      </c>
      <c r="H49" s="1383">
        <v>13</v>
      </c>
      <c r="I49" s="1383" t="s">
        <v>399</v>
      </c>
      <c r="J49" s="1383" t="s">
        <v>399</v>
      </c>
      <c r="K49" s="1383" t="s">
        <v>399</v>
      </c>
      <c r="L49" s="1383" t="s">
        <v>399</v>
      </c>
      <c r="M49" s="1383" t="s">
        <v>399</v>
      </c>
      <c r="N49" s="1383" t="s">
        <v>399</v>
      </c>
      <c r="O49" s="1383">
        <v>1</v>
      </c>
      <c r="P49" s="1383">
        <v>99</v>
      </c>
      <c r="Q49" s="1383" t="s">
        <v>399</v>
      </c>
      <c r="R49" s="1383" t="s">
        <v>399</v>
      </c>
      <c r="S49" s="1383" t="s">
        <v>399</v>
      </c>
      <c r="T49" s="1383" t="s">
        <v>399</v>
      </c>
      <c r="U49" s="1383" t="s">
        <v>399</v>
      </c>
      <c r="V49" s="1383" t="s">
        <v>399</v>
      </c>
      <c r="W49" s="1383" t="s">
        <v>399</v>
      </c>
      <c r="X49" s="1383">
        <v>14</v>
      </c>
      <c r="Y49" s="1383">
        <v>128</v>
      </c>
      <c r="Z49" s="1383">
        <v>11</v>
      </c>
      <c r="AA49" s="1383">
        <v>16</v>
      </c>
      <c r="AB49" s="1383">
        <v>2</v>
      </c>
      <c r="AC49" s="1383">
        <v>13</v>
      </c>
      <c r="AD49" s="1383" t="s">
        <v>399</v>
      </c>
      <c r="AE49" s="1383" t="s">
        <v>399</v>
      </c>
      <c r="AF49" s="1383" t="s">
        <v>399</v>
      </c>
      <c r="AG49" s="1383" t="s">
        <v>399</v>
      </c>
      <c r="AH49" s="1383" t="s">
        <v>399</v>
      </c>
      <c r="AI49" s="1383" t="s">
        <v>399</v>
      </c>
      <c r="AJ49" s="1383">
        <v>1</v>
      </c>
      <c r="AK49" s="1383">
        <v>99</v>
      </c>
      <c r="AL49" s="1383" t="s">
        <v>399</v>
      </c>
      <c r="AM49" s="1383" t="s">
        <v>399</v>
      </c>
      <c r="AN49" s="1383" t="s">
        <v>399</v>
      </c>
      <c r="AO49" s="1383" t="s">
        <v>399</v>
      </c>
      <c r="AP49" s="1383" t="s">
        <v>399</v>
      </c>
      <c r="AQ49" s="1383" t="s">
        <v>399</v>
      </c>
      <c r="AR49" s="1383" t="s">
        <v>399</v>
      </c>
      <c r="AS49" s="411"/>
    </row>
    <row r="50" spans="1:45" ht="21.75" customHeight="1">
      <c r="A50" s="1384">
        <v>34</v>
      </c>
      <c r="B50" s="1385" t="s">
        <v>5151</v>
      </c>
      <c r="C50" s="1383">
        <v>2</v>
      </c>
      <c r="D50" s="1383">
        <v>85</v>
      </c>
      <c r="E50" s="1383">
        <v>1</v>
      </c>
      <c r="F50" s="1383">
        <v>1</v>
      </c>
      <c r="G50" s="1383" t="s">
        <v>399</v>
      </c>
      <c r="H50" s="1383" t="s">
        <v>399</v>
      </c>
      <c r="I50" s="1383" t="s">
        <v>399</v>
      </c>
      <c r="J50" s="1383" t="s">
        <v>399</v>
      </c>
      <c r="K50" s="1383" t="s">
        <v>399</v>
      </c>
      <c r="L50" s="1383" t="s">
        <v>399</v>
      </c>
      <c r="M50" s="1383" t="s">
        <v>399</v>
      </c>
      <c r="N50" s="1383" t="s">
        <v>399</v>
      </c>
      <c r="O50" s="1383">
        <v>1</v>
      </c>
      <c r="P50" s="1383">
        <v>84</v>
      </c>
      <c r="Q50" s="1383" t="s">
        <v>399</v>
      </c>
      <c r="R50" s="1383" t="s">
        <v>399</v>
      </c>
      <c r="S50" s="1383" t="s">
        <v>399</v>
      </c>
      <c r="T50" s="1383" t="s">
        <v>399</v>
      </c>
      <c r="U50" s="1383" t="s">
        <v>399</v>
      </c>
      <c r="V50" s="1383" t="s">
        <v>399</v>
      </c>
      <c r="W50" s="1383" t="s">
        <v>399</v>
      </c>
      <c r="X50" s="1383">
        <v>2</v>
      </c>
      <c r="Y50" s="1383">
        <v>85</v>
      </c>
      <c r="Z50" s="1383">
        <v>1</v>
      </c>
      <c r="AA50" s="1383">
        <v>1</v>
      </c>
      <c r="AB50" s="1383" t="s">
        <v>399</v>
      </c>
      <c r="AC50" s="1383" t="s">
        <v>399</v>
      </c>
      <c r="AD50" s="1383" t="s">
        <v>399</v>
      </c>
      <c r="AE50" s="1383" t="s">
        <v>399</v>
      </c>
      <c r="AF50" s="1383" t="s">
        <v>399</v>
      </c>
      <c r="AG50" s="1383" t="s">
        <v>399</v>
      </c>
      <c r="AH50" s="1383" t="s">
        <v>399</v>
      </c>
      <c r="AI50" s="1383" t="s">
        <v>399</v>
      </c>
      <c r="AJ50" s="1383">
        <v>1</v>
      </c>
      <c r="AK50" s="1383">
        <v>84</v>
      </c>
      <c r="AL50" s="1383" t="s">
        <v>399</v>
      </c>
      <c r="AM50" s="1383" t="s">
        <v>399</v>
      </c>
      <c r="AN50" s="1383" t="s">
        <v>399</v>
      </c>
      <c r="AO50" s="1383" t="s">
        <v>399</v>
      </c>
      <c r="AP50" s="1383" t="s">
        <v>399</v>
      </c>
      <c r="AQ50" s="1383" t="s">
        <v>399</v>
      </c>
      <c r="AR50" s="1383" t="s">
        <v>399</v>
      </c>
      <c r="AS50" s="411"/>
    </row>
    <row r="51" spans="1:45" ht="21.75" customHeight="1">
      <c r="A51" s="1384">
        <v>35</v>
      </c>
      <c r="B51" s="1385" t="s">
        <v>5152</v>
      </c>
      <c r="C51" s="1383" t="s">
        <v>399</v>
      </c>
      <c r="D51" s="1383" t="s">
        <v>399</v>
      </c>
      <c r="E51" s="1383" t="s">
        <v>399</v>
      </c>
      <c r="F51" s="1383" t="s">
        <v>399</v>
      </c>
      <c r="G51" s="1383" t="s">
        <v>399</v>
      </c>
      <c r="H51" s="1383" t="s">
        <v>399</v>
      </c>
      <c r="I51" s="1383" t="s">
        <v>399</v>
      </c>
      <c r="J51" s="1383" t="s">
        <v>399</v>
      </c>
      <c r="K51" s="1383" t="s">
        <v>399</v>
      </c>
      <c r="L51" s="1383" t="s">
        <v>399</v>
      </c>
      <c r="M51" s="1383" t="s">
        <v>399</v>
      </c>
      <c r="N51" s="1383" t="s">
        <v>399</v>
      </c>
      <c r="O51" s="1383" t="s">
        <v>399</v>
      </c>
      <c r="P51" s="1383" t="s">
        <v>399</v>
      </c>
      <c r="Q51" s="1383" t="s">
        <v>399</v>
      </c>
      <c r="R51" s="1383" t="s">
        <v>399</v>
      </c>
      <c r="S51" s="1383" t="s">
        <v>399</v>
      </c>
      <c r="T51" s="1383" t="s">
        <v>399</v>
      </c>
      <c r="U51" s="1383" t="s">
        <v>399</v>
      </c>
      <c r="V51" s="1383" t="s">
        <v>399</v>
      </c>
      <c r="W51" s="1383" t="s">
        <v>399</v>
      </c>
      <c r="X51" s="1383" t="s">
        <v>399</v>
      </c>
      <c r="Y51" s="1383" t="s">
        <v>399</v>
      </c>
      <c r="Z51" s="1383" t="s">
        <v>399</v>
      </c>
      <c r="AA51" s="1383" t="s">
        <v>399</v>
      </c>
      <c r="AB51" s="1383" t="s">
        <v>399</v>
      </c>
      <c r="AC51" s="1383" t="s">
        <v>399</v>
      </c>
      <c r="AD51" s="1383" t="s">
        <v>399</v>
      </c>
      <c r="AE51" s="1383" t="s">
        <v>399</v>
      </c>
      <c r="AF51" s="1383" t="s">
        <v>399</v>
      </c>
      <c r="AG51" s="1383" t="s">
        <v>399</v>
      </c>
      <c r="AH51" s="1383" t="s">
        <v>399</v>
      </c>
      <c r="AI51" s="1383" t="s">
        <v>399</v>
      </c>
      <c r="AJ51" s="1383" t="s">
        <v>399</v>
      </c>
      <c r="AK51" s="1383" t="s">
        <v>399</v>
      </c>
      <c r="AL51" s="1383" t="s">
        <v>399</v>
      </c>
      <c r="AM51" s="1383" t="s">
        <v>399</v>
      </c>
      <c r="AN51" s="1383" t="s">
        <v>399</v>
      </c>
      <c r="AO51" s="1383" t="s">
        <v>399</v>
      </c>
      <c r="AP51" s="1383" t="s">
        <v>399</v>
      </c>
      <c r="AQ51" s="1383" t="s">
        <v>399</v>
      </c>
      <c r="AR51" s="1383" t="s">
        <v>399</v>
      </c>
      <c r="AS51" s="411"/>
    </row>
    <row r="52" spans="1:45" ht="21.75" customHeight="1">
      <c r="A52" s="1384">
        <v>36</v>
      </c>
      <c r="B52" s="1385" t="s">
        <v>5153</v>
      </c>
      <c r="C52" s="1383">
        <v>10</v>
      </c>
      <c r="D52" s="1383">
        <v>215</v>
      </c>
      <c r="E52" s="1383">
        <v>4</v>
      </c>
      <c r="F52" s="1383">
        <v>10</v>
      </c>
      <c r="G52" s="1383">
        <v>3</v>
      </c>
      <c r="H52" s="1383">
        <v>16</v>
      </c>
      <c r="I52" s="1383">
        <v>1</v>
      </c>
      <c r="J52" s="1383">
        <v>10</v>
      </c>
      <c r="K52" s="1383">
        <v>1</v>
      </c>
      <c r="L52" s="1383">
        <v>25</v>
      </c>
      <c r="M52" s="1383" t="s">
        <v>399</v>
      </c>
      <c r="N52" s="1383" t="s">
        <v>399</v>
      </c>
      <c r="O52" s="1383" t="s">
        <v>399</v>
      </c>
      <c r="P52" s="1383" t="s">
        <v>399</v>
      </c>
      <c r="Q52" s="1383">
        <v>1</v>
      </c>
      <c r="R52" s="1383">
        <v>154</v>
      </c>
      <c r="S52" s="1383" t="s">
        <v>399</v>
      </c>
      <c r="T52" s="1383" t="s">
        <v>399</v>
      </c>
      <c r="U52" s="1383" t="s">
        <v>399</v>
      </c>
      <c r="V52" s="1383" t="s">
        <v>399</v>
      </c>
      <c r="W52" s="1383" t="s">
        <v>399</v>
      </c>
      <c r="X52" s="1383">
        <v>6</v>
      </c>
      <c r="Y52" s="1383">
        <v>41</v>
      </c>
      <c r="Z52" s="1383">
        <v>4</v>
      </c>
      <c r="AA52" s="1383">
        <v>10</v>
      </c>
      <c r="AB52" s="1383">
        <v>1</v>
      </c>
      <c r="AC52" s="1383">
        <v>6</v>
      </c>
      <c r="AD52" s="1383" t="s">
        <v>399</v>
      </c>
      <c r="AE52" s="1383" t="s">
        <v>399</v>
      </c>
      <c r="AF52" s="1383">
        <v>1</v>
      </c>
      <c r="AG52" s="1383">
        <v>25</v>
      </c>
      <c r="AH52" s="1383" t="s">
        <v>399</v>
      </c>
      <c r="AI52" s="1383" t="s">
        <v>399</v>
      </c>
      <c r="AJ52" s="1383" t="s">
        <v>399</v>
      </c>
      <c r="AK52" s="1383" t="s">
        <v>399</v>
      </c>
      <c r="AL52" s="1383" t="s">
        <v>399</v>
      </c>
      <c r="AM52" s="1383" t="s">
        <v>399</v>
      </c>
      <c r="AN52" s="1383" t="s">
        <v>399</v>
      </c>
      <c r="AO52" s="1383" t="s">
        <v>399</v>
      </c>
      <c r="AP52" s="1383" t="s">
        <v>399</v>
      </c>
      <c r="AQ52" s="1383" t="s">
        <v>399</v>
      </c>
      <c r="AR52" s="1383" t="s">
        <v>399</v>
      </c>
      <c r="AS52" s="411"/>
    </row>
    <row r="53" spans="1:45" ht="21.75" customHeight="1">
      <c r="A53" s="1381" t="s">
        <v>5232</v>
      </c>
      <c r="B53" s="1382" t="s">
        <v>768</v>
      </c>
      <c r="C53" s="1383">
        <v>137</v>
      </c>
      <c r="D53" s="1383">
        <v>2281</v>
      </c>
      <c r="E53" s="1383">
        <v>67</v>
      </c>
      <c r="F53" s="1383">
        <v>154</v>
      </c>
      <c r="G53" s="1383">
        <v>23</v>
      </c>
      <c r="H53" s="1383">
        <v>153</v>
      </c>
      <c r="I53" s="1383">
        <v>20</v>
      </c>
      <c r="J53" s="1383">
        <v>247</v>
      </c>
      <c r="K53" s="1383">
        <v>9</v>
      </c>
      <c r="L53" s="1383">
        <v>209</v>
      </c>
      <c r="M53" s="1383">
        <v>8</v>
      </c>
      <c r="N53" s="1383">
        <v>271</v>
      </c>
      <c r="O53" s="1383">
        <v>7</v>
      </c>
      <c r="P53" s="1383">
        <v>527</v>
      </c>
      <c r="Q53" s="1383">
        <v>1</v>
      </c>
      <c r="R53" s="1383">
        <v>152</v>
      </c>
      <c r="S53" s="1383">
        <v>1</v>
      </c>
      <c r="T53" s="1383">
        <v>260</v>
      </c>
      <c r="U53" s="1383">
        <v>1</v>
      </c>
      <c r="V53" s="1383">
        <v>308</v>
      </c>
      <c r="W53" s="1383" t="s">
        <v>399</v>
      </c>
      <c r="X53" s="1383">
        <v>137</v>
      </c>
      <c r="Y53" s="1383">
        <v>2281</v>
      </c>
      <c r="Z53" s="1383">
        <v>67</v>
      </c>
      <c r="AA53" s="1383">
        <v>154</v>
      </c>
      <c r="AB53" s="1383">
        <v>23</v>
      </c>
      <c r="AC53" s="1383">
        <v>153</v>
      </c>
      <c r="AD53" s="1383">
        <v>20</v>
      </c>
      <c r="AE53" s="1383">
        <v>247</v>
      </c>
      <c r="AF53" s="1383">
        <v>9</v>
      </c>
      <c r="AG53" s="1383">
        <v>209</v>
      </c>
      <c r="AH53" s="1383">
        <v>8</v>
      </c>
      <c r="AI53" s="1383">
        <v>271</v>
      </c>
      <c r="AJ53" s="1383">
        <v>7</v>
      </c>
      <c r="AK53" s="1383">
        <v>527</v>
      </c>
      <c r="AL53" s="1383">
        <v>1</v>
      </c>
      <c r="AM53" s="1383">
        <v>152</v>
      </c>
      <c r="AN53" s="1383">
        <v>1</v>
      </c>
      <c r="AO53" s="1383">
        <v>260</v>
      </c>
      <c r="AP53" s="1383">
        <v>1</v>
      </c>
      <c r="AQ53" s="1383">
        <v>308</v>
      </c>
      <c r="AR53" s="1383" t="s">
        <v>399</v>
      </c>
      <c r="AS53" s="411"/>
    </row>
    <row r="54" spans="1:45" ht="21.75" customHeight="1">
      <c r="A54" s="1381" t="s">
        <v>5233</v>
      </c>
      <c r="B54" s="1382" t="s">
        <v>5154</v>
      </c>
      <c r="C54" s="1383">
        <v>46</v>
      </c>
      <c r="D54" s="1383">
        <v>463</v>
      </c>
      <c r="E54" s="1383">
        <v>22</v>
      </c>
      <c r="F54" s="1383">
        <v>56</v>
      </c>
      <c r="G54" s="1383">
        <v>9</v>
      </c>
      <c r="H54" s="1383">
        <v>57</v>
      </c>
      <c r="I54" s="1383">
        <v>11</v>
      </c>
      <c r="J54" s="1383">
        <v>138</v>
      </c>
      <c r="K54" s="1383">
        <v>2</v>
      </c>
      <c r="L54" s="1383">
        <v>42</v>
      </c>
      <c r="M54" s="1383" t="s">
        <v>399</v>
      </c>
      <c r="N54" s="1383" t="s">
        <v>399</v>
      </c>
      <c r="O54" s="1383">
        <v>2</v>
      </c>
      <c r="P54" s="1383">
        <v>170</v>
      </c>
      <c r="Q54" s="1383" t="s">
        <v>399</v>
      </c>
      <c r="R54" s="1383" t="s">
        <v>399</v>
      </c>
      <c r="S54" s="1383" t="s">
        <v>399</v>
      </c>
      <c r="T54" s="1383" t="s">
        <v>399</v>
      </c>
      <c r="U54" s="1383" t="s">
        <v>399</v>
      </c>
      <c r="V54" s="1383" t="s">
        <v>399</v>
      </c>
      <c r="W54" s="1383" t="s">
        <v>399</v>
      </c>
      <c r="X54" s="1383">
        <v>46</v>
      </c>
      <c r="Y54" s="1383">
        <v>463</v>
      </c>
      <c r="Z54" s="1383">
        <v>22</v>
      </c>
      <c r="AA54" s="1383">
        <v>56</v>
      </c>
      <c r="AB54" s="1383">
        <v>9</v>
      </c>
      <c r="AC54" s="1383">
        <v>57</v>
      </c>
      <c r="AD54" s="1383">
        <v>11</v>
      </c>
      <c r="AE54" s="1383">
        <v>138</v>
      </c>
      <c r="AF54" s="1383">
        <v>2</v>
      </c>
      <c r="AG54" s="1383">
        <v>42</v>
      </c>
      <c r="AH54" s="1383" t="s">
        <v>399</v>
      </c>
      <c r="AI54" s="1383" t="s">
        <v>399</v>
      </c>
      <c r="AJ54" s="1383">
        <v>2</v>
      </c>
      <c r="AK54" s="1383">
        <v>170</v>
      </c>
      <c r="AL54" s="1383" t="s">
        <v>399</v>
      </c>
      <c r="AM54" s="1383" t="s">
        <v>399</v>
      </c>
      <c r="AN54" s="1383" t="s">
        <v>399</v>
      </c>
      <c r="AO54" s="1383" t="s">
        <v>399</v>
      </c>
      <c r="AP54" s="1383" t="s">
        <v>399</v>
      </c>
      <c r="AQ54" s="1383" t="s">
        <v>399</v>
      </c>
      <c r="AR54" s="1383" t="s">
        <v>399</v>
      </c>
      <c r="AS54" s="411"/>
    </row>
    <row r="55" spans="1:45" ht="21.75" customHeight="1">
      <c r="A55" s="1384">
        <v>37</v>
      </c>
      <c r="B55" s="1385" t="s">
        <v>5156</v>
      </c>
      <c r="C55" s="1383">
        <v>3</v>
      </c>
      <c r="D55" s="1383">
        <v>34</v>
      </c>
      <c r="E55" s="1383" t="s">
        <v>399</v>
      </c>
      <c r="F55" s="1383" t="s">
        <v>399</v>
      </c>
      <c r="G55" s="1383">
        <v>1</v>
      </c>
      <c r="H55" s="1383">
        <v>6</v>
      </c>
      <c r="I55" s="1383">
        <v>2</v>
      </c>
      <c r="J55" s="1383">
        <v>28</v>
      </c>
      <c r="K55" s="1383" t="s">
        <v>399</v>
      </c>
      <c r="L55" s="1383" t="s">
        <v>399</v>
      </c>
      <c r="M55" s="1383" t="s">
        <v>399</v>
      </c>
      <c r="N55" s="1383" t="s">
        <v>399</v>
      </c>
      <c r="O55" s="1383" t="s">
        <v>399</v>
      </c>
      <c r="P55" s="1383" t="s">
        <v>399</v>
      </c>
      <c r="Q55" s="1383" t="s">
        <v>399</v>
      </c>
      <c r="R55" s="1383" t="s">
        <v>399</v>
      </c>
      <c r="S55" s="1383" t="s">
        <v>399</v>
      </c>
      <c r="T55" s="1383" t="s">
        <v>399</v>
      </c>
      <c r="U55" s="1383" t="s">
        <v>399</v>
      </c>
      <c r="V55" s="1383" t="s">
        <v>399</v>
      </c>
      <c r="W55" s="1383" t="s">
        <v>399</v>
      </c>
      <c r="X55" s="1383">
        <v>3</v>
      </c>
      <c r="Y55" s="1383">
        <v>34</v>
      </c>
      <c r="Z55" s="1383" t="s">
        <v>399</v>
      </c>
      <c r="AA55" s="1383" t="s">
        <v>399</v>
      </c>
      <c r="AB55" s="1383">
        <v>1</v>
      </c>
      <c r="AC55" s="1383">
        <v>6</v>
      </c>
      <c r="AD55" s="1383">
        <v>2</v>
      </c>
      <c r="AE55" s="1383">
        <v>28</v>
      </c>
      <c r="AF55" s="1383" t="s">
        <v>399</v>
      </c>
      <c r="AG55" s="1383" t="s">
        <v>399</v>
      </c>
      <c r="AH55" s="1383" t="s">
        <v>399</v>
      </c>
      <c r="AI55" s="1383" t="s">
        <v>399</v>
      </c>
      <c r="AJ55" s="1383" t="s">
        <v>399</v>
      </c>
      <c r="AK55" s="1383" t="s">
        <v>399</v>
      </c>
      <c r="AL55" s="1383" t="s">
        <v>399</v>
      </c>
      <c r="AM55" s="1383" t="s">
        <v>399</v>
      </c>
      <c r="AN55" s="1383" t="s">
        <v>399</v>
      </c>
      <c r="AO55" s="1383" t="s">
        <v>399</v>
      </c>
      <c r="AP55" s="1383" t="s">
        <v>399</v>
      </c>
      <c r="AQ55" s="1383" t="s">
        <v>399</v>
      </c>
      <c r="AR55" s="1383" t="s">
        <v>399</v>
      </c>
      <c r="AS55" s="411"/>
    </row>
    <row r="56" spans="1:45" ht="21.75" customHeight="1">
      <c r="A56" s="1384">
        <v>38</v>
      </c>
      <c r="B56" s="1385" t="s">
        <v>5157</v>
      </c>
      <c r="C56" s="1383">
        <v>9</v>
      </c>
      <c r="D56" s="1383">
        <v>239</v>
      </c>
      <c r="E56" s="1383">
        <v>1</v>
      </c>
      <c r="F56" s="1383">
        <v>3</v>
      </c>
      <c r="G56" s="1383">
        <v>2</v>
      </c>
      <c r="H56" s="1383">
        <v>10</v>
      </c>
      <c r="I56" s="1383">
        <v>3</v>
      </c>
      <c r="J56" s="1383">
        <v>35</v>
      </c>
      <c r="K56" s="1383">
        <v>1</v>
      </c>
      <c r="L56" s="1383">
        <v>21</v>
      </c>
      <c r="M56" s="1383" t="s">
        <v>399</v>
      </c>
      <c r="N56" s="1383" t="s">
        <v>399</v>
      </c>
      <c r="O56" s="1383">
        <v>2</v>
      </c>
      <c r="P56" s="1383">
        <v>170</v>
      </c>
      <c r="Q56" s="1383" t="s">
        <v>399</v>
      </c>
      <c r="R56" s="1383" t="s">
        <v>399</v>
      </c>
      <c r="S56" s="1383" t="s">
        <v>399</v>
      </c>
      <c r="T56" s="1383" t="s">
        <v>399</v>
      </c>
      <c r="U56" s="1383" t="s">
        <v>399</v>
      </c>
      <c r="V56" s="1383" t="s">
        <v>399</v>
      </c>
      <c r="W56" s="1383" t="s">
        <v>399</v>
      </c>
      <c r="X56" s="1383">
        <v>9</v>
      </c>
      <c r="Y56" s="1383">
        <v>239</v>
      </c>
      <c r="Z56" s="1383">
        <v>1</v>
      </c>
      <c r="AA56" s="1383">
        <v>3</v>
      </c>
      <c r="AB56" s="1383">
        <v>2</v>
      </c>
      <c r="AC56" s="1383">
        <v>10</v>
      </c>
      <c r="AD56" s="1383">
        <v>3</v>
      </c>
      <c r="AE56" s="1383">
        <v>35</v>
      </c>
      <c r="AF56" s="1383">
        <v>1</v>
      </c>
      <c r="AG56" s="1383">
        <v>21</v>
      </c>
      <c r="AH56" s="1383" t="s">
        <v>399</v>
      </c>
      <c r="AI56" s="1383" t="s">
        <v>399</v>
      </c>
      <c r="AJ56" s="1383">
        <v>2</v>
      </c>
      <c r="AK56" s="1383">
        <v>170</v>
      </c>
      <c r="AL56" s="1383" t="s">
        <v>399</v>
      </c>
      <c r="AM56" s="1383" t="s">
        <v>399</v>
      </c>
      <c r="AN56" s="1383" t="s">
        <v>399</v>
      </c>
      <c r="AO56" s="1383" t="s">
        <v>399</v>
      </c>
      <c r="AP56" s="1383" t="s">
        <v>399</v>
      </c>
      <c r="AQ56" s="1383" t="s">
        <v>399</v>
      </c>
      <c r="AR56" s="1383" t="s">
        <v>399</v>
      </c>
      <c r="AS56" s="411"/>
    </row>
    <row r="57" spans="1:45" ht="21.75" customHeight="1">
      <c r="A57" s="1384">
        <v>41</v>
      </c>
      <c r="B57" s="1385" t="s">
        <v>5160</v>
      </c>
      <c r="C57" s="1383">
        <v>34</v>
      </c>
      <c r="D57" s="1383">
        <v>190</v>
      </c>
      <c r="E57" s="1383">
        <v>21</v>
      </c>
      <c r="F57" s="1383">
        <v>53</v>
      </c>
      <c r="G57" s="1383">
        <v>6</v>
      </c>
      <c r="H57" s="1383">
        <v>41</v>
      </c>
      <c r="I57" s="1383">
        <v>6</v>
      </c>
      <c r="J57" s="1383">
        <v>75</v>
      </c>
      <c r="K57" s="1383">
        <v>1</v>
      </c>
      <c r="L57" s="1383">
        <v>21</v>
      </c>
      <c r="M57" s="1383" t="s">
        <v>399</v>
      </c>
      <c r="N57" s="1383" t="s">
        <v>399</v>
      </c>
      <c r="O57" s="1383" t="s">
        <v>399</v>
      </c>
      <c r="P57" s="1383" t="s">
        <v>399</v>
      </c>
      <c r="Q57" s="1383" t="s">
        <v>399</v>
      </c>
      <c r="R57" s="1383" t="s">
        <v>399</v>
      </c>
      <c r="S57" s="1383" t="s">
        <v>399</v>
      </c>
      <c r="T57" s="1383" t="s">
        <v>399</v>
      </c>
      <c r="U57" s="1383" t="s">
        <v>399</v>
      </c>
      <c r="V57" s="1383" t="s">
        <v>399</v>
      </c>
      <c r="W57" s="1383" t="s">
        <v>399</v>
      </c>
      <c r="X57" s="1383">
        <v>34</v>
      </c>
      <c r="Y57" s="1383">
        <v>190</v>
      </c>
      <c r="Z57" s="1383">
        <v>21</v>
      </c>
      <c r="AA57" s="1383">
        <v>53</v>
      </c>
      <c r="AB57" s="1383">
        <v>6</v>
      </c>
      <c r="AC57" s="1383">
        <v>41</v>
      </c>
      <c r="AD57" s="1383">
        <v>6</v>
      </c>
      <c r="AE57" s="1383">
        <v>75</v>
      </c>
      <c r="AF57" s="1383">
        <v>1</v>
      </c>
      <c r="AG57" s="1383">
        <v>21</v>
      </c>
      <c r="AH57" s="1383" t="s">
        <v>399</v>
      </c>
      <c r="AI57" s="1383" t="s">
        <v>399</v>
      </c>
      <c r="AJ57" s="1383" t="s">
        <v>399</v>
      </c>
      <c r="AK57" s="1383" t="s">
        <v>399</v>
      </c>
      <c r="AL57" s="1383" t="s">
        <v>399</v>
      </c>
      <c r="AM57" s="1383" t="s">
        <v>399</v>
      </c>
      <c r="AN57" s="1383" t="s">
        <v>399</v>
      </c>
      <c r="AO57" s="1383" t="s">
        <v>399</v>
      </c>
      <c r="AP57" s="1383" t="s">
        <v>399</v>
      </c>
      <c r="AQ57" s="1383" t="s">
        <v>399</v>
      </c>
      <c r="AR57" s="1383" t="s">
        <v>399</v>
      </c>
      <c r="AS57" s="411"/>
    </row>
    <row r="58" spans="1:45" ht="21.75" customHeight="1">
      <c r="A58" s="1381" t="s">
        <v>5234</v>
      </c>
      <c r="B58" s="1382" t="s">
        <v>5155</v>
      </c>
      <c r="C58" s="1383">
        <v>91</v>
      </c>
      <c r="D58" s="1383">
        <v>1818</v>
      </c>
      <c r="E58" s="1383">
        <v>45</v>
      </c>
      <c r="F58" s="1383">
        <v>98</v>
      </c>
      <c r="G58" s="1383">
        <v>14</v>
      </c>
      <c r="H58" s="1383">
        <v>96</v>
      </c>
      <c r="I58" s="1383">
        <v>9</v>
      </c>
      <c r="J58" s="1383">
        <v>109</v>
      </c>
      <c r="K58" s="1383">
        <v>7</v>
      </c>
      <c r="L58" s="1383">
        <v>167</v>
      </c>
      <c r="M58" s="1383">
        <v>8</v>
      </c>
      <c r="N58" s="1383">
        <v>271</v>
      </c>
      <c r="O58" s="1383">
        <v>5</v>
      </c>
      <c r="P58" s="1383">
        <v>357</v>
      </c>
      <c r="Q58" s="1383">
        <v>1</v>
      </c>
      <c r="R58" s="1383">
        <v>152</v>
      </c>
      <c r="S58" s="1383">
        <v>1</v>
      </c>
      <c r="T58" s="1383">
        <v>260</v>
      </c>
      <c r="U58" s="1383">
        <v>1</v>
      </c>
      <c r="V58" s="1383">
        <v>308</v>
      </c>
      <c r="W58" s="1383" t="s">
        <v>399</v>
      </c>
      <c r="X58" s="1383">
        <v>91</v>
      </c>
      <c r="Y58" s="1383">
        <v>1818</v>
      </c>
      <c r="Z58" s="1383">
        <v>45</v>
      </c>
      <c r="AA58" s="1383">
        <v>98</v>
      </c>
      <c r="AB58" s="1383">
        <v>14</v>
      </c>
      <c r="AC58" s="1383">
        <v>96</v>
      </c>
      <c r="AD58" s="1383">
        <v>9</v>
      </c>
      <c r="AE58" s="1383">
        <v>109</v>
      </c>
      <c r="AF58" s="1383">
        <v>7</v>
      </c>
      <c r="AG58" s="1383">
        <v>167</v>
      </c>
      <c r="AH58" s="1383">
        <v>8</v>
      </c>
      <c r="AI58" s="1383">
        <v>271</v>
      </c>
      <c r="AJ58" s="1383">
        <v>5</v>
      </c>
      <c r="AK58" s="1383">
        <v>357</v>
      </c>
      <c r="AL58" s="1383">
        <v>1</v>
      </c>
      <c r="AM58" s="1383">
        <v>152</v>
      </c>
      <c r="AN58" s="1383">
        <v>1</v>
      </c>
      <c r="AO58" s="1383">
        <v>260</v>
      </c>
      <c r="AP58" s="1383">
        <v>1</v>
      </c>
      <c r="AQ58" s="1383">
        <v>308</v>
      </c>
      <c r="AR58" s="1383" t="s">
        <v>399</v>
      </c>
      <c r="AS58" s="411"/>
    </row>
    <row r="59" spans="1:45" ht="21.75" customHeight="1">
      <c r="A59" s="1384">
        <v>39</v>
      </c>
      <c r="B59" s="1385" t="s">
        <v>5158</v>
      </c>
      <c r="C59" s="1383">
        <v>74</v>
      </c>
      <c r="D59" s="1383">
        <v>1587</v>
      </c>
      <c r="E59" s="1383">
        <v>35</v>
      </c>
      <c r="F59" s="1383">
        <v>71</v>
      </c>
      <c r="G59" s="1383">
        <v>13</v>
      </c>
      <c r="H59" s="1383">
        <v>90</v>
      </c>
      <c r="I59" s="1383">
        <v>7</v>
      </c>
      <c r="J59" s="1383">
        <v>86</v>
      </c>
      <c r="K59" s="1383">
        <v>6</v>
      </c>
      <c r="L59" s="1383">
        <v>145</v>
      </c>
      <c r="M59" s="1383">
        <v>6</v>
      </c>
      <c r="N59" s="1383">
        <v>205</v>
      </c>
      <c r="O59" s="1383">
        <v>4</v>
      </c>
      <c r="P59" s="1383">
        <v>270</v>
      </c>
      <c r="Q59" s="1383">
        <v>1</v>
      </c>
      <c r="R59" s="1383">
        <v>152</v>
      </c>
      <c r="S59" s="1383">
        <v>1</v>
      </c>
      <c r="T59" s="1383">
        <v>260</v>
      </c>
      <c r="U59" s="1383">
        <v>1</v>
      </c>
      <c r="V59" s="1383">
        <v>308</v>
      </c>
      <c r="W59" s="1383" t="s">
        <v>399</v>
      </c>
      <c r="X59" s="1383">
        <v>74</v>
      </c>
      <c r="Y59" s="1383">
        <v>1587</v>
      </c>
      <c r="Z59" s="1383">
        <v>35</v>
      </c>
      <c r="AA59" s="1383">
        <v>71</v>
      </c>
      <c r="AB59" s="1383">
        <v>13</v>
      </c>
      <c r="AC59" s="1383">
        <v>90</v>
      </c>
      <c r="AD59" s="1383">
        <v>7</v>
      </c>
      <c r="AE59" s="1383">
        <v>86</v>
      </c>
      <c r="AF59" s="1383">
        <v>6</v>
      </c>
      <c r="AG59" s="1383">
        <v>145</v>
      </c>
      <c r="AH59" s="1383">
        <v>6</v>
      </c>
      <c r="AI59" s="1383">
        <v>205</v>
      </c>
      <c r="AJ59" s="1383">
        <v>4</v>
      </c>
      <c r="AK59" s="1383">
        <v>270</v>
      </c>
      <c r="AL59" s="1383">
        <v>1</v>
      </c>
      <c r="AM59" s="1383">
        <v>152</v>
      </c>
      <c r="AN59" s="1383">
        <v>1</v>
      </c>
      <c r="AO59" s="1383">
        <v>260</v>
      </c>
      <c r="AP59" s="1383">
        <v>1</v>
      </c>
      <c r="AQ59" s="1383">
        <v>308</v>
      </c>
      <c r="AR59" s="1383" t="s">
        <v>399</v>
      </c>
      <c r="AS59" s="411"/>
    </row>
    <row r="60" spans="1:45" ht="21.75" customHeight="1">
      <c r="A60" s="1384">
        <v>40</v>
      </c>
      <c r="B60" s="1385" t="s">
        <v>5159</v>
      </c>
      <c r="C60" s="1383">
        <v>17</v>
      </c>
      <c r="D60" s="1383">
        <v>231</v>
      </c>
      <c r="E60" s="1383">
        <v>10</v>
      </c>
      <c r="F60" s="1383">
        <v>27</v>
      </c>
      <c r="G60" s="1383">
        <v>1</v>
      </c>
      <c r="H60" s="1383">
        <v>6</v>
      </c>
      <c r="I60" s="1383">
        <v>2</v>
      </c>
      <c r="J60" s="1383">
        <v>23</v>
      </c>
      <c r="K60" s="1383">
        <v>1</v>
      </c>
      <c r="L60" s="1383">
        <v>22</v>
      </c>
      <c r="M60" s="1383">
        <v>2</v>
      </c>
      <c r="N60" s="1383">
        <v>66</v>
      </c>
      <c r="O60" s="1383">
        <v>1</v>
      </c>
      <c r="P60" s="1383">
        <v>87</v>
      </c>
      <c r="Q60" s="1383" t="s">
        <v>399</v>
      </c>
      <c r="R60" s="1383" t="s">
        <v>399</v>
      </c>
      <c r="S60" s="1383" t="s">
        <v>399</v>
      </c>
      <c r="T60" s="1383" t="s">
        <v>399</v>
      </c>
      <c r="U60" s="1383" t="s">
        <v>399</v>
      </c>
      <c r="V60" s="1383" t="s">
        <v>399</v>
      </c>
      <c r="W60" s="1383" t="s">
        <v>399</v>
      </c>
      <c r="X60" s="1383">
        <v>17</v>
      </c>
      <c r="Y60" s="1383">
        <v>231</v>
      </c>
      <c r="Z60" s="1383">
        <v>10</v>
      </c>
      <c r="AA60" s="1383">
        <v>27</v>
      </c>
      <c r="AB60" s="1383">
        <v>1</v>
      </c>
      <c r="AC60" s="1383">
        <v>6</v>
      </c>
      <c r="AD60" s="1383">
        <v>2</v>
      </c>
      <c r="AE60" s="1383">
        <v>23</v>
      </c>
      <c r="AF60" s="1383">
        <v>1</v>
      </c>
      <c r="AG60" s="1383">
        <v>22</v>
      </c>
      <c r="AH60" s="1383">
        <v>2</v>
      </c>
      <c r="AI60" s="1383">
        <v>66</v>
      </c>
      <c r="AJ60" s="1383">
        <v>1</v>
      </c>
      <c r="AK60" s="1383">
        <v>87</v>
      </c>
      <c r="AL60" s="1383" t="s">
        <v>399</v>
      </c>
      <c r="AM60" s="1383" t="s">
        <v>399</v>
      </c>
      <c r="AN60" s="1383" t="s">
        <v>399</v>
      </c>
      <c r="AO60" s="1383" t="s">
        <v>399</v>
      </c>
      <c r="AP60" s="1383" t="s">
        <v>399</v>
      </c>
      <c r="AQ60" s="1383" t="s">
        <v>399</v>
      </c>
      <c r="AR60" s="1383" t="s">
        <v>399</v>
      </c>
      <c r="AS60" s="411"/>
    </row>
    <row r="61" spans="1:45" ht="21.75" customHeight="1">
      <c r="A61" s="1381" t="s">
        <v>5235</v>
      </c>
      <c r="B61" s="1382" t="s">
        <v>769</v>
      </c>
      <c r="C61" s="1383">
        <v>372</v>
      </c>
      <c r="D61" s="1383">
        <v>9348</v>
      </c>
      <c r="E61" s="1383">
        <v>82</v>
      </c>
      <c r="F61" s="1383">
        <v>191</v>
      </c>
      <c r="G61" s="1383">
        <v>58</v>
      </c>
      <c r="H61" s="1383">
        <v>407</v>
      </c>
      <c r="I61" s="1383">
        <v>78</v>
      </c>
      <c r="J61" s="1383">
        <v>1064</v>
      </c>
      <c r="K61" s="1383">
        <v>60</v>
      </c>
      <c r="L61" s="1383">
        <v>1457</v>
      </c>
      <c r="M61" s="1383">
        <v>49</v>
      </c>
      <c r="N61" s="1383">
        <v>1769</v>
      </c>
      <c r="O61" s="1383">
        <v>29</v>
      </c>
      <c r="P61" s="1383">
        <v>1910</v>
      </c>
      <c r="Q61" s="1383">
        <v>9</v>
      </c>
      <c r="R61" s="1383">
        <v>1061</v>
      </c>
      <c r="S61" s="1383">
        <v>2</v>
      </c>
      <c r="T61" s="1383">
        <v>532</v>
      </c>
      <c r="U61" s="1383">
        <v>2</v>
      </c>
      <c r="V61" s="1383">
        <v>957</v>
      </c>
      <c r="W61" s="1383">
        <v>3</v>
      </c>
      <c r="X61" s="1383">
        <v>372</v>
      </c>
      <c r="Y61" s="1383">
        <v>9348</v>
      </c>
      <c r="Z61" s="1383">
        <v>82</v>
      </c>
      <c r="AA61" s="1383">
        <v>191</v>
      </c>
      <c r="AB61" s="1383">
        <v>58</v>
      </c>
      <c r="AC61" s="1383">
        <v>407</v>
      </c>
      <c r="AD61" s="1383">
        <v>78</v>
      </c>
      <c r="AE61" s="1383">
        <v>1064</v>
      </c>
      <c r="AF61" s="1383">
        <v>60</v>
      </c>
      <c r="AG61" s="1383">
        <v>1457</v>
      </c>
      <c r="AH61" s="1383">
        <v>49</v>
      </c>
      <c r="AI61" s="1383">
        <v>1769</v>
      </c>
      <c r="AJ61" s="1383">
        <v>29</v>
      </c>
      <c r="AK61" s="1383">
        <v>1910</v>
      </c>
      <c r="AL61" s="1383">
        <v>9</v>
      </c>
      <c r="AM61" s="1383">
        <v>1061</v>
      </c>
      <c r="AN61" s="1383">
        <v>2</v>
      </c>
      <c r="AO61" s="1383">
        <v>532</v>
      </c>
      <c r="AP61" s="1383">
        <v>2</v>
      </c>
      <c r="AQ61" s="1383">
        <v>957</v>
      </c>
      <c r="AR61" s="1383">
        <v>3</v>
      </c>
      <c r="AS61" s="411"/>
    </row>
    <row r="62" spans="1:45" ht="21.75" customHeight="1">
      <c r="A62" s="1384">
        <v>42</v>
      </c>
      <c r="B62" s="1385" t="s">
        <v>5161</v>
      </c>
      <c r="C62" s="1383">
        <v>11</v>
      </c>
      <c r="D62" s="1383">
        <v>714</v>
      </c>
      <c r="E62" s="1383">
        <v>1</v>
      </c>
      <c r="F62" s="1383">
        <v>3</v>
      </c>
      <c r="G62" s="1383" t="s">
        <v>399</v>
      </c>
      <c r="H62" s="1383" t="s">
        <v>399</v>
      </c>
      <c r="I62" s="1383">
        <v>2</v>
      </c>
      <c r="J62" s="1383">
        <v>23</v>
      </c>
      <c r="K62" s="1383">
        <v>2</v>
      </c>
      <c r="L62" s="1383">
        <v>50</v>
      </c>
      <c r="M62" s="1383">
        <v>2</v>
      </c>
      <c r="N62" s="1383">
        <v>64</v>
      </c>
      <c r="O62" s="1383">
        <v>1</v>
      </c>
      <c r="P62" s="1383">
        <v>77</v>
      </c>
      <c r="Q62" s="1383">
        <v>2</v>
      </c>
      <c r="R62" s="1383">
        <v>226</v>
      </c>
      <c r="S62" s="1383">
        <v>1</v>
      </c>
      <c r="T62" s="1383">
        <v>271</v>
      </c>
      <c r="U62" s="1383" t="s">
        <v>399</v>
      </c>
      <c r="V62" s="1383" t="s">
        <v>399</v>
      </c>
      <c r="W62" s="1383" t="s">
        <v>399</v>
      </c>
      <c r="X62" s="1383">
        <v>11</v>
      </c>
      <c r="Y62" s="1383">
        <v>714</v>
      </c>
      <c r="Z62" s="1383">
        <v>1</v>
      </c>
      <c r="AA62" s="1383">
        <v>3</v>
      </c>
      <c r="AB62" s="1383" t="s">
        <v>399</v>
      </c>
      <c r="AC62" s="1383" t="s">
        <v>399</v>
      </c>
      <c r="AD62" s="1383">
        <v>2</v>
      </c>
      <c r="AE62" s="1383">
        <v>23</v>
      </c>
      <c r="AF62" s="1383">
        <v>2</v>
      </c>
      <c r="AG62" s="1383">
        <v>50</v>
      </c>
      <c r="AH62" s="1383">
        <v>2</v>
      </c>
      <c r="AI62" s="1383">
        <v>64</v>
      </c>
      <c r="AJ62" s="1383">
        <v>1</v>
      </c>
      <c r="AK62" s="1383">
        <v>77</v>
      </c>
      <c r="AL62" s="1383">
        <v>2</v>
      </c>
      <c r="AM62" s="1383">
        <v>226</v>
      </c>
      <c r="AN62" s="1383">
        <v>1</v>
      </c>
      <c r="AO62" s="1383">
        <v>271</v>
      </c>
      <c r="AP62" s="1383" t="s">
        <v>399</v>
      </c>
      <c r="AQ62" s="1383" t="s">
        <v>399</v>
      </c>
      <c r="AR62" s="1383" t="s">
        <v>399</v>
      </c>
      <c r="AS62" s="411"/>
    </row>
    <row r="63" spans="1:45" ht="21.75" customHeight="1">
      <c r="A63" s="1384">
        <v>43</v>
      </c>
      <c r="B63" s="1385" t="s">
        <v>5162</v>
      </c>
      <c r="C63" s="1383">
        <v>39</v>
      </c>
      <c r="D63" s="1383">
        <v>1357</v>
      </c>
      <c r="E63" s="1383">
        <v>10</v>
      </c>
      <c r="F63" s="1383">
        <v>21</v>
      </c>
      <c r="G63" s="1383">
        <v>5</v>
      </c>
      <c r="H63" s="1383">
        <v>38</v>
      </c>
      <c r="I63" s="1383">
        <v>9</v>
      </c>
      <c r="J63" s="1383">
        <v>128</v>
      </c>
      <c r="K63" s="1383">
        <v>2</v>
      </c>
      <c r="L63" s="1383">
        <v>56</v>
      </c>
      <c r="M63" s="1383">
        <v>2</v>
      </c>
      <c r="N63" s="1383">
        <v>93</v>
      </c>
      <c r="O63" s="1383">
        <v>7</v>
      </c>
      <c r="P63" s="1383">
        <v>530</v>
      </c>
      <c r="Q63" s="1383">
        <v>2</v>
      </c>
      <c r="R63" s="1383">
        <v>230</v>
      </c>
      <c r="S63" s="1383">
        <v>1</v>
      </c>
      <c r="T63" s="1383">
        <v>261</v>
      </c>
      <c r="U63" s="1383" t="s">
        <v>399</v>
      </c>
      <c r="V63" s="1383" t="s">
        <v>399</v>
      </c>
      <c r="W63" s="1383">
        <v>1</v>
      </c>
      <c r="X63" s="1383">
        <v>39</v>
      </c>
      <c r="Y63" s="1383">
        <v>1357</v>
      </c>
      <c r="Z63" s="1383">
        <v>10</v>
      </c>
      <c r="AA63" s="1383">
        <v>21</v>
      </c>
      <c r="AB63" s="1383">
        <v>5</v>
      </c>
      <c r="AC63" s="1383">
        <v>38</v>
      </c>
      <c r="AD63" s="1383">
        <v>9</v>
      </c>
      <c r="AE63" s="1383">
        <v>128</v>
      </c>
      <c r="AF63" s="1383">
        <v>2</v>
      </c>
      <c r="AG63" s="1383">
        <v>56</v>
      </c>
      <c r="AH63" s="1383">
        <v>2</v>
      </c>
      <c r="AI63" s="1383">
        <v>93</v>
      </c>
      <c r="AJ63" s="1383">
        <v>7</v>
      </c>
      <c r="AK63" s="1383">
        <v>530</v>
      </c>
      <c r="AL63" s="1383">
        <v>2</v>
      </c>
      <c r="AM63" s="1383">
        <v>230</v>
      </c>
      <c r="AN63" s="1383">
        <v>1</v>
      </c>
      <c r="AO63" s="1383">
        <v>261</v>
      </c>
      <c r="AP63" s="1383" t="s">
        <v>399</v>
      </c>
      <c r="AQ63" s="1383" t="s">
        <v>399</v>
      </c>
      <c r="AR63" s="1383">
        <v>1</v>
      </c>
      <c r="AS63" s="411"/>
    </row>
    <row r="64" spans="1:45" ht="21.75" customHeight="1">
      <c r="A64" s="1384">
        <v>44</v>
      </c>
      <c r="B64" s="1385" t="s">
        <v>5163</v>
      </c>
      <c r="C64" s="1383">
        <v>261</v>
      </c>
      <c r="D64" s="1383">
        <v>6278</v>
      </c>
      <c r="E64" s="1383">
        <v>50</v>
      </c>
      <c r="F64" s="1383">
        <v>116</v>
      </c>
      <c r="G64" s="1383">
        <v>35</v>
      </c>
      <c r="H64" s="1383">
        <v>247</v>
      </c>
      <c r="I64" s="1383">
        <v>57</v>
      </c>
      <c r="J64" s="1383">
        <v>773</v>
      </c>
      <c r="K64" s="1383">
        <v>52</v>
      </c>
      <c r="L64" s="1383">
        <v>1262</v>
      </c>
      <c r="M64" s="1383">
        <v>39</v>
      </c>
      <c r="N64" s="1383">
        <v>1397</v>
      </c>
      <c r="O64" s="1383">
        <v>21</v>
      </c>
      <c r="P64" s="1383">
        <v>1303</v>
      </c>
      <c r="Q64" s="1383">
        <v>5</v>
      </c>
      <c r="R64" s="1383">
        <v>605</v>
      </c>
      <c r="S64" s="1383" t="s">
        <v>399</v>
      </c>
      <c r="T64" s="1383" t="s">
        <v>399</v>
      </c>
      <c r="U64" s="1383">
        <v>1</v>
      </c>
      <c r="V64" s="1383">
        <v>575</v>
      </c>
      <c r="W64" s="1383">
        <v>1</v>
      </c>
      <c r="X64" s="1383">
        <v>261</v>
      </c>
      <c r="Y64" s="1383">
        <v>6278</v>
      </c>
      <c r="Z64" s="1383">
        <v>50</v>
      </c>
      <c r="AA64" s="1383">
        <v>116</v>
      </c>
      <c r="AB64" s="1383">
        <v>35</v>
      </c>
      <c r="AC64" s="1383">
        <v>247</v>
      </c>
      <c r="AD64" s="1383">
        <v>57</v>
      </c>
      <c r="AE64" s="1383">
        <v>773</v>
      </c>
      <c r="AF64" s="1383">
        <v>52</v>
      </c>
      <c r="AG64" s="1383">
        <v>1262</v>
      </c>
      <c r="AH64" s="1383">
        <v>39</v>
      </c>
      <c r="AI64" s="1383">
        <v>1397</v>
      </c>
      <c r="AJ64" s="1383">
        <v>21</v>
      </c>
      <c r="AK64" s="1383">
        <v>1303</v>
      </c>
      <c r="AL64" s="1383">
        <v>5</v>
      </c>
      <c r="AM64" s="1383">
        <v>605</v>
      </c>
      <c r="AN64" s="1383" t="s">
        <v>399</v>
      </c>
      <c r="AO64" s="1383" t="s">
        <v>399</v>
      </c>
      <c r="AP64" s="1383">
        <v>1</v>
      </c>
      <c r="AQ64" s="1383">
        <v>575</v>
      </c>
      <c r="AR64" s="1383">
        <v>1</v>
      </c>
      <c r="AS64" s="411"/>
    </row>
    <row r="65" spans="1:45" ht="21.75" customHeight="1">
      <c r="A65" s="1384">
        <v>45</v>
      </c>
      <c r="B65" s="1385" t="s">
        <v>5164</v>
      </c>
      <c r="C65" s="1383" t="s">
        <v>399</v>
      </c>
      <c r="D65" s="1383" t="s">
        <v>399</v>
      </c>
      <c r="E65" s="1383" t="s">
        <v>399</v>
      </c>
      <c r="F65" s="1383" t="s">
        <v>399</v>
      </c>
      <c r="G65" s="1383" t="s">
        <v>399</v>
      </c>
      <c r="H65" s="1383" t="s">
        <v>399</v>
      </c>
      <c r="I65" s="1383" t="s">
        <v>399</v>
      </c>
      <c r="J65" s="1383" t="s">
        <v>399</v>
      </c>
      <c r="K65" s="1383" t="s">
        <v>399</v>
      </c>
      <c r="L65" s="1383" t="s">
        <v>399</v>
      </c>
      <c r="M65" s="1383" t="s">
        <v>399</v>
      </c>
      <c r="N65" s="1383" t="s">
        <v>399</v>
      </c>
      <c r="O65" s="1383" t="s">
        <v>399</v>
      </c>
      <c r="P65" s="1383" t="s">
        <v>399</v>
      </c>
      <c r="Q65" s="1383" t="s">
        <v>399</v>
      </c>
      <c r="R65" s="1383" t="s">
        <v>399</v>
      </c>
      <c r="S65" s="1383" t="s">
        <v>399</v>
      </c>
      <c r="T65" s="1383" t="s">
        <v>399</v>
      </c>
      <c r="U65" s="1383" t="s">
        <v>399</v>
      </c>
      <c r="V65" s="1383" t="s">
        <v>399</v>
      </c>
      <c r="W65" s="1383" t="s">
        <v>399</v>
      </c>
      <c r="X65" s="1383" t="s">
        <v>399</v>
      </c>
      <c r="Y65" s="1383" t="s">
        <v>399</v>
      </c>
      <c r="Z65" s="1383" t="s">
        <v>399</v>
      </c>
      <c r="AA65" s="1383" t="s">
        <v>399</v>
      </c>
      <c r="AB65" s="1383" t="s">
        <v>399</v>
      </c>
      <c r="AC65" s="1383" t="s">
        <v>399</v>
      </c>
      <c r="AD65" s="1383" t="s">
        <v>399</v>
      </c>
      <c r="AE65" s="1383" t="s">
        <v>399</v>
      </c>
      <c r="AF65" s="1383" t="s">
        <v>399</v>
      </c>
      <c r="AG65" s="1383" t="s">
        <v>399</v>
      </c>
      <c r="AH65" s="1383" t="s">
        <v>399</v>
      </c>
      <c r="AI65" s="1383" t="s">
        <v>399</v>
      </c>
      <c r="AJ65" s="1383" t="s">
        <v>399</v>
      </c>
      <c r="AK65" s="1383" t="s">
        <v>399</v>
      </c>
      <c r="AL65" s="1383" t="s">
        <v>399</v>
      </c>
      <c r="AM65" s="1383" t="s">
        <v>399</v>
      </c>
      <c r="AN65" s="1383" t="s">
        <v>399</v>
      </c>
      <c r="AO65" s="1383" t="s">
        <v>399</v>
      </c>
      <c r="AP65" s="1383" t="s">
        <v>399</v>
      </c>
      <c r="AQ65" s="1383" t="s">
        <v>399</v>
      </c>
      <c r="AR65" s="1383" t="s">
        <v>399</v>
      </c>
      <c r="AS65" s="411"/>
    </row>
    <row r="66" spans="1:45" ht="21.75" customHeight="1">
      <c r="A66" s="1384">
        <v>46</v>
      </c>
      <c r="B66" s="1385" t="s">
        <v>5165</v>
      </c>
      <c r="C66" s="1383" t="s">
        <v>399</v>
      </c>
      <c r="D66" s="1383" t="s">
        <v>399</v>
      </c>
      <c r="E66" s="1383" t="s">
        <v>399</v>
      </c>
      <c r="F66" s="1383" t="s">
        <v>399</v>
      </c>
      <c r="G66" s="1383" t="s">
        <v>399</v>
      </c>
      <c r="H66" s="1383" t="s">
        <v>399</v>
      </c>
      <c r="I66" s="1383" t="s">
        <v>399</v>
      </c>
      <c r="J66" s="1383" t="s">
        <v>399</v>
      </c>
      <c r="K66" s="1383" t="s">
        <v>399</v>
      </c>
      <c r="L66" s="1383" t="s">
        <v>399</v>
      </c>
      <c r="M66" s="1383" t="s">
        <v>399</v>
      </c>
      <c r="N66" s="1383" t="s">
        <v>399</v>
      </c>
      <c r="O66" s="1383" t="s">
        <v>399</v>
      </c>
      <c r="P66" s="1383" t="s">
        <v>399</v>
      </c>
      <c r="Q66" s="1383" t="s">
        <v>399</v>
      </c>
      <c r="R66" s="1383" t="s">
        <v>399</v>
      </c>
      <c r="S66" s="1383" t="s">
        <v>399</v>
      </c>
      <c r="T66" s="1383" t="s">
        <v>399</v>
      </c>
      <c r="U66" s="1383" t="s">
        <v>399</v>
      </c>
      <c r="V66" s="1383" t="s">
        <v>399</v>
      </c>
      <c r="W66" s="1383" t="s">
        <v>399</v>
      </c>
      <c r="X66" s="1383" t="s">
        <v>399</v>
      </c>
      <c r="Y66" s="1383" t="s">
        <v>399</v>
      </c>
      <c r="Z66" s="1383" t="s">
        <v>399</v>
      </c>
      <c r="AA66" s="1383" t="s">
        <v>399</v>
      </c>
      <c r="AB66" s="1383" t="s">
        <v>399</v>
      </c>
      <c r="AC66" s="1383" t="s">
        <v>399</v>
      </c>
      <c r="AD66" s="1383" t="s">
        <v>399</v>
      </c>
      <c r="AE66" s="1383" t="s">
        <v>399</v>
      </c>
      <c r="AF66" s="1383" t="s">
        <v>399</v>
      </c>
      <c r="AG66" s="1383" t="s">
        <v>399</v>
      </c>
      <c r="AH66" s="1383" t="s">
        <v>399</v>
      </c>
      <c r="AI66" s="1383" t="s">
        <v>399</v>
      </c>
      <c r="AJ66" s="1383" t="s">
        <v>399</v>
      </c>
      <c r="AK66" s="1383" t="s">
        <v>399</v>
      </c>
      <c r="AL66" s="1383" t="s">
        <v>399</v>
      </c>
      <c r="AM66" s="1383" t="s">
        <v>399</v>
      </c>
      <c r="AN66" s="1383" t="s">
        <v>399</v>
      </c>
      <c r="AO66" s="1383" t="s">
        <v>399</v>
      </c>
      <c r="AP66" s="1383" t="s">
        <v>399</v>
      </c>
      <c r="AQ66" s="1383" t="s">
        <v>399</v>
      </c>
      <c r="AR66" s="1383" t="s">
        <v>399</v>
      </c>
      <c r="AS66" s="411"/>
    </row>
    <row r="67" spans="1:45" ht="21.75" customHeight="1">
      <c r="A67" s="1384">
        <v>47</v>
      </c>
      <c r="B67" s="1385" t="s">
        <v>5166</v>
      </c>
      <c r="C67" s="1383">
        <v>19</v>
      </c>
      <c r="D67" s="1383">
        <v>218</v>
      </c>
      <c r="E67" s="1383">
        <v>5</v>
      </c>
      <c r="F67" s="1383">
        <v>12</v>
      </c>
      <c r="G67" s="1383">
        <v>6</v>
      </c>
      <c r="H67" s="1383">
        <v>42</v>
      </c>
      <c r="I67" s="1383">
        <v>4</v>
      </c>
      <c r="J67" s="1383">
        <v>57</v>
      </c>
      <c r="K67" s="1383">
        <v>3</v>
      </c>
      <c r="L67" s="1383">
        <v>64</v>
      </c>
      <c r="M67" s="1383">
        <v>1</v>
      </c>
      <c r="N67" s="1383">
        <v>43</v>
      </c>
      <c r="O67" s="1383" t="s">
        <v>399</v>
      </c>
      <c r="P67" s="1383" t="s">
        <v>399</v>
      </c>
      <c r="Q67" s="1383" t="s">
        <v>399</v>
      </c>
      <c r="R67" s="1383" t="s">
        <v>399</v>
      </c>
      <c r="S67" s="1383" t="s">
        <v>399</v>
      </c>
      <c r="T67" s="1383" t="s">
        <v>399</v>
      </c>
      <c r="U67" s="1383" t="s">
        <v>399</v>
      </c>
      <c r="V67" s="1383" t="s">
        <v>399</v>
      </c>
      <c r="W67" s="1383" t="s">
        <v>399</v>
      </c>
      <c r="X67" s="1383">
        <v>19</v>
      </c>
      <c r="Y67" s="1383">
        <v>218</v>
      </c>
      <c r="Z67" s="1383">
        <v>5</v>
      </c>
      <c r="AA67" s="1383">
        <v>12</v>
      </c>
      <c r="AB67" s="1383">
        <v>6</v>
      </c>
      <c r="AC67" s="1383">
        <v>42</v>
      </c>
      <c r="AD67" s="1383">
        <v>4</v>
      </c>
      <c r="AE67" s="1383">
        <v>57</v>
      </c>
      <c r="AF67" s="1383">
        <v>3</v>
      </c>
      <c r="AG67" s="1383">
        <v>64</v>
      </c>
      <c r="AH67" s="1383">
        <v>1</v>
      </c>
      <c r="AI67" s="1383">
        <v>43</v>
      </c>
      <c r="AJ67" s="1383" t="s">
        <v>399</v>
      </c>
      <c r="AK67" s="1383" t="s">
        <v>399</v>
      </c>
      <c r="AL67" s="1383" t="s">
        <v>399</v>
      </c>
      <c r="AM67" s="1383" t="s">
        <v>399</v>
      </c>
      <c r="AN67" s="1383" t="s">
        <v>399</v>
      </c>
      <c r="AO67" s="1383" t="s">
        <v>399</v>
      </c>
      <c r="AP67" s="1383" t="s">
        <v>399</v>
      </c>
      <c r="AQ67" s="1383" t="s">
        <v>399</v>
      </c>
      <c r="AR67" s="1383" t="s">
        <v>399</v>
      </c>
      <c r="AS67" s="411"/>
    </row>
    <row r="68" spans="1:45" ht="21.75" customHeight="1">
      <c r="A68" s="1384">
        <v>48</v>
      </c>
      <c r="B68" s="1385" t="s">
        <v>5167</v>
      </c>
      <c r="C68" s="1383">
        <v>40</v>
      </c>
      <c r="D68" s="1383">
        <v>398</v>
      </c>
      <c r="E68" s="1383">
        <v>15</v>
      </c>
      <c r="F68" s="1383">
        <v>38</v>
      </c>
      <c r="G68" s="1383">
        <v>12</v>
      </c>
      <c r="H68" s="1383">
        <v>80</v>
      </c>
      <c r="I68" s="1383">
        <v>6</v>
      </c>
      <c r="J68" s="1383">
        <v>83</v>
      </c>
      <c r="K68" s="1383">
        <v>1</v>
      </c>
      <c r="L68" s="1383">
        <v>25</v>
      </c>
      <c r="M68" s="1383">
        <v>5</v>
      </c>
      <c r="N68" s="1383">
        <v>172</v>
      </c>
      <c r="O68" s="1383" t="s">
        <v>399</v>
      </c>
      <c r="P68" s="1383" t="s">
        <v>399</v>
      </c>
      <c r="Q68" s="1383" t="s">
        <v>399</v>
      </c>
      <c r="R68" s="1383" t="s">
        <v>399</v>
      </c>
      <c r="S68" s="1383" t="s">
        <v>399</v>
      </c>
      <c r="T68" s="1383" t="s">
        <v>399</v>
      </c>
      <c r="U68" s="1383" t="s">
        <v>399</v>
      </c>
      <c r="V68" s="1383" t="s">
        <v>399</v>
      </c>
      <c r="W68" s="1383">
        <v>1</v>
      </c>
      <c r="X68" s="1383">
        <v>40</v>
      </c>
      <c r="Y68" s="1383">
        <v>398</v>
      </c>
      <c r="Z68" s="1383">
        <v>15</v>
      </c>
      <c r="AA68" s="1383">
        <v>38</v>
      </c>
      <c r="AB68" s="1383">
        <v>12</v>
      </c>
      <c r="AC68" s="1383">
        <v>80</v>
      </c>
      <c r="AD68" s="1383">
        <v>6</v>
      </c>
      <c r="AE68" s="1383">
        <v>83</v>
      </c>
      <c r="AF68" s="1383">
        <v>1</v>
      </c>
      <c r="AG68" s="1383">
        <v>25</v>
      </c>
      <c r="AH68" s="1383">
        <v>5</v>
      </c>
      <c r="AI68" s="1383">
        <v>172</v>
      </c>
      <c r="AJ68" s="1383" t="s">
        <v>399</v>
      </c>
      <c r="AK68" s="1383" t="s">
        <v>399</v>
      </c>
      <c r="AL68" s="1383" t="s">
        <v>399</v>
      </c>
      <c r="AM68" s="1383" t="s">
        <v>399</v>
      </c>
      <c r="AN68" s="1383" t="s">
        <v>399</v>
      </c>
      <c r="AO68" s="1383" t="s">
        <v>399</v>
      </c>
      <c r="AP68" s="1383" t="s">
        <v>399</v>
      </c>
      <c r="AQ68" s="1383" t="s">
        <v>399</v>
      </c>
      <c r="AR68" s="1383">
        <v>1</v>
      </c>
      <c r="AS68" s="411"/>
    </row>
    <row r="69" spans="1:45" ht="21.75" customHeight="1">
      <c r="A69" s="1384">
        <v>49</v>
      </c>
      <c r="B69" s="1385" t="s">
        <v>5168</v>
      </c>
      <c r="C69" s="1383">
        <v>2</v>
      </c>
      <c r="D69" s="1383">
        <v>383</v>
      </c>
      <c r="E69" s="1383">
        <v>1</v>
      </c>
      <c r="F69" s="1383">
        <v>1</v>
      </c>
      <c r="G69" s="1383" t="s">
        <v>399</v>
      </c>
      <c r="H69" s="1383" t="s">
        <v>399</v>
      </c>
      <c r="I69" s="1383" t="s">
        <v>399</v>
      </c>
      <c r="J69" s="1383" t="s">
        <v>399</v>
      </c>
      <c r="K69" s="1383" t="s">
        <v>399</v>
      </c>
      <c r="L69" s="1383" t="s">
        <v>399</v>
      </c>
      <c r="M69" s="1383" t="s">
        <v>399</v>
      </c>
      <c r="N69" s="1383" t="s">
        <v>399</v>
      </c>
      <c r="O69" s="1383" t="s">
        <v>399</v>
      </c>
      <c r="P69" s="1383" t="s">
        <v>399</v>
      </c>
      <c r="Q69" s="1383" t="s">
        <v>399</v>
      </c>
      <c r="R69" s="1383" t="s">
        <v>399</v>
      </c>
      <c r="S69" s="1383" t="s">
        <v>399</v>
      </c>
      <c r="T69" s="1383" t="s">
        <v>399</v>
      </c>
      <c r="U69" s="1383">
        <v>1</v>
      </c>
      <c r="V69" s="1383">
        <v>382</v>
      </c>
      <c r="W69" s="1383" t="s">
        <v>399</v>
      </c>
      <c r="X69" s="1383">
        <v>2</v>
      </c>
      <c r="Y69" s="1383">
        <v>383</v>
      </c>
      <c r="Z69" s="1383">
        <v>1</v>
      </c>
      <c r="AA69" s="1383">
        <v>1</v>
      </c>
      <c r="AB69" s="1383" t="s">
        <v>399</v>
      </c>
      <c r="AC69" s="1383" t="s">
        <v>399</v>
      </c>
      <c r="AD69" s="1383" t="s">
        <v>399</v>
      </c>
      <c r="AE69" s="1383" t="s">
        <v>399</v>
      </c>
      <c r="AF69" s="1383" t="s">
        <v>399</v>
      </c>
      <c r="AG69" s="1383" t="s">
        <v>399</v>
      </c>
      <c r="AH69" s="1383" t="s">
        <v>399</v>
      </c>
      <c r="AI69" s="1383" t="s">
        <v>399</v>
      </c>
      <c r="AJ69" s="1383" t="s">
        <v>399</v>
      </c>
      <c r="AK69" s="1383" t="s">
        <v>399</v>
      </c>
      <c r="AL69" s="1383" t="s">
        <v>399</v>
      </c>
      <c r="AM69" s="1383" t="s">
        <v>399</v>
      </c>
      <c r="AN69" s="1383" t="s">
        <v>399</v>
      </c>
      <c r="AO69" s="1383" t="s">
        <v>399</v>
      </c>
      <c r="AP69" s="1383">
        <v>1</v>
      </c>
      <c r="AQ69" s="1383">
        <v>382</v>
      </c>
      <c r="AR69" s="1383" t="s">
        <v>399</v>
      </c>
      <c r="AS69" s="411"/>
    </row>
    <row r="70" spans="1:45" ht="21.75" customHeight="1">
      <c r="A70" s="1381" t="s">
        <v>5236</v>
      </c>
      <c r="B70" s="1382" t="s">
        <v>770</v>
      </c>
      <c r="C70" s="1383">
        <v>3778</v>
      </c>
      <c r="D70" s="1383">
        <v>36534</v>
      </c>
      <c r="E70" s="1383">
        <v>1817</v>
      </c>
      <c r="F70" s="1383">
        <v>4281</v>
      </c>
      <c r="G70" s="1383">
        <v>902</v>
      </c>
      <c r="H70" s="1383">
        <v>5886</v>
      </c>
      <c r="I70" s="1383">
        <v>646</v>
      </c>
      <c r="J70" s="1383">
        <v>8597</v>
      </c>
      <c r="K70" s="1383">
        <v>208</v>
      </c>
      <c r="L70" s="1383">
        <v>4931</v>
      </c>
      <c r="M70" s="1383">
        <v>100</v>
      </c>
      <c r="N70" s="1383">
        <v>3818</v>
      </c>
      <c r="O70" s="1383">
        <v>57</v>
      </c>
      <c r="P70" s="1383">
        <v>4016</v>
      </c>
      <c r="Q70" s="1383">
        <v>20</v>
      </c>
      <c r="R70" s="1383">
        <v>2556</v>
      </c>
      <c r="S70" s="1383">
        <v>4</v>
      </c>
      <c r="T70" s="1383">
        <v>907</v>
      </c>
      <c r="U70" s="1383">
        <v>3</v>
      </c>
      <c r="V70" s="1383">
        <v>1542</v>
      </c>
      <c r="W70" s="1383">
        <v>21</v>
      </c>
      <c r="X70" s="1383">
        <v>3778</v>
      </c>
      <c r="Y70" s="1383">
        <v>36534</v>
      </c>
      <c r="Z70" s="1383">
        <v>1817</v>
      </c>
      <c r="AA70" s="1383">
        <v>4281</v>
      </c>
      <c r="AB70" s="1383">
        <v>902</v>
      </c>
      <c r="AC70" s="1383">
        <v>5886</v>
      </c>
      <c r="AD70" s="1383">
        <v>646</v>
      </c>
      <c r="AE70" s="1383">
        <v>8597</v>
      </c>
      <c r="AF70" s="1383">
        <v>208</v>
      </c>
      <c r="AG70" s="1383">
        <v>4931</v>
      </c>
      <c r="AH70" s="1383">
        <v>100</v>
      </c>
      <c r="AI70" s="1383">
        <v>3818</v>
      </c>
      <c r="AJ70" s="1383">
        <v>57</v>
      </c>
      <c r="AK70" s="1383">
        <v>4016</v>
      </c>
      <c r="AL70" s="1383">
        <v>20</v>
      </c>
      <c r="AM70" s="1383">
        <v>2556</v>
      </c>
      <c r="AN70" s="1383">
        <v>4</v>
      </c>
      <c r="AO70" s="1383">
        <v>907</v>
      </c>
      <c r="AP70" s="1383">
        <v>3</v>
      </c>
      <c r="AQ70" s="1383">
        <v>1542</v>
      </c>
      <c r="AR70" s="1383">
        <v>21</v>
      </c>
      <c r="AS70" s="411"/>
    </row>
    <row r="71" spans="1:45" ht="21.75" customHeight="1">
      <c r="A71" s="1381" t="s">
        <v>5237</v>
      </c>
      <c r="B71" s="1382" t="s">
        <v>5169</v>
      </c>
      <c r="C71" s="1383">
        <v>1357</v>
      </c>
      <c r="D71" s="1383">
        <v>13252</v>
      </c>
      <c r="E71" s="1383">
        <v>585</v>
      </c>
      <c r="F71" s="1383">
        <v>1475</v>
      </c>
      <c r="G71" s="1383">
        <v>388</v>
      </c>
      <c r="H71" s="1383">
        <v>2508</v>
      </c>
      <c r="I71" s="1383">
        <v>236</v>
      </c>
      <c r="J71" s="1383">
        <v>3096</v>
      </c>
      <c r="K71" s="1383">
        <v>77</v>
      </c>
      <c r="L71" s="1383">
        <v>1845</v>
      </c>
      <c r="M71" s="1383">
        <v>31</v>
      </c>
      <c r="N71" s="1383">
        <v>1180</v>
      </c>
      <c r="O71" s="1383">
        <v>20</v>
      </c>
      <c r="P71" s="1383">
        <v>1411</v>
      </c>
      <c r="Q71" s="1383">
        <v>8</v>
      </c>
      <c r="R71" s="1383">
        <v>1078</v>
      </c>
      <c r="S71" s="1383">
        <v>1</v>
      </c>
      <c r="T71" s="1383">
        <v>257</v>
      </c>
      <c r="U71" s="1383">
        <v>1</v>
      </c>
      <c r="V71" s="1383">
        <v>402</v>
      </c>
      <c r="W71" s="1383">
        <v>10</v>
      </c>
      <c r="X71" s="1383">
        <v>1357</v>
      </c>
      <c r="Y71" s="1383">
        <v>13252</v>
      </c>
      <c r="Z71" s="1383">
        <v>585</v>
      </c>
      <c r="AA71" s="1383">
        <v>1475</v>
      </c>
      <c r="AB71" s="1383">
        <v>388</v>
      </c>
      <c r="AC71" s="1383">
        <v>2508</v>
      </c>
      <c r="AD71" s="1383">
        <v>236</v>
      </c>
      <c r="AE71" s="1383">
        <v>3096</v>
      </c>
      <c r="AF71" s="1383">
        <v>77</v>
      </c>
      <c r="AG71" s="1383">
        <v>1845</v>
      </c>
      <c r="AH71" s="1383">
        <v>31</v>
      </c>
      <c r="AI71" s="1383">
        <v>1180</v>
      </c>
      <c r="AJ71" s="1383">
        <v>20</v>
      </c>
      <c r="AK71" s="1383">
        <v>1411</v>
      </c>
      <c r="AL71" s="1383">
        <v>8</v>
      </c>
      <c r="AM71" s="1383">
        <v>1078</v>
      </c>
      <c r="AN71" s="1383">
        <v>1</v>
      </c>
      <c r="AO71" s="1383">
        <v>257</v>
      </c>
      <c r="AP71" s="1383">
        <v>1</v>
      </c>
      <c r="AQ71" s="1383">
        <v>402</v>
      </c>
      <c r="AR71" s="1383">
        <v>10</v>
      </c>
      <c r="AS71" s="411"/>
    </row>
    <row r="72" spans="1:45" ht="21.75" customHeight="1">
      <c r="A72" s="1384">
        <v>50</v>
      </c>
      <c r="B72" s="1385" t="s">
        <v>930</v>
      </c>
      <c r="C72" s="1383">
        <v>10</v>
      </c>
      <c r="D72" s="1383">
        <v>50</v>
      </c>
      <c r="E72" s="1383">
        <v>5</v>
      </c>
      <c r="F72" s="1383">
        <v>9</v>
      </c>
      <c r="G72" s="1383">
        <v>3</v>
      </c>
      <c r="H72" s="1383">
        <v>19</v>
      </c>
      <c r="I72" s="1383">
        <v>2</v>
      </c>
      <c r="J72" s="1383">
        <v>22</v>
      </c>
      <c r="K72" s="1383" t="s">
        <v>399</v>
      </c>
      <c r="L72" s="1383" t="s">
        <v>399</v>
      </c>
      <c r="M72" s="1383" t="s">
        <v>399</v>
      </c>
      <c r="N72" s="1383" t="s">
        <v>399</v>
      </c>
      <c r="O72" s="1383" t="s">
        <v>399</v>
      </c>
      <c r="P72" s="1383" t="s">
        <v>399</v>
      </c>
      <c r="Q72" s="1383" t="s">
        <v>399</v>
      </c>
      <c r="R72" s="1383" t="s">
        <v>399</v>
      </c>
      <c r="S72" s="1383" t="s">
        <v>399</v>
      </c>
      <c r="T72" s="1383" t="s">
        <v>399</v>
      </c>
      <c r="U72" s="1383" t="s">
        <v>399</v>
      </c>
      <c r="V72" s="1383" t="s">
        <v>399</v>
      </c>
      <c r="W72" s="1383" t="s">
        <v>399</v>
      </c>
      <c r="X72" s="1383">
        <v>10</v>
      </c>
      <c r="Y72" s="1383">
        <v>50</v>
      </c>
      <c r="Z72" s="1383">
        <v>5</v>
      </c>
      <c r="AA72" s="1383">
        <v>9</v>
      </c>
      <c r="AB72" s="1383">
        <v>3</v>
      </c>
      <c r="AC72" s="1383">
        <v>19</v>
      </c>
      <c r="AD72" s="1383">
        <v>2</v>
      </c>
      <c r="AE72" s="1383">
        <v>22</v>
      </c>
      <c r="AF72" s="1383" t="s">
        <v>399</v>
      </c>
      <c r="AG72" s="1383" t="s">
        <v>399</v>
      </c>
      <c r="AH72" s="1383" t="s">
        <v>399</v>
      </c>
      <c r="AI72" s="1383" t="s">
        <v>399</v>
      </c>
      <c r="AJ72" s="1383" t="s">
        <v>399</v>
      </c>
      <c r="AK72" s="1383" t="s">
        <v>399</v>
      </c>
      <c r="AL72" s="1383" t="s">
        <v>399</v>
      </c>
      <c r="AM72" s="1383" t="s">
        <v>399</v>
      </c>
      <c r="AN72" s="1383" t="s">
        <v>399</v>
      </c>
      <c r="AO72" s="1383" t="s">
        <v>399</v>
      </c>
      <c r="AP72" s="1383" t="s">
        <v>399</v>
      </c>
      <c r="AQ72" s="1383" t="s">
        <v>399</v>
      </c>
      <c r="AR72" s="1383" t="s">
        <v>399</v>
      </c>
      <c r="AS72" s="411"/>
    </row>
    <row r="73" spans="1:45" ht="21.75" customHeight="1">
      <c r="A73" s="1384">
        <v>51</v>
      </c>
      <c r="B73" s="1385" t="s">
        <v>5171</v>
      </c>
      <c r="C73" s="1383">
        <v>26</v>
      </c>
      <c r="D73" s="1383">
        <v>124</v>
      </c>
      <c r="E73" s="1383">
        <v>16</v>
      </c>
      <c r="F73" s="1383">
        <v>31</v>
      </c>
      <c r="G73" s="1383">
        <v>8</v>
      </c>
      <c r="H73" s="1383">
        <v>49</v>
      </c>
      <c r="I73" s="1383" t="s">
        <v>399</v>
      </c>
      <c r="J73" s="1383" t="s">
        <v>399</v>
      </c>
      <c r="K73" s="1383">
        <v>2</v>
      </c>
      <c r="L73" s="1383">
        <v>44</v>
      </c>
      <c r="M73" s="1383" t="s">
        <v>399</v>
      </c>
      <c r="N73" s="1383" t="s">
        <v>399</v>
      </c>
      <c r="O73" s="1383" t="s">
        <v>399</v>
      </c>
      <c r="P73" s="1383" t="s">
        <v>399</v>
      </c>
      <c r="Q73" s="1383" t="s">
        <v>399</v>
      </c>
      <c r="R73" s="1383" t="s">
        <v>399</v>
      </c>
      <c r="S73" s="1383" t="s">
        <v>399</v>
      </c>
      <c r="T73" s="1383" t="s">
        <v>399</v>
      </c>
      <c r="U73" s="1383" t="s">
        <v>399</v>
      </c>
      <c r="V73" s="1383" t="s">
        <v>399</v>
      </c>
      <c r="W73" s="1383" t="s">
        <v>399</v>
      </c>
      <c r="X73" s="1383">
        <v>26</v>
      </c>
      <c r="Y73" s="1383">
        <v>124</v>
      </c>
      <c r="Z73" s="1383">
        <v>16</v>
      </c>
      <c r="AA73" s="1383">
        <v>31</v>
      </c>
      <c r="AB73" s="1383">
        <v>8</v>
      </c>
      <c r="AC73" s="1383">
        <v>49</v>
      </c>
      <c r="AD73" s="1383" t="s">
        <v>399</v>
      </c>
      <c r="AE73" s="1383" t="s">
        <v>399</v>
      </c>
      <c r="AF73" s="1383">
        <v>2</v>
      </c>
      <c r="AG73" s="1383">
        <v>44</v>
      </c>
      <c r="AH73" s="1383" t="s">
        <v>399</v>
      </c>
      <c r="AI73" s="1383" t="s">
        <v>399</v>
      </c>
      <c r="AJ73" s="1383" t="s">
        <v>399</v>
      </c>
      <c r="AK73" s="1383" t="s">
        <v>399</v>
      </c>
      <c r="AL73" s="1383" t="s">
        <v>399</v>
      </c>
      <c r="AM73" s="1383" t="s">
        <v>399</v>
      </c>
      <c r="AN73" s="1383" t="s">
        <v>399</v>
      </c>
      <c r="AO73" s="1383" t="s">
        <v>399</v>
      </c>
      <c r="AP73" s="1383" t="s">
        <v>399</v>
      </c>
      <c r="AQ73" s="1383" t="s">
        <v>399</v>
      </c>
      <c r="AR73" s="1383" t="s">
        <v>399</v>
      </c>
      <c r="AS73" s="411"/>
    </row>
    <row r="74" spans="1:45" ht="21.75" customHeight="1">
      <c r="A74" s="1384">
        <v>52</v>
      </c>
      <c r="B74" s="1385" t="s">
        <v>5172</v>
      </c>
      <c r="C74" s="1383">
        <v>234</v>
      </c>
      <c r="D74" s="1383">
        <v>3216</v>
      </c>
      <c r="E74" s="1383">
        <v>88</v>
      </c>
      <c r="F74" s="1383">
        <v>233</v>
      </c>
      <c r="G74" s="1383">
        <v>63</v>
      </c>
      <c r="H74" s="1383">
        <v>411</v>
      </c>
      <c r="I74" s="1383">
        <v>41</v>
      </c>
      <c r="J74" s="1383">
        <v>562</v>
      </c>
      <c r="K74" s="1383">
        <v>21</v>
      </c>
      <c r="L74" s="1383">
        <v>532</v>
      </c>
      <c r="M74" s="1383">
        <v>8</v>
      </c>
      <c r="N74" s="1383">
        <v>298</v>
      </c>
      <c r="O74" s="1383">
        <v>10</v>
      </c>
      <c r="P74" s="1383">
        <v>724</v>
      </c>
      <c r="Q74" s="1383">
        <v>1</v>
      </c>
      <c r="R74" s="1383">
        <v>199</v>
      </c>
      <c r="S74" s="1383">
        <v>1</v>
      </c>
      <c r="T74" s="1383">
        <v>257</v>
      </c>
      <c r="U74" s="1383" t="s">
        <v>399</v>
      </c>
      <c r="V74" s="1383" t="s">
        <v>399</v>
      </c>
      <c r="W74" s="1383">
        <v>1</v>
      </c>
      <c r="X74" s="1383">
        <v>234</v>
      </c>
      <c r="Y74" s="1383">
        <v>3216</v>
      </c>
      <c r="Z74" s="1383">
        <v>88</v>
      </c>
      <c r="AA74" s="1383">
        <v>233</v>
      </c>
      <c r="AB74" s="1383">
        <v>63</v>
      </c>
      <c r="AC74" s="1383">
        <v>411</v>
      </c>
      <c r="AD74" s="1383">
        <v>41</v>
      </c>
      <c r="AE74" s="1383">
        <v>562</v>
      </c>
      <c r="AF74" s="1383">
        <v>21</v>
      </c>
      <c r="AG74" s="1383">
        <v>532</v>
      </c>
      <c r="AH74" s="1383">
        <v>8</v>
      </c>
      <c r="AI74" s="1383">
        <v>298</v>
      </c>
      <c r="AJ74" s="1383">
        <v>10</v>
      </c>
      <c r="AK74" s="1383">
        <v>724</v>
      </c>
      <c r="AL74" s="1383">
        <v>1</v>
      </c>
      <c r="AM74" s="1383">
        <v>199</v>
      </c>
      <c r="AN74" s="1383">
        <v>1</v>
      </c>
      <c r="AO74" s="1383">
        <v>257</v>
      </c>
      <c r="AP74" s="1383" t="s">
        <v>399</v>
      </c>
      <c r="AQ74" s="1383" t="s">
        <v>399</v>
      </c>
      <c r="AR74" s="1383">
        <v>1</v>
      </c>
      <c r="AS74" s="411"/>
    </row>
    <row r="75" spans="1:45" ht="21.75" customHeight="1">
      <c r="A75" s="1384">
        <v>53</v>
      </c>
      <c r="B75" s="1385" t="s">
        <v>5173</v>
      </c>
      <c r="C75" s="1383">
        <v>321</v>
      </c>
      <c r="D75" s="1383">
        <v>2309</v>
      </c>
      <c r="E75" s="1383">
        <v>148</v>
      </c>
      <c r="F75" s="1383">
        <v>380</v>
      </c>
      <c r="G75" s="1383">
        <v>90</v>
      </c>
      <c r="H75" s="1383">
        <v>583</v>
      </c>
      <c r="I75" s="1383">
        <v>61</v>
      </c>
      <c r="J75" s="1383">
        <v>798</v>
      </c>
      <c r="K75" s="1383">
        <v>14</v>
      </c>
      <c r="L75" s="1383">
        <v>337</v>
      </c>
      <c r="M75" s="1383">
        <v>3</v>
      </c>
      <c r="N75" s="1383">
        <v>98</v>
      </c>
      <c r="O75" s="1383">
        <v>2</v>
      </c>
      <c r="P75" s="1383">
        <v>113</v>
      </c>
      <c r="Q75" s="1383" t="s">
        <v>399</v>
      </c>
      <c r="R75" s="1383" t="s">
        <v>399</v>
      </c>
      <c r="S75" s="1383" t="s">
        <v>399</v>
      </c>
      <c r="T75" s="1383" t="s">
        <v>399</v>
      </c>
      <c r="U75" s="1383" t="s">
        <v>399</v>
      </c>
      <c r="V75" s="1383" t="s">
        <v>399</v>
      </c>
      <c r="W75" s="1383">
        <v>3</v>
      </c>
      <c r="X75" s="1383">
        <v>321</v>
      </c>
      <c r="Y75" s="1383">
        <v>2309</v>
      </c>
      <c r="Z75" s="1383">
        <v>148</v>
      </c>
      <c r="AA75" s="1383">
        <v>380</v>
      </c>
      <c r="AB75" s="1383">
        <v>90</v>
      </c>
      <c r="AC75" s="1383">
        <v>583</v>
      </c>
      <c r="AD75" s="1383">
        <v>61</v>
      </c>
      <c r="AE75" s="1383">
        <v>798</v>
      </c>
      <c r="AF75" s="1383">
        <v>14</v>
      </c>
      <c r="AG75" s="1383">
        <v>337</v>
      </c>
      <c r="AH75" s="1383">
        <v>3</v>
      </c>
      <c r="AI75" s="1383">
        <v>98</v>
      </c>
      <c r="AJ75" s="1383">
        <v>2</v>
      </c>
      <c r="AK75" s="1383">
        <v>113</v>
      </c>
      <c r="AL75" s="1383" t="s">
        <v>399</v>
      </c>
      <c r="AM75" s="1383" t="s">
        <v>399</v>
      </c>
      <c r="AN75" s="1383" t="s">
        <v>399</v>
      </c>
      <c r="AO75" s="1383" t="s">
        <v>399</v>
      </c>
      <c r="AP75" s="1383" t="s">
        <v>399</v>
      </c>
      <c r="AQ75" s="1383" t="s">
        <v>399</v>
      </c>
      <c r="AR75" s="1383">
        <v>3</v>
      </c>
      <c r="AS75" s="411"/>
    </row>
    <row r="76" spans="1:45" ht="21.75" customHeight="1">
      <c r="A76" s="1384">
        <v>54</v>
      </c>
      <c r="B76" s="1385" t="s">
        <v>5174</v>
      </c>
      <c r="C76" s="1383">
        <v>512</v>
      </c>
      <c r="D76" s="1383">
        <v>5294</v>
      </c>
      <c r="E76" s="1383">
        <v>210</v>
      </c>
      <c r="F76" s="1383">
        <v>529</v>
      </c>
      <c r="G76" s="1383">
        <v>167</v>
      </c>
      <c r="H76" s="1383">
        <v>1084</v>
      </c>
      <c r="I76" s="1383">
        <v>81</v>
      </c>
      <c r="J76" s="1383">
        <v>1041</v>
      </c>
      <c r="K76" s="1383">
        <v>27</v>
      </c>
      <c r="L76" s="1383">
        <v>630</v>
      </c>
      <c r="M76" s="1383">
        <v>12</v>
      </c>
      <c r="N76" s="1383">
        <v>498</v>
      </c>
      <c r="O76" s="1383">
        <v>6</v>
      </c>
      <c r="P76" s="1383">
        <v>439</v>
      </c>
      <c r="Q76" s="1383">
        <v>5</v>
      </c>
      <c r="R76" s="1383">
        <v>671</v>
      </c>
      <c r="S76" s="1383" t="s">
        <v>399</v>
      </c>
      <c r="T76" s="1383" t="s">
        <v>399</v>
      </c>
      <c r="U76" s="1383">
        <v>1</v>
      </c>
      <c r="V76" s="1383">
        <v>402</v>
      </c>
      <c r="W76" s="1383">
        <v>3</v>
      </c>
      <c r="X76" s="1383">
        <v>512</v>
      </c>
      <c r="Y76" s="1383">
        <v>5294</v>
      </c>
      <c r="Z76" s="1383">
        <v>210</v>
      </c>
      <c r="AA76" s="1383">
        <v>529</v>
      </c>
      <c r="AB76" s="1383">
        <v>167</v>
      </c>
      <c r="AC76" s="1383">
        <v>1084</v>
      </c>
      <c r="AD76" s="1383">
        <v>81</v>
      </c>
      <c r="AE76" s="1383">
        <v>1041</v>
      </c>
      <c r="AF76" s="1383">
        <v>27</v>
      </c>
      <c r="AG76" s="1383">
        <v>630</v>
      </c>
      <c r="AH76" s="1383">
        <v>12</v>
      </c>
      <c r="AI76" s="1383">
        <v>498</v>
      </c>
      <c r="AJ76" s="1383">
        <v>6</v>
      </c>
      <c r="AK76" s="1383">
        <v>439</v>
      </c>
      <c r="AL76" s="1383">
        <v>5</v>
      </c>
      <c r="AM76" s="1383">
        <v>671</v>
      </c>
      <c r="AN76" s="1383" t="s">
        <v>399</v>
      </c>
      <c r="AO76" s="1383" t="s">
        <v>399</v>
      </c>
      <c r="AP76" s="1383">
        <v>1</v>
      </c>
      <c r="AQ76" s="1383">
        <v>402</v>
      </c>
      <c r="AR76" s="1383">
        <v>3</v>
      </c>
      <c r="AS76" s="411"/>
    </row>
    <row r="77" spans="1:45" ht="21.75" customHeight="1">
      <c r="A77" s="1384">
        <v>55</v>
      </c>
      <c r="B77" s="1385" t="s">
        <v>5175</v>
      </c>
      <c r="C77" s="1383">
        <v>252</v>
      </c>
      <c r="D77" s="1383">
        <v>2252</v>
      </c>
      <c r="E77" s="1383">
        <v>116</v>
      </c>
      <c r="F77" s="1383">
        <v>286</v>
      </c>
      <c r="G77" s="1383">
        <v>57</v>
      </c>
      <c r="H77" s="1383">
        <v>362</v>
      </c>
      <c r="I77" s="1383">
        <v>51</v>
      </c>
      <c r="J77" s="1383">
        <v>673</v>
      </c>
      <c r="K77" s="1383">
        <v>13</v>
      </c>
      <c r="L77" s="1383">
        <v>302</v>
      </c>
      <c r="M77" s="1383">
        <v>8</v>
      </c>
      <c r="N77" s="1383">
        <v>286</v>
      </c>
      <c r="O77" s="1383">
        <v>2</v>
      </c>
      <c r="P77" s="1383">
        <v>135</v>
      </c>
      <c r="Q77" s="1383">
        <v>2</v>
      </c>
      <c r="R77" s="1383">
        <v>208</v>
      </c>
      <c r="S77" s="1383" t="s">
        <v>399</v>
      </c>
      <c r="T77" s="1383" t="s">
        <v>399</v>
      </c>
      <c r="U77" s="1383" t="s">
        <v>399</v>
      </c>
      <c r="V77" s="1383" t="s">
        <v>399</v>
      </c>
      <c r="W77" s="1383">
        <v>3</v>
      </c>
      <c r="X77" s="1383">
        <v>252</v>
      </c>
      <c r="Y77" s="1383">
        <v>2252</v>
      </c>
      <c r="Z77" s="1383">
        <v>116</v>
      </c>
      <c r="AA77" s="1383">
        <v>286</v>
      </c>
      <c r="AB77" s="1383">
        <v>57</v>
      </c>
      <c r="AC77" s="1383">
        <v>362</v>
      </c>
      <c r="AD77" s="1383">
        <v>51</v>
      </c>
      <c r="AE77" s="1383">
        <v>673</v>
      </c>
      <c r="AF77" s="1383">
        <v>13</v>
      </c>
      <c r="AG77" s="1383">
        <v>302</v>
      </c>
      <c r="AH77" s="1383">
        <v>8</v>
      </c>
      <c r="AI77" s="1383">
        <v>286</v>
      </c>
      <c r="AJ77" s="1383">
        <v>2</v>
      </c>
      <c r="AK77" s="1383">
        <v>135</v>
      </c>
      <c r="AL77" s="1383">
        <v>2</v>
      </c>
      <c r="AM77" s="1383">
        <v>208</v>
      </c>
      <c r="AN77" s="1383" t="s">
        <v>399</v>
      </c>
      <c r="AO77" s="1383" t="s">
        <v>399</v>
      </c>
      <c r="AP77" s="1383" t="s">
        <v>399</v>
      </c>
      <c r="AQ77" s="1383" t="s">
        <v>399</v>
      </c>
      <c r="AR77" s="1383">
        <v>3</v>
      </c>
      <c r="AS77" s="411"/>
    </row>
    <row r="78" spans="1:45" ht="21.75" customHeight="1">
      <c r="A78" s="1381" t="s">
        <v>5238</v>
      </c>
      <c r="B78" s="1382" t="s">
        <v>5170</v>
      </c>
      <c r="C78" s="1383">
        <v>2421</v>
      </c>
      <c r="D78" s="1383">
        <v>23282</v>
      </c>
      <c r="E78" s="1383">
        <v>1232</v>
      </c>
      <c r="F78" s="1383">
        <v>2806</v>
      </c>
      <c r="G78" s="1383">
        <v>514</v>
      </c>
      <c r="H78" s="1383">
        <v>3378</v>
      </c>
      <c r="I78" s="1383">
        <v>410</v>
      </c>
      <c r="J78" s="1383">
        <v>5501</v>
      </c>
      <c r="K78" s="1383">
        <v>131</v>
      </c>
      <c r="L78" s="1383">
        <v>3086</v>
      </c>
      <c r="M78" s="1383">
        <v>69</v>
      </c>
      <c r="N78" s="1383">
        <v>2638</v>
      </c>
      <c r="O78" s="1383">
        <v>37</v>
      </c>
      <c r="P78" s="1383">
        <v>2605</v>
      </c>
      <c r="Q78" s="1383">
        <v>12</v>
      </c>
      <c r="R78" s="1383">
        <v>1478</v>
      </c>
      <c r="S78" s="1383">
        <v>3</v>
      </c>
      <c r="T78" s="1383">
        <v>650</v>
      </c>
      <c r="U78" s="1383">
        <v>2</v>
      </c>
      <c r="V78" s="1383">
        <v>1140</v>
      </c>
      <c r="W78" s="1383">
        <v>11</v>
      </c>
      <c r="X78" s="1383">
        <v>2421</v>
      </c>
      <c r="Y78" s="1383">
        <v>23282</v>
      </c>
      <c r="Z78" s="1383">
        <v>1232</v>
      </c>
      <c r="AA78" s="1383">
        <v>2806</v>
      </c>
      <c r="AB78" s="1383">
        <v>514</v>
      </c>
      <c r="AC78" s="1383">
        <v>3378</v>
      </c>
      <c r="AD78" s="1383">
        <v>410</v>
      </c>
      <c r="AE78" s="1383">
        <v>5501</v>
      </c>
      <c r="AF78" s="1383">
        <v>131</v>
      </c>
      <c r="AG78" s="1383">
        <v>3086</v>
      </c>
      <c r="AH78" s="1383">
        <v>69</v>
      </c>
      <c r="AI78" s="1383">
        <v>2638</v>
      </c>
      <c r="AJ78" s="1383">
        <v>37</v>
      </c>
      <c r="AK78" s="1383">
        <v>2605</v>
      </c>
      <c r="AL78" s="1383">
        <v>12</v>
      </c>
      <c r="AM78" s="1383">
        <v>1478</v>
      </c>
      <c r="AN78" s="1383">
        <v>3</v>
      </c>
      <c r="AO78" s="1383">
        <v>650</v>
      </c>
      <c r="AP78" s="1383">
        <v>2</v>
      </c>
      <c r="AQ78" s="1383">
        <v>1140</v>
      </c>
      <c r="AR78" s="1383">
        <v>11</v>
      </c>
      <c r="AS78" s="411"/>
    </row>
    <row r="79" spans="1:45" ht="21.75" customHeight="1">
      <c r="A79" s="1384">
        <v>56</v>
      </c>
      <c r="B79" s="1385" t="s">
        <v>950</v>
      </c>
      <c r="C79" s="1383">
        <v>7</v>
      </c>
      <c r="D79" s="1383">
        <v>575</v>
      </c>
      <c r="E79" s="1383" t="s">
        <v>399</v>
      </c>
      <c r="F79" s="1383" t="s">
        <v>399</v>
      </c>
      <c r="G79" s="1383" t="s">
        <v>399</v>
      </c>
      <c r="H79" s="1383" t="s">
        <v>399</v>
      </c>
      <c r="I79" s="1383">
        <v>2</v>
      </c>
      <c r="J79" s="1383">
        <v>28</v>
      </c>
      <c r="K79" s="1383">
        <v>2</v>
      </c>
      <c r="L79" s="1383">
        <v>45</v>
      </c>
      <c r="M79" s="1383" t="s">
        <v>399</v>
      </c>
      <c r="N79" s="1383" t="s">
        <v>399</v>
      </c>
      <c r="O79" s="1383">
        <v>1</v>
      </c>
      <c r="P79" s="1383">
        <v>58</v>
      </c>
      <c r="Q79" s="1383" t="s">
        <v>399</v>
      </c>
      <c r="R79" s="1383" t="s">
        <v>399</v>
      </c>
      <c r="S79" s="1383">
        <v>2</v>
      </c>
      <c r="T79" s="1383">
        <v>444</v>
      </c>
      <c r="U79" s="1383" t="s">
        <v>399</v>
      </c>
      <c r="V79" s="1383" t="s">
        <v>399</v>
      </c>
      <c r="W79" s="1383" t="s">
        <v>399</v>
      </c>
      <c r="X79" s="1383">
        <v>7</v>
      </c>
      <c r="Y79" s="1383">
        <v>575</v>
      </c>
      <c r="Z79" s="1383" t="s">
        <v>399</v>
      </c>
      <c r="AA79" s="1383" t="s">
        <v>399</v>
      </c>
      <c r="AB79" s="1383" t="s">
        <v>399</v>
      </c>
      <c r="AC79" s="1383" t="s">
        <v>399</v>
      </c>
      <c r="AD79" s="1383">
        <v>2</v>
      </c>
      <c r="AE79" s="1383">
        <v>28</v>
      </c>
      <c r="AF79" s="1383">
        <v>2</v>
      </c>
      <c r="AG79" s="1383">
        <v>45</v>
      </c>
      <c r="AH79" s="1383" t="s">
        <v>399</v>
      </c>
      <c r="AI79" s="1383" t="s">
        <v>399</v>
      </c>
      <c r="AJ79" s="1383">
        <v>1</v>
      </c>
      <c r="AK79" s="1383">
        <v>58</v>
      </c>
      <c r="AL79" s="1383" t="s">
        <v>399</v>
      </c>
      <c r="AM79" s="1383" t="s">
        <v>399</v>
      </c>
      <c r="AN79" s="1383">
        <v>2</v>
      </c>
      <c r="AO79" s="1383">
        <v>444</v>
      </c>
      <c r="AP79" s="1383" t="s">
        <v>399</v>
      </c>
      <c r="AQ79" s="1383" t="s">
        <v>399</v>
      </c>
      <c r="AR79" s="1383" t="s">
        <v>399</v>
      </c>
      <c r="AS79" s="411"/>
    </row>
    <row r="80" spans="1:45" ht="21.75" customHeight="1">
      <c r="A80" s="1384">
        <v>57</v>
      </c>
      <c r="B80" s="1385" t="s">
        <v>951</v>
      </c>
      <c r="C80" s="1383">
        <v>314</v>
      </c>
      <c r="D80" s="1383">
        <v>1538</v>
      </c>
      <c r="E80" s="1383">
        <v>202</v>
      </c>
      <c r="F80" s="1383">
        <v>488</v>
      </c>
      <c r="G80" s="1383">
        <v>84</v>
      </c>
      <c r="H80" s="1383">
        <v>522</v>
      </c>
      <c r="I80" s="1383">
        <v>13</v>
      </c>
      <c r="J80" s="1383">
        <v>174</v>
      </c>
      <c r="K80" s="1383">
        <v>4</v>
      </c>
      <c r="L80" s="1383">
        <v>90</v>
      </c>
      <c r="M80" s="1383">
        <v>3</v>
      </c>
      <c r="N80" s="1383">
        <v>98</v>
      </c>
      <c r="O80" s="1383">
        <v>1</v>
      </c>
      <c r="P80" s="1383">
        <v>60</v>
      </c>
      <c r="Q80" s="1383">
        <v>1</v>
      </c>
      <c r="R80" s="1383">
        <v>106</v>
      </c>
      <c r="S80" s="1383" t="s">
        <v>399</v>
      </c>
      <c r="T80" s="1383" t="s">
        <v>399</v>
      </c>
      <c r="U80" s="1383" t="s">
        <v>399</v>
      </c>
      <c r="V80" s="1383" t="s">
        <v>399</v>
      </c>
      <c r="W80" s="1383">
        <v>6</v>
      </c>
      <c r="X80" s="1383">
        <v>314</v>
      </c>
      <c r="Y80" s="1383">
        <v>1538</v>
      </c>
      <c r="Z80" s="1383">
        <v>202</v>
      </c>
      <c r="AA80" s="1383">
        <v>488</v>
      </c>
      <c r="AB80" s="1383">
        <v>84</v>
      </c>
      <c r="AC80" s="1383">
        <v>522</v>
      </c>
      <c r="AD80" s="1383">
        <v>13</v>
      </c>
      <c r="AE80" s="1383">
        <v>174</v>
      </c>
      <c r="AF80" s="1383">
        <v>4</v>
      </c>
      <c r="AG80" s="1383">
        <v>90</v>
      </c>
      <c r="AH80" s="1383">
        <v>3</v>
      </c>
      <c r="AI80" s="1383">
        <v>98</v>
      </c>
      <c r="AJ80" s="1383">
        <v>1</v>
      </c>
      <c r="AK80" s="1383">
        <v>60</v>
      </c>
      <c r="AL80" s="1383">
        <v>1</v>
      </c>
      <c r="AM80" s="1383">
        <v>106</v>
      </c>
      <c r="AN80" s="1383" t="s">
        <v>399</v>
      </c>
      <c r="AO80" s="1383" t="s">
        <v>399</v>
      </c>
      <c r="AP80" s="1383" t="s">
        <v>399</v>
      </c>
      <c r="AQ80" s="1383" t="s">
        <v>399</v>
      </c>
      <c r="AR80" s="1383">
        <v>6</v>
      </c>
      <c r="AS80" s="411"/>
    </row>
    <row r="81" spans="1:45" ht="21.75" customHeight="1">
      <c r="A81" s="1384">
        <v>58</v>
      </c>
      <c r="B81" s="1385" t="s">
        <v>952</v>
      </c>
      <c r="C81" s="1383">
        <v>658</v>
      </c>
      <c r="D81" s="1383">
        <v>8538</v>
      </c>
      <c r="E81" s="1383">
        <v>289</v>
      </c>
      <c r="F81" s="1383">
        <v>632</v>
      </c>
      <c r="G81" s="1383">
        <v>87</v>
      </c>
      <c r="H81" s="1383">
        <v>587</v>
      </c>
      <c r="I81" s="1383">
        <v>181</v>
      </c>
      <c r="J81" s="1383">
        <v>2507</v>
      </c>
      <c r="K81" s="1383">
        <v>51</v>
      </c>
      <c r="L81" s="1383">
        <v>1187</v>
      </c>
      <c r="M81" s="1383">
        <v>22</v>
      </c>
      <c r="N81" s="1383">
        <v>886</v>
      </c>
      <c r="O81" s="1383">
        <v>19</v>
      </c>
      <c r="P81" s="1383">
        <v>1444</v>
      </c>
      <c r="Q81" s="1383">
        <v>6</v>
      </c>
      <c r="R81" s="1383">
        <v>702</v>
      </c>
      <c r="S81" s="1383">
        <v>1</v>
      </c>
      <c r="T81" s="1383">
        <v>206</v>
      </c>
      <c r="U81" s="1383">
        <v>1</v>
      </c>
      <c r="V81" s="1383">
        <v>387</v>
      </c>
      <c r="W81" s="1383">
        <v>1</v>
      </c>
      <c r="X81" s="1383">
        <v>658</v>
      </c>
      <c r="Y81" s="1383">
        <v>8538</v>
      </c>
      <c r="Z81" s="1383">
        <v>289</v>
      </c>
      <c r="AA81" s="1383">
        <v>632</v>
      </c>
      <c r="AB81" s="1383">
        <v>87</v>
      </c>
      <c r="AC81" s="1383">
        <v>587</v>
      </c>
      <c r="AD81" s="1383">
        <v>181</v>
      </c>
      <c r="AE81" s="1383">
        <v>2507</v>
      </c>
      <c r="AF81" s="1383">
        <v>51</v>
      </c>
      <c r="AG81" s="1383">
        <v>1187</v>
      </c>
      <c r="AH81" s="1383">
        <v>22</v>
      </c>
      <c r="AI81" s="1383">
        <v>886</v>
      </c>
      <c r="AJ81" s="1383">
        <v>19</v>
      </c>
      <c r="AK81" s="1383">
        <v>1444</v>
      </c>
      <c r="AL81" s="1383">
        <v>6</v>
      </c>
      <c r="AM81" s="1383">
        <v>702</v>
      </c>
      <c r="AN81" s="1383">
        <v>1</v>
      </c>
      <c r="AO81" s="1383">
        <v>206</v>
      </c>
      <c r="AP81" s="1383">
        <v>1</v>
      </c>
      <c r="AQ81" s="1383">
        <v>387</v>
      </c>
      <c r="AR81" s="1383">
        <v>1</v>
      </c>
      <c r="AS81" s="411"/>
    </row>
    <row r="82" spans="1:45" ht="21.75" customHeight="1">
      <c r="A82" s="1384">
        <v>59</v>
      </c>
      <c r="B82" s="1385" t="s">
        <v>953</v>
      </c>
      <c r="C82" s="1383">
        <v>379</v>
      </c>
      <c r="D82" s="1383">
        <v>3261</v>
      </c>
      <c r="E82" s="1383">
        <v>192</v>
      </c>
      <c r="F82" s="1383">
        <v>414</v>
      </c>
      <c r="G82" s="1383">
        <v>75</v>
      </c>
      <c r="H82" s="1383">
        <v>484</v>
      </c>
      <c r="I82" s="1383">
        <v>67</v>
      </c>
      <c r="J82" s="1383">
        <v>902</v>
      </c>
      <c r="K82" s="1383">
        <v>22</v>
      </c>
      <c r="L82" s="1383">
        <v>499</v>
      </c>
      <c r="M82" s="1383">
        <v>15</v>
      </c>
      <c r="N82" s="1383">
        <v>570</v>
      </c>
      <c r="O82" s="1383">
        <v>4</v>
      </c>
      <c r="P82" s="1383">
        <v>253</v>
      </c>
      <c r="Q82" s="1383">
        <v>1</v>
      </c>
      <c r="R82" s="1383">
        <v>139</v>
      </c>
      <c r="S82" s="1383" t="s">
        <v>399</v>
      </c>
      <c r="T82" s="1383" t="s">
        <v>399</v>
      </c>
      <c r="U82" s="1383" t="s">
        <v>399</v>
      </c>
      <c r="V82" s="1383" t="s">
        <v>399</v>
      </c>
      <c r="W82" s="1383">
        <v>3</v>
      </c>
      <c r="X82" s="1383">
        <v>379</v>
      </c>
      <c r="Y82" s="1383">
        <v>3261</v>
      </c>
      <c r="Z82" s="1383">
        <v>192</v>
      </c>
      <c r="AA82" s="1383">
        <v>414</v>
      </c>
      <c r="AB82" s="1383">
        <v>75</v>
      </c>
      <c r="AC82" s="1383">
        <v>484</v>
      </c>
      <c r="AD82" s="1383">
        <v>67</v>
      </c>
      <c r="AE82" s="1383">
        <v>902</v>
      </c>
      <c r="AF82" s="1383">
        <v>22</v>
      </c>
      <c r="AG82" s="1383">
        <v>499</v>
      </c>
      <c r="AH82" s="1383">
        <v>15</v>
      </c>
      <c r="AI82" s="1383">
        <v>570</v>
      </c>
      <c r="AJ82" s="1383">
        <v>4</v>
      </c>
      <c r="AK82" s="1383">
        <v>253</v>
      </c>
      <c r="AL82" s="1383">
        <v>1</v>
      </c>
      <c r="AM82" s="1383">
        <v>139</v>
      </c>
      <c r="AN82" s="1383" t="s">
        <v>399</v>
      </c>
      <c r="AO82" s="1383" t="s">
        <v>399</v>
      </c>
      <c r="AP82" s="1383" t="s">
        <v>399</v>
      </c>
      <c r="AQ82" s="1383" t="s">
        <v>399</v>
      </c>
      <c r="AR82" s="1383">
        <v>3</v>
      </c>
      <c r="AS82" s="411"/>
    </row>
    <row r="83" spans="1:45" ht="21.75" customHeight="1">
      <c r="A83" s="1384">
        <v>60</v>
      </c>
      <c r="B83" s="1385" t="s">
        <v>5176</v>
      </c>
      <c r="C83" s="1383">
        <v>913</v>
      </c>
      <c r="D83" s="1383">
        <v>8063</v>
      </c>
      <c r="E83" s="1383">
        <v>477</v>
      </c>
      <c r="F83" s="1383">
        <v>1126</v>
      </c>
      <c r="G83" s="1383">
        <v>231</v>
      </c>
      <c r="H83" s="1383">
        <v>1539</v>
      </c>
      <c r="I83" s="1383">
        <v>127</v>
      </c>
      <c r="J83" s="1383">
        <v>1629</v>
      </c>
      <c r="K83" s="1383">
        <v>37</v>
      </c>
      <c r="L83" s="1383">
        <v>891</v>
      </c>
      <c r="M83" s="1383">
        <v>25</v>
      </c>
      <c r="N83" s="1383">
        <v>932</v>
      </c>
      <c r="O83" s="1383">
        <v>10</v>
      </c>
      <c r="P83" s="1383">
        <v>662</v>
      </c>
      <c r="Q83" s="1383">
        <v>4</v>
      </c>
      <c r="R83" s="1383">
        <v>531</v>
      </c>
      <c r="S83" s="1383" t="s">
        <v>399</v>
      </c>
      <c r="T83" s="1383" t="s">
        <v>399</v>
      </c>
      <c r="U83" s="1383">
        <v>1</v>
      </c>
      <c r="V83" s="1383">
        <v>753</v>
      </c>
      <c r="W83" s="1383">
        <v>1</v>
      </c>
      <c r="X83" s="1383">
        <v>913</v>
      </c>
      <c r="Y83" s="1383">
        <v>8063</v>
      </c>
      <c r="Z83" s="1383">
        <v>477</v>
      </c>
      <c r="AA83" s="1383">
        <v>1126</v>
      </c>
      <c r="AB83" s="1383">
        <v>231</v>
      </c>
      <c r="AC83" s="1383">
        <v>1539</v>
      </c>
      <c r="AD83" s="1383">
        <v>127</v>
      </c>
      <c r="AE83" s="1383">
        <v>1629</v>
      </c>
      <c r="AF83" s="1383">
        <v>37</v>
      </c>
      <c r="AG83" s="1383">
        <v>891</v>
      </c>
      <c r="AH83" s="1383">
        <v>25</v>
      </c>
      <c r="AI83" s="1383">
        <v>932</v>
      </c>
      <c r="AJ83" s="1383">
        <v>10</v>
      </c>
      <c r="AK83" s="1383">
        <v>662</v>
      </c>
      <c r="AL83" s="1383">
        <v>4</v>
      </c>
      <c r="AM83" s="1383">
        <v>531</v>
      </c>
      <c r="AN83" s="1383" t="s">
        <v>399</v>
      </c>
      <c r="AO83" s="1383" t="s">
        <v>399</v>
      </c>
      <c r="AP83" s="1383">
        <v>1</v>
      </c>
      <c r="AQ83" s="1383">
        <v>753</v>
      </c>
      <c r="AR83" s="1383">
        <v>1</v>
      </c>
      <c r="AS83" s="411"/>
    </row>
    <row r="84" spans="1:45" ht="21.75" customHeight="1">
      <c r="A84" s="1384">
        <v>61</v>
      </c>
      <c r="B84" s="1385" t="s">
        <v>955</v>
      </c>
      <c r="C84" s="1383">
        <v>146</v>
      </c>
      <c r="D84" s="1383">
        <v>1289</v>
      </c>
      <c r="E84" s="1383">
        <v>69</v>
      </c>
      <c r="F84" s="1383">
        <v>138</v>
      </c>
      <c r="G84" s="1383">
        <v>37</v>
      </c>
      <c r="H84" s="1383">
        <v>246</v>
      </c>
      <c r="I84" s="1383">
        <v>19</v>
      </c>
      <c r="J84" s="1383">
        <v>251</v>
      </c>
      <c r="K84" s="1383">
        <v>15</v>
      </c>
      <c r="L84" s="1383">
        <v>374</v>
      </c>
      <c r="M84" s="1383">
        <v>4</v>
      </c>
      <c r="N84" s="1383">
        <v>152</v>
      </c>
      <c r="O84" s="1383">
        <v>2</v>
      </c>
      <c r="P84" s="1383">
        <v>128</v>
      </c>
      <c r="Q84" s="1383" t="s">
        <v>399</v>
      </c>
      <c r="R84" s="1383" t="s">
        <v>399</v>
      </c>
      <c r="S84" s="1383" t="s">
        <v>399</v>
      </c>
      <c r="T84" s="1383" t="s">
        <v>399</v>
      </c>
      <c r="U84" s="1383" t="s">
        <v>399</v>
      </c>
      <c r="V84" s="1383" t="s">
        <v>399</v>
      </c>
      <c r="W84" s="1383" t="s">
        <v>399</v>
      </c>
      <c r="X84" s="1383">
        <v>146</v>
      </c>
      <c r="Y84" s="1383">
        <v>1289</v>
      </c>
      <c r="Z84" s="1383">
        <v>69</v>
      </c>
      <c r="AA84" s="1383">
        <v>138</v>
      </c>
      <c r="AB84" s="1383">
        <v>37</v>
      </c>
      <c r="AC84" s="1383">
        <v>246</v>
      </c>
      <c r="AD84" s="1383">
        <v>19</v>
      </c>
      <c r="AE84" s="1383">
        <v>251</v>
      </c>
      <c r="AF84" s="1383">
        <v>15</v>
      </c>
      <c r="AG84" s="1383">
        <v>374</v>
      </c>
      <c r="AH84" s="1383">
        <v>4</v>
      </c>
      <c r="AI84" s="1383">
        <v>152</v>
      </c>
      <c r="AJ84" s="1383">
        <v>2</v>
      </c>
      <c r="AK84" s="1383">
        <v>128</v>
      </c>
      <c r="AL84" s="1383" t="s">
        <v>399</v>
      </c>
      <c r="AM84" s="1383" t="s">
        <v>399</v>
      </c>
      <c r="AN84" s="1383" t="s">
        <v>399</v>
      </c>
      <c r="AO84" s="1383" t="s">
        <v>399</v>
      </c>
      <c r="AP84" s="1383" t="s">
        <v>399</v>
      </c>
      <c r="AQ84" s="1383" t="s">
        <v>399</v>
      </c>
      <c r="AR84" s="1383" t="s">
        <v>399</v>
      </c>
      <c r="AS84" s="411"/>
    </row>
    <row r="85" spans="1:45" ht="21.75" customHeight="1">
      <c r="A85" s="1381" t="s">
        <v>5239</v>
      </c>
      <c r="B85" s="1382" t="s">
        <v>771</v>
      </c>
      <c r="C85" s="1383">
        <v>348</v>
      </c>
      <c r="D85" s="1383">
        <v>4405</v>
      </c>
      <c r="E85" s="1383">
        <v>122</v>
      </c>
      <c r="F85" s="1383">
        <v>297</v>
      </c>
      <c r="G85" s="1383">
        <v>90</v>
      </c>
      <c r="H85" s="1383">
        <v>610</v>
      </c>
      <c r="I85" s="1383">
        <v>67</v>
      </c>
      <c r="J85" s="1383">
        <v>871</v>
      </c>
      <c r="K85" s="1383">
        <v>32</v>
      </c>
      <c r="L85" s="1383">
        <v>749</v>
      </c>
      <c r="M85" s="1383">
        <v>20</v>
      </c>
      <c r="N85" s="1383">
        <v>760</v>
      </c>
      <c r="O85" s="1383">
        <v>13</v>
      </c>
      <c r="P85" s="1383">
        <v>902</v>
      </c>
      <c r="Q85" s="1383">
        <v>2</v>
      </c>
      <c r="R85" s="1383">
        <v>216</v>
      </c>
      <c r="S85" s="1383" t="s">
        <v>399</v>
      </c>
      <c r="T85" s="1383" t="s">
        <v>399</v>
      </c>
      <c r="U85" s="1383" t="s">
        <v>399</v>
      </c>
      <c r="V85" s="1383" t="s">
        <v>399</v>
      </c>
      <c r="W85" s="1383">
        <v>2</v>
      </c>
      <c r="X85" s="1383">
        <v>348</v>
      </c>
      <c r="Y85" s="1383">
        <v>4405</v>
      </c>
      <c r="Z85" s="1383">
        <v>122</v>
      </c>
      <c r="AA85" s="1383">
        <v>297</v>
      </c>
      <c r="AB85" s="1383">
        <v>90</v>
      </c>
      <c r="AC85" s="1383">
        <v>610</v>
      </c>
      <c r="AD85" s="1383">
        <v>67</v>
      </c>
      <c r="AE85" s="1383">
        <v>871</v>
      </c>
      <c r="AF85" s="1383">
        <v>32</v>
      </c>
      <c r="AG85" s="1383">
        <v>749</v>
      </c>
      <c r="AH85" s="1383">
        <v>20</v>
      </c>
      <c r="AI85" s="1383">
        <v>760</v>
      </c>
      <c r="AJ85" s="1383">
        <v>13</v>
      </c>
      <c r="AK85" s="1383">
        <v>902</v>
      </c>
      <c r="AL85" s="1383">
        <v>2</v>
      </c>
      <c r="AM85" s="1383">
        <v>216</v>
      </c>
      <c r="AN85" s="1383" t="s">
        <v>399</v>
      </c>
      <c r="AO85" s="1383" t="s">
        <v>399</v>
      </c>
      <c r="AP85" s="1383" t="s">
        <v>399</v>
      </c>
      <c r="AQ85" s="1383" t="s">
        <v>399</v>
      </c>
      <c r="AR85" s="1383">
        <v>2</v>
      </c>
    </row>
    <row r="86" spans="1:45" ht="21.75" customHeight="1">
      <c r="A86" s="1384">
        <v>62</v>
      </c>
      <c r="B86" s="1385" t="s">
        <v>5177</v>
      </c>
      <c r="C86" s="1383">
        <v>63</v>
      </c>
      <c r="D86" s="1383">
        <v>1068</v>
      </c>
      <c r="E86" s="1383">
        <v>9</v>
      </c>
      <c r="F86" s="1383">
        <v>28</v>
      </c>
      <c r="G86" s="1383">
        <v>14</v>
      </c>
      <c r="H86" s="1383">
        <v>101</v>
      </c>
      <c r="I86" s="1383">
        <v>21</v>
      </c>
      <c r="J86" s="1383">
        <v>265</v>
      </c>
      <c r="K86" s="1383">
        <v>14</v>
      </c>
      <c r="L86" s="1383">
        <v>315</v>
      </c>
      <c r="M86" s="1383">
        <v>2</v>
      </c>
      <c r="N86" s="1383">
        <v>74</v>
      </c>
      <c r="O86" s="1383">
        <v>2</v>
      </c>
      <c r="P86" s="1383">
        <v>174</v>
      </c>
      <c r="Q86" s="1383">
        <v>1</v>
      </c>
      <c r="R86" s="1383">
        <v>111</v>
      </c>
      <c r="S86" s="1383" t="s">
        <v>399</v>
      </c>
      <c r="T86" s="1383" t="s">
        <v>399</v>
      </c>
      <c r="U86" s="1383" t="s">
        <v>399</v>
      </c>
      <c r="V86" s="1383" t="s">
        <v>399</v>
      </c>
      <c r="W86" s="1383" t="s">
        <v>399</v>
      </c>
      <c r="X86" s="1383">
        <v>63</v>
      </c>
      <c r="Y86" s="1383">
        <v>1068</v>
      </c>
      <c r="Z86" s="1383">
        <v>9</v>
      </c>
      <c r="AA86" s="1383">
        <v>28</v>
      </c>
      <c r="AB86" s="1383">
        <v>14</v>
      </c>
      <c r="AC86" s="1383">
        <v>101</v>
      </c>
      <c r="AD86" s="1383">
        <v>21</v>
      </c>
      <c r="AE86" s="1383">
        <v>265</v>
      </c>
      <c r="AF86" s="1383">
        <v>14</v>
      </c>
      <c r="AG86" s="1383">
        <v>315</v>
      </c>
      <c r="AH86" s="1383">
        <v>2</v>
      </c>
      <c r="AI86" s="1383">
        <v>74</v>
      </c>
      <c r="AJ86" s="1383">
        <v>2</v>
      </c>
      <c r="AK86" s="1383">
        <v>174</v>
      </c>
      <c r="AL86" s="1383">
        <v>1</v>
      </c>
      <c r="AM86" s="1383">
        <v>111</v>
      </c>
      <c r="AN86" s="1383" t="s">
        <v>399</v>
      </c>
      <c r="AO86" s="1383" t="s">
        <v>399</v>
      </c>
      <c r="AP86" s="1383" t="s">
        <v>399</v>
      </c>
      <c r="AQ86" s="1383" t="s">
        <v>399</v>
      </c>
      <c r="AR86" s="1383" t="s">
        <v>399</v>
      </c>
    </row>
    <row r="87" spans="1:45" ht="21.75" customHeight="1">
      <c r="A87" s="1384">
        <v>63</v>
      </c>
      <c r="B87" s="1385" t="s">
        <v>5178</v>
      </c>
      <c r="C87" s="1383">
        <v>32</v>
      </c>
      <c r="D87" s="1383">
        <v>420</v>
      </c>
      <c r="E87" s="1383">
        <v>3</v>
      </c>
      <c r="F87" s="1383">
        <v>9</v>
      </c>
      <c r="G87" s="1383">
        <v>18</v>
      </c>
      <c r="H87" s="1383">
        <v>135</v>
      </c>
      <c r="I87" s="1383">
        <v>8</v>
      </c>
      <c r="J87" s="1383">
        <v>99</v>
      </c>
      <c r="K87" s="1383">
        <v>1</v>
      </c>
      <c r="L87" s="1383">
        <v>24</v>
      </c>
      <c r="M87" s="1383" t="s">
        <v>399</v>
      </c>
      <c r="N87" s="1383" t="s">
        <v>399</v>
      </c>
      <c r="O87" s="1383">
        <v>2</v>
      </c>
      <c r="P87" s="1383">
        <v>153</v>
      </c>
      <c r="Q87" s="1383" t="s">
        <v>399</v>
      </c>
      <c r="R87" s="1383" t="s">
        <v>399</v>
      </c>
      <c r="S87" s="1383" t="s">
        <v>399</v>
      </c>
      <c r="T87" s="1383" t="s">
        <v>399</v>
      </c>
      <c r="U87" s="1383" t="s">
        <v>399</v>
      </c>
      <c r="V87" s="1383" t="s">
        <v>399</v>
      </c>
      <c r="W87" s="1383" t="s">
        <v>399</v>
      </c>
      <c r="X87" s="1383">
        <v>32</v>
      </c>
      <c r="Y87" s="1383">
        <v>420</v>
      </c>
      <c r="Z87" s="1383">
        <v>3</v>
      </c>
      <c r="AA87" s="1383">
        <v>9</v>
      </c>
      <c r="AB87" s="1383">
        <v>18</v>
      </c>
      <c r="AC87" s="1383">
        <v>135</v>
      </c>
      <c r="AD87" s="1383">
        <v>8</v>
      </c>
      <c r="AE87" s="1383">
        <v>99</v>
      </c>
      <c r="AF87" s="1383">
        <v>1</v>
      </c>
      <c r="AG87" s="1383">
        <v>24</v>
      </c>
      <c r="AH87" s="1383" t="s">
        <v>399</v>
      </c>
      <c r="AI87" s="1383" t="s">
        <v>399</v>
      </c>
      <c r="AJ87" s="1383">
        <v>2</v>
      </c>
      <c r="AK87" s="1383">
        <v>153</v>
      </c>
      <c r="AL87" s="1383" t="s">
        <v>399</v>
      </c>
      <c r="AM87" s="1383" t="s">
        <v>399</v>
      </c>
      <c r="AN87" s="1383" t="s">
        <v>399</v>
      </c>
      <c r="AO87" s="1383" t="s">
        <v>399</v>
      </c>
      <c r="AP87" s="1383" t="s">
        <v>399</v>
      </c>
      <c r="AQ87" s="1383" t="s">
        <v>399</v>
      </c>
      <c r="AR87" s="1383" t="s">
        <v>399</v>
      </c>
    </row>
    <row r="88" spans="1:45" ht="21.75" customHeight="1">
      <c r="A88" s="1384">
        <v>64</v>
      </c>
      <c r="B88" s="1385" t="s">
        <v>5179</v>
      </c>
      <c r="C88" s="1383">
        <v>19</v>
      </c>
      <c r="D88" s="1383">
        <v>164</v>
      </c>
      <c r="E88" s="1383">
        <v>9</v>
      </c>
      <c r="F88" s="1383">
        <v>25</v>
      </c>
      <c r="G88" s="1383">
        <v>5</v>
      </c>
      <c r="H88" s="1383">
        <v>34</v>
      </c>
      <c r="I88" s="1383">
        <v>3</v>
      </c>
      <c r="J88" s="1383">
        <v>40</v>
      </c>
      <c r="K88" s="1383" t="s">
        <v>399</v>
      </c>
      <c r="L88" s="1383" t="s">
        <v>399</v>
      </c>
      <c r="M88" s="1383">
        <v>2</v>
      </c>
      <c r="N88" s="1383">
        <v>65</v>
      </c>
      <c r="O88" s="1383" t="s">
        <v>399</v>
      </c>
      <c r="P88" s="1383" t="s">
        <v>399</v>
      </c>
      <c r="Q88" s="1383" t="s">
        <v>399</v>
      </c>
      <c r="R88" s="1383" t="s">
        <v>399</v>
      </c>
      <c r="S88" s="1383" t="s">
        <v>399</v>
      </c>
      <c r="T88" s="1383" t="s">
        <v>399</v>
      </c>
      <c r="U88" s="1383" t="s">
        <v>399</v>
      </c>
      <c r="V88" s="1383" t="s">
        <v>399</v>
      </c>
      <c r="W88" s="1383" t="s">
        <v>399</v>
      </c>
      <c r="X88" s="1383">
        <v>19</v>
      </c>
      <c r="Y88" s="1383">
        <v>164</v>
      </c>
      <c r="Z88" s="1383">
        <v>9</v>
      </c>
      <c r="AA88" s="1383">
        <v>25</v>
      </c>
      <c r="AB88" s="1383">
        <v>5</v>
      </c>
      <c r="AC88" s="1383">
        <v>34</v>
      </c>
      <c r="AD88" s="1383">
        <v>3</v>
      </c>
      <c r="AE88" s="1383">
        <v>40</v>
      </c>
      <c r="AF88" s="1383" t="s">
        <v>399</v>
      </c>
      <c r="AG88" s="1383" t="s">
        <v>399</v>
      </c>
      <c r="AH88" s="1383">
        <v>2</v>
      </c>
      <c r="AI88" s="1383">
        <v>65</v>
      </c>
      <c r="AJ88" s="1383" t="s">
        <v>399</v>
      </c>
      <c r="AK88" s="1383" t="s">
        <v>399</v>
      </c>
      <c r="AL88" s="1383" t="s">
        <v>399</v>
      </c>
      <c r="AM88" s="1383" t="s">
        <v>399</v>
      </c>
      <c r="AN88" s="1383" t="s">
        <v>399</v>
      </c>
      <c r="AO88" s="1383" t="s">
        <v>399</v>
      </c>
      <c r="AP88" s="1383" t="s">
        <v>399</v>
      </c>
      <c r="AQ88" s="1383" t="s">
        <v>399</v>
      </c>
      <c r="AR88" s="1383" t="s">
        <v>399</v>
      </c>
    </row>
    <row r="89" spans="1:45" ht="21.75" customHeight="1">
      <c r="A89" s="1384">
        <v>65</v>
      </c>
      <c r="B89" s="1385" t="s">
        <v>5180</v>
      </c>
      <c r="C89" s="1383">
        <v>8</v>
      </c>
      <c r="D89" s="1383">
        <v>91</v>
      </c>
      <c r="E89" s="1383">
        <v>5</v>
      </c>
      <c r="F89" s="1383">
        <v>7</v>
      </c>
      <c r="G89" s="1383" t="s">
        <v>399</v>
      </c>
      <c r="H89" s="1383" t="s">
        <v>399</v>
      </c>
      <c r="I89" s="1383">
        <v>1</v>
      </c>
      <c r="J89" s="1383">
        <v>15</v>
      </c>
      <c r="K89" s="1383">
        <v>1</v>
      </c>
      <c r="L89" s="1383">
        <v>28</v>
      </c>
      <c r="M89" s="1383">
        <v>1</v>
      </c>
      <c r="N89" s="1383">
        <v>41</v>
      </c>
      <c r="O89" s="1383" t="s">
        <v>399</v>
      </c>
      <c r="P89" s="1383" t="s">
        <v>399</v>
      </c>
      <c r="Q89" s="1383" t="s">
        <v>399</v>
      </c>
      <c r="R89" s="1383" t="s">
        <v>399</v>
      </c>
      <c r="S89" s="1383" t="s">
        <v>399</v>
      </c>
      <c r="T89" s="1383" t="s">
        <v>399</v>
      </c>
      <c r="U89" s="1383" t="s">
        <v>399</v>
      </c>
      <c r="V89" s="1383" t="s">
        <v>399</v>
      </c>
      <c r="W89" s="1383" t="s">
        <v>399</v>
      </c>
      <c r="X89" s="1383">
        <v>8</v>
      </c>
      <c r="Y89" s="1383">
        <v>91</v>
      </c>
      <c r="Z89" s="1383">
        <v>5</v>
      </c>
      <c r="AA89" s="1383">
        <v>7</v>
      </c>
      <c r="AB89" s="1383" t="s">
        <v>399</v>
      </c>
      <c r="AC89" s="1383" t="s">
        <v>399</v>
      </c>
      <c r="AD89" s="1383">
        <v>1</v>
      </c>
      <c r="AE89" s="1383">
        <v>15</v>
      </c>
      <c r="AF89" s="1383">
        <v>1</v>
      </c>
      <c r="AG89" s="1383">
        <v>28</v>
      </c>
      <c r="AH89" s="1383">
        <v>1</v>
      </c>
      <c r="AI89" s="1383">
        <v>41</v>
      </c>
      <c r="AJ89" s="1383" t="s">
        <v>399</v>
      </c>
      <c r="AK89" s="1383" t="s">
        <v>399</v>
      </c>
      <c r="AL89" s="1383" t="s">
        <v>399</v>
      </c>
      <c r="AM89" s="1383" t="s">
        <v>399</v>
      </c>
      <c r="AN89" s="1383" t="s">
        <v>399</v>
      </c>
      <c r="AO89" s="1383" t="s">
        <v>399</v>
      </c>
      <c r="AP89" s="1383" t="s">
        <v>399</v>
      </c>
      <c r="AQ89" s="1383" t="s">
        <v>399</v>
      </c>
      <c r="AR89" s="1383" t="s">
        <v>399</v>
      </c>
    </row>
    <row r="90" spans="1:45" ht="21.75" customHeight="1">
      <c r="A90" s="1384">
        <v>66</v>
      </c>
      <c r="B90" s="1385" t="s">
        <v>5181</v>
      </c>
      <c r="C90" s="1383">
        <v>8</v>
      </c>
      <c r="D90" s="1383">
        <v>23</v>
      </c>
      <c r="E90" s="1383">
        <v>6</v>
      </c>
      <c r="F90" s="1383">
        <v>11</v>
      </c>
      <c r="G90" s="1383" t="s">
        <v>399</v>
      </c>
      <c r="H90" s="1383" t="s">
        <v>399</v>
      </c>
      <c r="I90" s="1383">
        <v>1</v>
      </c>
      <c r="J90" s="1383">
        <v>12</v>
      </c>
      <c r="K90" s="1383" t="s">
        <v>399</v>
      </c>
      <c r="L90" s="1383" t="s">
        <v>399</v>
      </c>
      <c r="M90" s="1383" t="s">
        <v>399</v>
      </c>
      <c r="N90" s="1383" t="s">
        <v>399</v>
      </c>
      <c r="O90" s="1383" t="s">
        <v>399</v>
      </c>
      <c r="P90" s="1383" t="s">
        <v>399</v>
      </c>
      <c r="Q90" s="1383" t="s">
        <v>399</v>
      </c>
      <c r="R90" s="1383" t="s">
        <v>399</v>
      </c>
      <c r="S90" s="1383" t="s">
        <v>399</v>
      </c>
      <c r="T90" s="1383" t="s">
        <v>399</v>
      </c>
      <c r="U90" s="1383" t="s">
        <v>399</v>
      </c>
      <c r="V90" s="1383" t="s">
        <v>399</v>
      </c>
      <c r="W90" s="1383">
        <v>1</v>
      </c>
      <c r="X90" s="1383">
        <v>8</v>
      </c>
      <c r="Y90" s="1383">
        <v>23</v>
      </c>
      <c r="Z90" s="1383">
        <v>6</v>
      </c>
      <c r="AA90" s="1383">
        <v>11</v>
      </c>
      <c r="AB90" s="1383" t="s">
        <v>399</v>
      </c>
      <c r="AC90" s="1383" t="s">
        <v>399</v>
      </c>
      <c r="AD90" s="1383">
        <v>1</v>
      </c>
      <c r="AE90" s="1383">
        <v>12</v>
      </c>
      <c r="AF90" s="1383" t="s">
        <v>399</v>
      </c>
      <c r="AG90" s="1383" t="s">
        <v>399</v>
      </c>
      <c r="AH90" s="1383" t="s">
        <v>399</v>
      </c>
      <c r="AI90" s="1383" t="s">
        <v>399</v>
      </c>
      <c r="AJ90" s="1383" t="s">
        <v>399</v>
      </c>
      <c r="AK90" s="1383" t="s">
        <v>399</v>
      </c>
      <c r="AL90" s="1383" t="s">
        <v>399</v>
      </c>
      <c r="AM90" s="1383" t="s">
        <v>399</v>
      </c>
      <c r="AN90" s="1383" t="s">
        <v>399</v>
      </c>
      <c r="AO90" s="1383" t="s">
        <v>399</v>
      </c>
      <c r="AP90" s="1383" t="s">
        <v>399</v>
      </c>
      <c r="AQ90" s="1383" t="s">
        <v>399</v>
      </c>
      <c r="AR90" s="1383">
        <v>1</v>
      </c>
    </row>
    <row r="91" spans="1:45" ht="21.75" customHeight="1">
      <c r="A91" s="1384">
        <v>67</v>
      </c>
      <c r="B91" s="1385" t="s">
        <v>5182</v>
      </c>
      <c r="C91" s="1383">
        <v>218</v>
      </c>
      <c r="D91" s="1383">
        <v>2639</v>
      </c>
      <c r="E91" s="1383">
        <v>90</v>
      </c>
      <c r="F91" s="1383">
        <v>217</v>
      </c>
      <c r="G91" s="1383">
        <v>53</v>
      </c>
      <c r="H91" s="1383">
        <v>340</v>
      </c>
      <c r="I91" s="1383">
        <v>33</v>
      </c>
      <c r="J91" s="1383">
        <v>440</v>
      </c>
      <c r="K91" s="1383">
        <v>16</v>
      </c>
      <c r="L91" s="1383">
        <v>382</v>
      </c>
      <c r="M91" s="1383">
        <v>15</v>
      </c>
      <c r="N91" s="1383">
        <v>580</v>
      </c>
      <c r="O91" s="1383">
        <v>9</v>
      </c>
      <c r="P91" s="1383">
        <v>575</v>
      </c>
      <c r="Q91" s="1383">
        <v>1</v>
      </c>
      <c r="R91" s="1383">
        <v>105</v>
      </c>
      <c r="S91" s="1383" t="s">
        <v>399</v>
      </c>
      <c r="T91" s="1383" t="s">
        <v>399</v>
      </c>
      <c r="U91" s="1383" t="s">
        <v>399</v>
      </c>
      <c r="V91" s="1383" t="s">
        <v>399</v>
      </c>
      <c r="W91" s="1383">
        <v>1</v>
      </c>
      <c r="X91" s="1383">
        <v>218</v>
      </c>
      <c r="Y91" s="1383">
        <v>2639</v>
      </c>
      <c r="Z91" s="1383">
        <v>90</v>
      </c>
      <c r="AA91" s="1383">
        <v>217</v>
      </c>
      <c r="AB91" s="1383">
        <v>53</v>
      </c>
      <c r="AC91" s="1383">
        <v>340</v>
      </c>
      <c r="AD91" s="1383">
        <v>33</v>
      </c>
      <c r="AE91" s="1383">
        <v>440</v>
      </c>
      <c r="AF91" s="1383">
        <v>16</v>
      </c>
      <c r="AG91" s="1383">
        <v>382</v>
      </c>
      <c r="AH91" s="1383">
        <v>15</v>
      </c>
      <c r="AI91" s="1383">
        <v>580</v>
      </c>
      <c r="AJ91" s="1383">
        <v>9</v>
      </c>
      <c r="AK91" s="1383">
        <v>575</v>
      </c>
      <c r="AL91" s="1383">
        <v>1</v>
      </c>
      <c r="AM91" s="1383">
        <v>105</v>
      </c>
      <c r="AN91" s="1383" t="s">
        <v>399</v>
      </c>
      <c r="AO91" s="1383" t="s">
        <v>399</v>
      </c>
      <c r="AP91" s="1383" t="s">
        <v>399</v>
      </c>
      <c r="AQ91" s="1383" t="s">
        <v>399</v>
      </c>
      <c r="AR91" s="1383">
        <v>1</v>
      </c>
    </row>
    <row r="92" spans="1:45" ht="21.75" customHeight="1">
      <c r="A92" s="1381" t="s">
        <v>5240</v>
      </c>
      <c r="B92" s="1382" t="s">
        <v>772</v>
      </c>
      <c r="C92" s="1383">
        <v>1318</v>
      </c>
      <c r="D92" s="1383">
        <v>4646</v>
      </c>
      <c r="E92" s="1383">
        <v>1075</v>
      </c>
      <c r="F92" s="1383">
        <v>2022</v>
      </c>
      <c r="G92" s="1383">
        <v>154</v>
      </c>
      <c r="H92" s="1383">
        <v>973</v>
      </c>
      <c r="I92" s="1383">
        <v>59</v>
      </c>
      <c r="J92" s="1383">
        <v>750</v>
      </c>
      <c r="K92" s="1383">
        <v>11</v>
      </c>
      <c r="L92" s="1383">
        <v>276</v>
      </c>
      <c r="M92" s="1383">
        <v>12</v>
      </c>
      <c r="N92" s="1383">
        <v>412</v>
      </c>
      <c r="O92" s="1383">
        <v>3</v>
      </c>
      <c r="P92" s="1383">
        <v>213</v>
      </c>
      <c r="Q92" s="1383" t="s">
        <v>399</v>
      </c>
      <c r="R92" s="1383" t="s">
        <v>399</v>
      </c>
      <c r="S92" s="1383" t="s">
        <v>399</v>
      </c>
      <c r="T92" s="1383" t="s">
        <v>399</v>
      </c>
      <c r="U92" s="1383" t="s">
        <v>399</v>
      </c>
      <c r="V92" s="1383" t="s">
        <v>399</v>
      </c>
      <c r="W92" s="1383">
        <v>4</v>
      </c>
      <c r="X92" s="1383">
        <v>1315</v>
      </c>
      <c r="Y92" s="1383">
        <v>4614</v>
      </c>
      <c r="Z92" s="1383">
        <v>1073</v>
      </c>
      <c r="AA92" s="1383">
        <v>2020</v>
      </c>
      <c r="AB92" s="1383">
        <v>154</v>
      </c>
      <c r="AC92" s="1383">
        <v>973</v>
      </c>
      <c r="AD92" s="1383">
        <v>59</v>
      </c>
      <c r="AE92" s="1383">
        <v>750</v>
      </c>
      <c r="AF92" s="1383">
        <v>11</v>
      </c>
      <c r="AG92" s="1383">
        <v>276</v>
      </c>
      <c r="AH92" s="1383">
        <v>11</v>
      </c>
      <c r="AI92" s="1383">
        <v>382</v>
      </c>
      <c r="AJ92" s="1383">
        <v>3</v>
      </c>
      <c r="AK92" s="1383">
        <v>213</v>
      </c>
      <c r="AL92" s="1383" t="s">
        <v>399</v>
      </c>
      <c r="AM92" s="1383" t="s">
        <v>399</v>
      </c>
      <c r="AN92" s="1383" t="s">
        <v>399</v>
      </c>
      <c r="AO92" s="1383" t="s">
        <v>399</v>
      </c>
      <c r="AP92" s="1383" t="s">
        <v>399</v>
      </c>
      <c r="AQ92" s="1383" t="s">
        <v>399</v>
      </c>
      <c r="AR92" s="1383">
        <v>4</v>
      </c>
    </row>
    <row r="93" spans="1:45" ht="21.75" customHeight="1">
      <c r="A93" s="1381" t="s">
        <v>5241</v>
      </c>
      <c r="B93" s="1382" t="s">
        <v>5183</v>
      </c>
      <c r="C93" s="1383">
        <v>1179</v>
      </c>
      <c r="D93" s="1383">
        <v>3494</v>
      </c>
      <c r="E93" s="1383">
        <v>1024</v>
      </c>
      <c r="F93" s="1383">
        <v>1886</v>
      </c>
      <c r="G93" s="1383">
        <v>101</v>
      </c>
      <c r="H93" s="1383">
        <v>613</v>
      </c>
      <c r="I93" s="1383">
        <v>35</v>
      </c>
      <c r="J93" s="1383">
        <v>442</v>
      </c>
      <c r="K93" s="1383">
        <v>5</v>
      </c>
      <c r="L93" s="1383">
        <v>131</v>
      </c>
      <c r="M93" s="1383">
        <v>8</v>
      </c>
      <c r="N93" s="1383">
        <v>276</v>
      </c>
      <c r="O93" s="1383">
        <v>2</v>
      </c>
      <c r="P93" s="1383">
        <v>146</v>
      </c>
      <c r="Q93" s="1383" t="s">
        <v>399</v>
      </c>
      <c r="R93" s="1383" t="s">
        <v>399</v>
      </c>
      <c r="S93" s="1383" t="s">
        <v>399</v>
      </c>
      <c r="T93" s="1383" t="s">
        <v>399</v>
      </c>
      <c r="U93" s="1383" t="s">
        <v>399</v>
      </c>
      <c r="V93" s="1383" t="s">
        <v>399</v>
      </c>
      <c r="W93" s="1383">
        <v>4</v>
      </c>
      <c r="X93" s="1383">
        <v>1176</v>
      </c>
      <c r="Y93" s="1383">
        <v>3462</v>
      </c>
      <c r="Z93" s="1383">
        <v>1022</v>
      </c>
      <c r="AA93" s="1383">
        <v>1884</v>
      </c>
      <c r="AB93" s="1383">
        <v>101</v>
      </c>
      <c r="AC93" s="1383">
        <v>613</v>
      </c>
      <c r="AD93" s="1383">
        <v>35</v>
      </c>
      <c r="AE93" s="1383">
        <v>442</v>
      </c>
      <c r="AF93" s="1383">
        <v>5</v>
      </c>
      <c r="AG93" s="1383">
        <v>131</v>
      </c>
      <c r="AH93" s="1383">
        <v>7</v>
      </c>
      <c r="AI93" s="1383">
        <v>246</v>
      </c>
      <c r="AJ93" s="1383">
        <v>2</v>
      </c>
      <c r="AK93" s="1383">
        <v>146</v>
      </c>
      <c r="AL93" s="1383" t="s">
        <v>399</v>
      </c>
      <c r="AM93" s="1383" t="s">
        <v>399</v>
      </c>
      <c r="AN93" s="1383" t="s">
        <v>399</v>
      </c>
      <c r="AO93" s="1383" t="s">
        <v>399</v>
      </c>
      <c r="AP93" s="1383" t="s">
        <v>399</v>
      </c>
      <c r="AQ93" s="1383" t="s">
        <v>399</v>
      </c>
      <c r="AR93" s="1383">
        <v>4</v>
      </c>
    </row>
    <row r="94" spans="1:45" ht="21.75" customHeight="1">
      <c r="A94" s="1384">
        <v>68</v>
      </c>
      <c r="B94" s="1385" t="s">
        <v>5185</v>
      </c>
      <c r="C94" s="1383">
        <v>258</v>
      </c>
      <c r="D94" s="1383">
        <v>946</v>
      </c>
      <c r="E94" s="1383">
        <v>201</v>
      </c>
      <c r="F94" s="1383">
        <v>418</v>
      </c>
      <c r="G94" s="1383">
        <v>40</v>
      </c>
      <c r="H94" s="1383">
        <v>246</v>
      </c>
      <c r="I94" s="1383">
        <v>13</v>
      </c>
      <c r="J94" s="1383">
        <v>162</v>
      </c>
      <c r="K94" s="1383" t="s">
        <v>399</v>
      </c>
      <c r="L94" s="1383" t="s">
        <v>399</v>
      </c>
      <c r="M94" s="1383">
        <v>3</v>
      </c>
      <c r="N94" s="1383">
        <v>120</v>
      </c>
      <c r="O94" s="1383" t="s">
        <v>399</v>
      </c>
      <c r="P94" s="1383" t="s">
        <v>399</v>
      </c>
      <c r="Q94" s="1383" t="s">
        <v>399</v>
      </c>
      <c r="R94" s="1383" t="s">
        <v>399</v>
      </c>
      <c r="S94" s="1383" t="s">
        <v>399</v>
      </c>
      <c r="T94" s="1383" t="s">
        <v>399</v>
      </c>
      <c r="U94" s="1383" t="s">
        <v>399</v>
      </c>
      <c r="V94" s="1383" t="s">
        <v>399</v>
      </c>
      <c r="W94" s="1383">
        <v>1</v>
      </c>
      <c r="X94" s="1383">
        <v>258</v>
      </c>
      <c r="Y94" s="1383">
        <v>946</v>
      </c>
      <c r="Z94" s="1383">
        <v>201</v>
      </c>
      <c r="AA94" s="1383">
        <v>418</v>
      </c>
      <c r="AB94" s="1383">
        <v>40</v>
      </c>
      <c r="AC94" s="1383">
        <v>246</v>
      </c>
      <c r="AD94" s="1383">
        <v>13</v>
      </c>
      <c r="AE94" s="1383">
        <v>162</v>
      </c>
      <c r="AF94" s="1383" t="s">
        <v>399</v>
      </c>
      <c r="AG94" s="1383" t="s">
        <v>399</v>
      </c>
      <c r="AH94" s="1383">
        <v>3</v>
      </c>
      <c r="AI94" s="1383">
        <v>120</v>
      </c>
      <c r="AJ94" s="1383" t="s">
        <v>399</v>
      </c>
      <c r="AK94" s="1383" t="s">
        <v>399</v>
      </c>
      <c r="AL94" s="1383" t="s">
        <v>399</v>
      </c>
      <c r="AM94" s="1383" t="s">
        <v>399</v>
      </c>
      <c r="AN94" s="1383" t="s">
        <v>399</v>
      </c>
      <c r="AO94" s="1383" t="s">
        <v>399</v>
      </c>
      <c r="AP94" s="1383" t="s">
        <v>399</v>
      </c>
      <c r="AQ94" s="1383" t="s">
        <v>399</v>
      </c>
      <c r="AR94" s="1383">
        <v>1</v>
      </c>
    </row>
    <row r="95" spans="1:45" ht="21.75" customHeight="1">
      <c r="A95" s="1384">
        <v>69</v>
      </c>
      <c r="B95" s="1385" t="s">
        <v>5186</v>
      </c>
      <c r="C95" s="1383">
        <v>918</v>
      </c>
      <c r="D95" s="1383">
        <v>2534</v>
      </c>
      <c r="E95" s="1383">
        <v>821</v>
      </c>
      <c r="F95" s="1383">
        <v>1461</v>
      </c>
      <c r="G95" s="1383">
        <v>60</v>
      </c>
      <c r="H95" s="1383">
        <v>360</v>
      </c>
      <c r="I95" s="1383">
        <v>22</v>
      </c>
      <c r="J95" s="1383">
        <v>280</v>
      </c>
      <c r="K95" s="1383">
        <v>5</v>
      </c>
      <c r="L95" s="1383">
        <v>131</v>
      </c>
      <c r="M95" s="1383">
        <v>5</v>
      </c>
      <c r="N95" s="1383">
        <v>156</v>
      </c>
      <c r="O95" s="1383">
        <v>2</v>
      </c>
      <c r="P95" s="1383">
        <v>146</v>
      </c>
      <c r="Q95" s="1383" t="s">
        <v>399</v>
      </c>
      <c r="R95" s="1383" t="s">
        <v>399</v>
      </c>
      <c r="S95" s="1383" t="s">
        <v>399</v>
      </c>
      <c r="T95" s="1383" t="s">
        <v>399</v>
      </c>
      <c r="U95" s="1383" t="s">
        <v>399</v>
      </c>
      <c r="V95" s="1383" t="s">
        <v>399</v>
      </c>
      <c r="W95" s="1383">
        <v>3</v>
      </c>
      <c r="X95" s="1383">
        <v>915</v>
      </c>
      <c r="Y95" s="1383">
        <v>2502</v>
      </c>
      <c r="Z95" s="1383">
        <v>819</v>
      </c>
      <c r="AA95" s="1383">
        <v>1459</v>
      </c>
      <c r="AB95" s="1383">
        <v>60</v>
      </c>
      <c r="AC95" s="1383">
        <v>360</v>
      </c>
      <c r="AD95" s="1383">
        <v>22</v>
      </c>
      <c r="AE95" s="1383">
        <v>280</v>
      </c>
      <c r="AF95" s="1383">
        <v>5</v>
      </c>
      <c r="AG95" s="1383">
        <v>131</v>
      </c>
      <c r="AH95" s="1383">
        <v>4</v>
      </c>
      <c r="AI95" s="1383">
        <v>126</v>
      </c>
      <c r="AJ95" s="1383">
        <v>2</v>
      </c>
      <c r="AK95" s="1383">
        <v>146</v>
      </c>
      <c r="AL95" s="1383" t="s">
        <v>399</v>
      </c>
      <c r="AM95" s="1383" t="s">
        <v>399</v>
      </c>
      <c r="AN95" s="1383" t="s">
        <v>399</v>
      </c>
      <c r="AO95" s="1383" t="s">
        <v>399</v>
      </c>
      <c r="AP95" s="1383" t="s">
        <v>399</v>
      </c>
      <c r="AQ95" s="1383" t="s">
        <v>399</v>
      </c>
      <c r="AR95" s="1383">
        <v>3</v>
      </c>
    </row>
    <row r="96" spans="1:45" ht="21.75" customHeight="1">
      <c r="A96" s="1381" t="s">
        <v>5242</v>
      </c>
      <c r="B96" s="1382" t="s">
        <v>5184</v>
      </c>
      <c r="C96" s="1383">
        <v>139</v>
      </c>
      <c r="D96" s="1383">
        <v>1152</v>
      </c>
      <c r="E96" s="1383">
        <v>51</v>
      </c>
      <c r="F96" s="1383">
        <v>136</v>
      </c>
      <c r="G96" s="1383">
        <v>53</v>
      </c>
      <c r="H96" s="1383">
        <v>360</v>
      </c>
      <c r="I96" s="1383">
        <v>24</v>
      </c>
      <c r="J96" s="1383">
        <v>308</v>
      </c>
      <c r="K96" s="1383">
        <v>6</v>
      </c>
      <c r="L96" s="1383">
        <v>145</v>
      </c>
      <c r="M96" s="1383">
        <v>4</v>
      </c>
      <c r="N96" s="1383">
        <v>136</v>
      </c>
      <c r="O96" s="1383">
        <v>1</v>
      </c>
      <c r="P96" s="1383">
        <v>67</v>
      </c>
      <c r="Q96" s="1383" t="s">
        <v>399</v>
      </c>
      <c r="R96" s="1383" t="s">
        <v>399</v>
      </c>
      <c r="S96" s="1383" t="s">
        <v>399</v>
      </c>
      <c r="T96" s="1383" t="s">
        <v>399</v>
      </c>
      <c r="U96" s="1383" t="s">
        <v>399</v>
      </c>
      <c r="V96" s="1383" t="s">
        <v>399</v>
      </c>
      <c r="W96" s="1383" t="s">
        <v>399</v>
      </c>
      <c r="X96" s="1383">
        <v>139</v>
      </c>
      <c r="Y96" s="1383">
        <v>1152</v>
      </c>
      <c r="Z96" s="1383">
        <v>51</v>
      </c>
      <c r="AA96" s="1383">
        <v>136</v>
      </c>
      <c r="AB96" s="1383">
        <v>53</v>
      </c>
      <c r="AC96" s="1383">
        <v>360</v>
      </c>
      <c r="AD96" s="1383">
        <v>24</v>
      </c>
      <c r="AE96" s="1383">
        <v>308</v>
      </c>
      <c r="AF96" s="1383">
        <v>6</v>
      </c>
      <c r="AG96" s="1383">
        <v>145</v>
      </c>
      <c r="AH96" s="1383">
        <v>4</v>
      </c>
      <c r="AI96" s="1383">
        <v>136</v>
      </c>
      <c r="AJ96" s="1383">
        <v>1</v>
      </c>
      <c r="AK96" s="1383">
        <v>67</v>
      </c>
      <c r="AL96" s="1383" t="s">
        <v>399</v>
      </c>
      <c r="AM96" s="1383" t="s">
        <v>399</v>
      </c>
      <c r="AN96" s="1383" t="s">
        <v>399</v>
      </c>
      <c r="AO96" s="1383" t="s">
        <v>399</v>
      </c>
      <c r="AP96" s="1383" t="s">
        <v>399</v>
      </c>
      <c r="AQ96" s="1383" t="s">
        <v>399</v>
      </c>
      <c r="AR96" s="1383" t="s">
        <v>399</v>
      </c>
    </row>
    <row r="97" spans="1:44" ht="21.75" customHeight="1">
      <c r="A97" s="1384">
        <v>70</v>
      </c>
      <c r="B97" s="1385" t="s">
        <v>5184</v>
      </c>
      <c r="C97" s="1383">
        <v>139</v>
      </c>
      <c r="D97" s="1383">
        <v>1152</v>
      </c>
      <c r="E97" s="1383">
        <v>51</v>
      </c>
      <c r="F97" s="1383">
        <v>136</v>
      </c>
      <c r="G97" s="1383">
        <v>53</v>
      </c>
      <c r="H97" s="1383">
        <v>360</v>
      </c>
      <c r="I97" s="1383">
        <v>24</v>
      </c>
      <c r="J97" s="1383">
        <v>308</v>
      </c>
      <c r="K97" s="1383">
        <v>6</v>
      </c>
      <c r="L97" s="1383">
        <v>145</v>
      </c>
      <c r="M97" s="1383">
        <v>4</v>
      </c>
      <c r="N97" s="1383">
        <v>136</v>
      </c>
      <c r="O97" s="1383">
        <v>1</v>
      </c>
      <c r="P97" s="1383">
        <v>67</v>
      </c>
      <c r="Q97" s="1383" t="s">
        <v>399</v>
      </c>
      <c r="R97" s="1383" t="s">
        <v>399</v>
      </c>
      <c r="S97" s="1383" t="s">
        <v>399</v>
      </c>
      <c r="T97" s="1383" t="s">
        <v>399</v>
      </c>
      <c r="U97" s="1383" t="s">
        <v>399</v>
      </c>
      <c r="V97" s="1383" t="s">
        <v>399</v>
      </c>
      <c r="W97" s="1383" t="s">
        <v>399</v>
      </c>
      <c r="X97" s="1383">
        <v>139</v>
      </c>
      <c r="Y97" s="1383">
        <v>1152</v>
      </c>
      <c r="Z97" s="1383">
        <v>51</v>
      </c>
      <c r="AA97" s="1383">
        <v>136</v>
      </c>
      <c r="AB97" s="1383">
        <v>53</v>
      </c>
      <c r="AC97" s="1383">
        <v>360</v>
      </c>
      <c r="AD97" s="1383">
        <v>24</v>
      </c>
      <c r="AE97" s="1383">
        <v>308</v>
      </c>
      <c r="AF97" s="1383">
        <v>6</v>
      </c>
      <c r="AG97" s="1383">
        <v>145</v>
      </c>
      <c r="AH97" s="1383">
        <v>4</v>
      </c>
      <c r="AI97" s="1383">
        <v>136</v>
      </c>
      <c r="AJ97" s="1383">
        <v>1</v>
      </c>
      <c r="AK97" s="1383">
        <v>67</v>
      </c>
      <c r="AL97" s="1383" t="s">
        <v>399</v>
      </c>
      <c r="AM97" s="1383" t="s">
        <v>399</v>
      </c>
      <c r="AN97" s="1383" t="s">
        <v>399</v>
      </c>
      <c r="AO97" s="1383" t="s">
        <v>399</v>
      </c>
      <c r="AP97" s="1383" t="s">
        <v>399</v>
      </c>
      <c r="AQ97" s="1383" t="s">
        <v>399</v>
      </c>
      <c r="AR97" s="1383" t="s">
        <v>399</v>
      </c>
    </row>
    <row r="98" spans="1:44" ht="21.75" customHeight="1">
      <c r="A98" s="1381" t="s">
        <v>5243</v>
      </c>
      <c r="B98" s="1382" t="s">
        <v>773</v>
      </c>
      <c r="C98" s="1383">
        <v>827</v>
      </c>
      <c r="D98" s="1383">
        <v>6455</v>
      </c>
      <c r="E98" s="1383">
        <v>520</v>
      </c>
      <c r="F98" s="1383">
        <v>1092</v>
      </c>
      <c r="G98" s="1383">
        <v>159</v>
      </c>
      <c r="H98" s="1383">
        <v>1063</v>
      </c>
      <c r="I98" s="1383">
        <v>82</v>
      </c>
      <c r="J98" s="1383">
        <v>1086</v>
      </c>
      <c r="K98" s="1383">
        <v>18</v>
      </c>
      <c r="L98" s="1383">
        <v>446</v>
      </c>
      <c r="M98" s="1383">
        <v>20</v>
      </c>
      <c r="N98" s="1383">
        <v>784</v>
      </c>
      <c r="O98" s="1383">
        <v>13</v>
      </c>
      <c r="P98" s="1383">
        <v>865</v>
      </c>
      <c r="Q98" s="1383">
        <v>7</v>
      </c>
      <c r="R98" s="1383">
        <v>872</v>
      </c>
      <c r="S98" s="1383">
        <v>1</v>
      </c>
      <c r="T98" s="1383">
        <v>247</v>
      </c>
      <c r="U98" s="1383" t="s">
        <v>399</v>
      </c>
      <c r="V98" s="1383" t="s">
        <v>399</v>
      </c>
      <c r="W98" s="1383">
        <v>7</v>
      </c>
      <c r="X98" s="1383">
        <v>815</v>
      </c>
      <c r="Y98" s="1383">
        <v>5854</v>
      </c>
      <c r="Z98" s="1383">
        <v>519</v>
      </c>
      <c r="AA98" s="1383">
        <v>1088</v>
      </c>
      <c r="AB98" s="1383">
        <v>157</v>
      </c>
      <c r="AC98" s="1383">
        <v>1052</v>
      </c>
      <c r="AD98" s="1383">
        <v>78</v>
      </c>
      <c r="AE98" s="1383">
        <v>1029</v>
      </c>
      <c r="AF98" s="1383">
        <v>18</v>
      </c>
      <c r="AG98" s="1383">
        <v>446</v>
      </c>
      <c r="AH98" s="1383">
        <v>19</v>
      </c>
      <c r="AI98" s="1383">
        <v>748</v>
      </c>
      <c r="AJ98" s="1383">
        <v>11</v>
      </c>
      <c r="AK98" s="1383">
        <v>740</v>
      </c>
      <c r="AL98" s="1383">
        <v>6</v>
      </c>
      <c r="AM98" s="1383">
        <v>751</v>
      </c>
      <c r="AN98" s="1383" t="s">
        <v>399</v>
      </c>
      <c r="AO98" s="1383" t="s">
        <v>399</v>
      </c>
      <c r="AP98" s="1383" t="s">
        <v>399</v>
      </c>
      <c r="AQ98" s="1383" t="s">
        <v>399</v>
      </c>
      <c r="AR98" s="1383">
        <v>7</v>
      </c>
    </row>
    <row r="99" spans="1:44" ht="21.75" customHeight="1">
      <c r="A99" s="1384">
        <v>71</v>
      </c>
      <c r="B99" s="1385" t="s">
        <v>5187</v>
      </c>
      <c r="C99" s="1383">
        <v>14</v>
      </c>
      <c r="D99" s="1383">
        <v>750</v>
      </c>
      <c r="E99" s="1383">
        <v>3</v>
      </c>
      <c r="F99" s="1383">
        <v>8</v>
      </c>
      <c r="G99" s="1383">
        <v>1</v>
      </c>
      <c r="H99" s="1383">
        <v>5</v>
      </c>
      <c r="I99" s="1383">
        <v>1</v>
      </c>
      <c r="J99" s="1383">
        <v>13</v>
      </c>
      <c r="K99" s="1383" t="s">
        <v>399</v>
      </c>
      <c r="L99" s="1383" t="s">
        <v>399</v>
      </c>
      <c r="M99" s="1383">
        <v>3</v>
      </c>
      <c r="N99" s="1383">
        <v>116</v>
      </c>
      <c r="O99" s="1383">
        <v>4</v>
      </c>
      <c r="P99" s="1383">
        <v>227</v>
      </c>
      <c r="Q99" s="1383">
        <v>1</v>
      </c>
      <c r="R99" s="1383">
        <v>134</v>
      </c>
      <c r="S99" s="1383">
        <v>1</v>
      </c>
      <c r="T99" s="1383">
        <v>247</v>
      </c>
      <c r="U99" s="1383" t="s">
        <v>399</v>
      </c>
      <c r="V99" s="1383" t="s">
        <v>399</v>
      </c>
      <c r="W99" s="1383" t="s">
        <v>399</v>
      </c>
      <c r="X99" s="1383">
        <v>10</v>
      </c>
      <c r="Y99" s="1383">
        <v>399</v>
      </c>
      <c r="Z99" s="1383">
        <v>3</v>
      </c>
      <c r="AA99" s="1383">
        <v>8</v>
      </c>
      <c r="AB99" s="1383">
        <v>1</v>
      </c>
      <c r="AC99" s="1383">
        <v>5</v>
      </c>
      <c r="AD99" s="1383" t="s">
        <v>399</v>
      </c>
      <c r="AE99" s="1383" t="s">
        <v>399</v>
      </c>
      <c r="AF99" s="1383" t="s">
        <v>399</v>
      </c>
      <c r="AG99" s="1383" t="s">
        <v>399</v>
      </c>
      <c r="AH99" s="1383">
        <v>2</v>
      </c>
      <c r="AI99" s="1383">
        <v>80</v>
      </c>
      <c r="AJ99" s="1383">
        <v>3</v>
      </c>
      <c r="AK99" s="1383">
        <v>172</v>
      </c>
      <c r="AL99" s="1383">
        <v>1</v>
      </c>
      <c r="AM99" s="1383">
        <v>134</v>
      </c>
      <c r="AN99" s="1383" t="s">
        <v>399</v>
      </c>
      <c r="AO99" s="1383" t="s">
        <v>399</v>
      </c>
      <c r="AP99" s="1383" t="s">
        <v>399</v>
      </c>
      <c r="AQ99" s="1383" t="s">
        <v>399</v>
      </c>
      <c r="AR99" s="1383" t="s">
        <v>399</v>
      </c>
    </row>
    <row r="100" spans="1:44" ht="21.75" customHeight="1">
      <c r="A100" s="1384">
        <v>72</v>
      </c>
      <c r="B100" s="1385" t="s">
        <v>5188</v>
      </c>
      <c r="C100" s="1383">
        <v>392</v>
      </c>
      <c r="D100" s="1383">
        <v>2586</v>
      </c>
      <c r="E100" s="1383">
        <v>258</v>
      </c>
      <c r="F100" s="1383">
        <v>537</v>
      </c>
      <c r="G100" s="1383">
        <v>76</v>
      </c>
      <c r="H100" s="1383">
        <v>515</v>
      </c>
      <c r="I100" s="1383">
        <v>39</v>
      </c>
      <c r="J100" s="1383">
        <v>530</v>
      </c>
      <c r="K100" s="1383">
        <v>6</v>
      </c>
      <c r="L100" s="1383">
        <v>145</v>
      </c>
      <c r="M100" s="1383">
        <v>3</v>
      </c>
      <c r="N100" s="1383">
        <v>119</v>
      </c>
      <c r="O100" s="1383">
        <v>5</v>
      </c>
      <c r="P100" s="1383">
        <v>375</v>
      </c>
      <c r="Q100" s="1383">
        <v>3</v>
      </c>
      <c r="R100" s="1383">
        <v>365</v>
      </c>
      <c r="S100" s="1383" t="s">
        <v>399</v>
      </c>
      <c r="T100" s="1383" t="s">
        <v>399</v>
      </c>
      <c r="U100" s="1383" t="s">
        <v>399</v>
      </c>
      <c r="V100" s="1383" t="s">
        <v>399</v>
      </c>
      <c r="W100" s="1383">
        <v>2</v>
      </c>
      <c r="X100" s="1383">
        <v>392</v>
      </c>
      <c r="Y100" s="1383">
        <v>2586</v>
      </c>
      <c r="Z100" s="1383">
        <v>258</v>
      </c>
      <c r="AA100" s="1383">
        <v>537</v>
      </c>
      <c r="AB100" s="1383">
        <v>76</v>
      </c>
      <c r="AC100" s="1383">
        <v>515</v>
      </c>
      <c r="AD100" s="1383">
        <v>39</v>
      </c>
      <c r="AE100" s="1383">
        <v>530</v>
      </c>
      <c r="AF100" s="1383">
        <v>6</v>
      </c>
      <c r="AG100" s="1383">
        <v>145</v>
      </c>
      <c r="AH100" s="1383">
        <v>3</v>
      </c>
      <c r="AI100" s="1383">
        <v>119</v>
      </c>
      <c r="AJ100" s="1383">
        <v>5</v>
      </c>
      <c r="AK100" s="1383">
        <v>375</v>
      </c>
      <c r="AL100" s="1383">
        <v>3</v>
      </c>
      <c r="AM100" s="1383">
        <v>365</v>
      </c>
      <c r="AN100" s="1383" t="s">
        <v>399</v>
      </c>
      <c r="AO100" s="1383" t="s">
        <v>399</v>
      </c>
      <c r="AP100" s="1383" t="s">
        <v>399</v>
      </c>
      <c r="AQ100" s="1383" t="s">
        <v>399</v>
      </c>
      <c r="AR100" s="1383">
        <v>2</v>
      </c>
    </row>
    <row r="101" spans="1:44" ht="21.75" customHeight="1">
      <c r="A101" s="1384">
        <v>73</v>
      </c>
      <c r="B101" s="1385" t="s">
        <v>5189</v>
      </c>
      <c r="C101" s="1383">
        <v>51</v>
      </c>
      <c r="D101" s="1383">
        <v>531</v>
      </c>
      <c r="E101" s="1383">
        <v>25</v>
      </c>
      <c r="F101" s="1383">
        <v>62</v>
      </c>
      <c r="G101" s="1383">
        <v>13</v>
      </c>
      <c r="H101" s="1383">
        <v>90</v>
      </c>
      <c r="I101" s="1383">
        <v>9</v>
      </c>
      <c r="J101" s="1383">
        <v>119</v>
      </c>
      <c r="K101" s="1383">
        <v>1</v>
      </c>
      <c r="L101" s="1383">
        <v>20</v>
      </c>
      <c r="M101" s="1383">
        <v>1</v>
      </c>
      <c r="N101" s="1383">
        <v>35</v>
      </c>
      <c r="O101" s="1383">
        <v>1</v>
      </c>
      <c r="P101" s="1383">
        <v>62</v>
      </c>
      <c r="Q101" s="1383">
        <v>1</v>
      </c>
      <c r="R101" s="1383">
        <v>143</v>
      </c>
      <c r="S101" s="1383" t="s">
        <v>399</v>
      </c>
      <c r="T101" s="1383" t="s">
        <v>399</v>
      </c>
      <c r="U101" s="1383" t="s">
        <v>399</v>
      </c>
      <c r="V101" s="1383" t="s">
        <v>399</v>
      </c>
      <c r="W101" s="1383" t="s">
        <v>399</v>
      </c>
      <c r="X101" s="1383">
        <v>51</v>
      </c>
      <c r="Y101" s="1383">
        <v>531</v>
      </c>
      <c r="Z101" s="1383">
        <v>25</v>
      </c>
      <c r="AA101" s="1383">
        <v>62</v>
      </c>
      <c r="AB101" s="1383">
        <v>13</v>
      </c>
      <c r="AC101" s="1383">
        <v>90</v>
      </c>
      <c r="AD101" s="1383">
        <v>9</v>
      </c>
      <c r="AE101" s="1383">
        <v>119</v>
      </c>
      <c r="AF101" s="1383">
        <v>1</v>
      </c>
      <c r="AG101" s="1383">
        <v>20</v>
      </c>
      <c r="AH101" s="1383">
        <v>1</v>
      </c>
      <c r="AI101" s="1383">
        <v>35</v>
      </c>
      <c r="AJ101" s="1383">
        <v>1</v>
      </c>
      <c r="AK101" s="1383">
        <v>62</v>
      </c>
      <c r="AL101" s="1383">
        <v>1</v>
      </c>
      <c r="AM101" s="1383">
        <v>143</v>
      </c>
      <c r="AN101" s="1383" t="s">
        <v>399</v>
      </c>
      <c r="AO101" s="1383" t="s">
        <v>399</v>
      </c>
      <c r="AP101" s="1383" t="s">
        <v>399</v>
      </c>
      <c r="AQ101" s="1383" t="s">
        <v>399</v>
      </c>
      <c r="AR101" s="1383" t="s">
        <v>399</v>
      </c>
    </row>
    <row r="102" spans="1:44" ht="21.75" customHeight="1">
      <c r="A102" s="1384">
        <v>74</v>
      </c>
      <c r="B102" s="1385" t="s">
        <v>5190</v>
      </c>
      <c r="C102" s="1383">
        <v>370</v>
      </c>
      <c r="D102" s="1383">
        <v>2588</v>
      </c>
      <c r="E102" s="1383">
        <v>234</v>
      </c>
      <c r="F102" s="1383">
        <v>485</v>
      </c>
      <c r="G102" s="1383">
        <v>69</v>
      </c>
      <c r="H102" s="1383">
        <v>453</v>
      </c>
      <c r="I102" s="1383">
        <v>33</v>
      </c>
      <c r="J102" s="1383">
        <v>424</v>
      </c>
      <c r="K102" s="1383">
        <v>11</v>
      </c>
      <c r="L102" s="1383">
        <v>281</v>
      </c>
      <c r="M102" s="1383">
        <v>13</v>
      </c>
      <c r="N102" s="1383">
        <v>514</v>
      </c>
      <c r="O102" s="1383">
        <v>3</v>
      </c>
      <c r="P102" s="1383">
        <v>201</v>
      </c>
      <c r="Q102" s="1383">
        <v>2</v>
      </c>
      <c r="R102" s="1383">
        <v>230</v>
      </c>
      <c r="S102" s="1383" t="s">
        <v>399</v>
      </c>
      <c r="T102" s="1383" t="s">
        <v>399</v>
      </c>
      <c r="U102" s="1383" t="s">
        <v>399</v>
      </c>
      <c r="V102" s="1383" t="s">
        <v>399</v>
      </c>
      <c r="W102" s="1383">
        <v>5</v>
      </c>
      <c r="X102" s="1383">
        <v>362</v>
      </c>
      <c r="Y102" s="1383">
        <v>2338</v>
      </c>
      <c r="Z102" s="1383">
        <v>233</v>
      </c>
      <c r="AA102" s="1383">
        <v>481</v>
      </c>
      <c r="AB102" s="1383">
        <v>67</v>
      </c>
      <c r="AC102" s="1383">
        <v>442</v>
      </c>
      <c r="AD102" s="1383">
        <v>30</v>
      </c>
      <c r="AE102" s="1383">
        <v>380</v>
      </c>
      <c r="AF102" s="1383">
        <v>11</v>
      </c>
      <c r="AG102" s="1383">
        <v>281</v>
      </c>
      <c r="AH102" s="1383">
        <v>13</v>
      </c>
      <c r="AI102" s="1383">
        <v>514</v>
      </c>
      <c r="AJ102" s="1383">
        <v>2</v>
      </c>
      <c r="AK102" s="1383">
        <v>131</v>
      </c>
      <c r="AL102" s="1383">
        <v>1</v>
      </c>
      <c r="AM102" s="1383">
        <v>109</v>
      </c>
      <c r="AN102" s="1383" t="s">
        <v>399</v>
      </c>
      <c r="AO102" s="1383" t="s">
        <v>399</v>
      </c>
      <c r="AP102" s="1383" t="s">
        <v>399</v>
      </c>
      <c r="AQ102" s="1383" t="s">
        <v>399</v>
      </c>
      <c r="AR102" s="1383">
        <v>5</v>
      </c>
    </row>
    <row r="103" spans="1:44" ht="21.75" customHeight="1">
      <c r="A103" s="1381" t="s">
        <v>5244</v>
      </c>
      <c r="B103" s="1382" t="s">
        <v>774</v>
      </c>
      <c r="C103" s="1383">
        <v>1459</v>
      </c>
      <c r="D103" s="1383">
        <v>12566</v>
      </c>
      <c r="E103" s="1383">
        <v>742</v>
      </c>
      <c r="F103" s="1383">
        <v>1608</v>
      </c>
      <c r="G103" s="1383">
        <v>360</v>
      </c>
      <c r="H103" s="1383">
        <v>2383</v>
      </c>
      <c r="I103" s="1383">
        <v>218</v>
      </c>
      <c r="J103" s="1383">
        <v>2975</v>
      </c>
      <c r="K103" s="1383">
        <v>72</v>
      </c>
      <c r="L103" s="1383">
        <v>1713</v>
      </c>
      <c r="M103" s="1383">
        <v>38</v>
      </c>
      <c r="N103" s="1383">
        <v>1440</v>
      </c>
      <c r="O103" s="1383">
        <v>20</v>
      </c>
      <c r="P103" s="1383">
        <v>1342</v>
      </c>
      <c r="Q103" s="1383">
        <v>5</v>
      </c>
      <c r="R103" s="1383">
        <v>662</v>
      </c>
      <c r="S103" s="1383" t="s">
        <v>399</v>
      </c>
      <c r="T103" s="1383" t="s">
        <v>399</v>
      </c>
      <c r="U103" s="1383">
        <v>1</v>
      </c>
      <c r="V103" s="1383">
        <v>443</v>
      </c>
      <c r="W103" s="1383">
        <v>3</v>
      </c>
      <c r="X103" s="1383">
        <v>1457</v>
      </c>
      <c r="Y103" s="1383">
        <v>12556</v>
      </c>
      <c r="Z103" s="1383">
        <v>742</v>
      </c>
      <c r="AA103" s="1383">
        <v>1608</v>
      </c>
      <c r="AB103" s="1383">
        <v>358</v>
      </c>
      <c r="AC103" s="1383">
        <v>2373</v>
      </c>
      <c r="AD103" s="1383">
        <v>218</v>
      </c>
      <c r="AE103" s="1383">
        <v>2975</v>
      </c>
      <c r="AF103" s="1383">
        <v>72</v>
      </c>
      <c r="AG103" s="1383">
        <v>1713</v>
      </c>
      <c r="AH103" s="1383">
        <v>38</v>
      </c>
      <c r="AI103" s="1383">
        <v>1440</v>
      </c>
      <c r="AJ103" s="1383">
        <v>20</v>
      </c>
      <c r="AK103" s="1383">
        <v>1342</v>
      </c>
      <c r="AL103" s="1383">
        <v>5</v>
      </c>
      <c r="AM103" s="1383">
        <v>662</v>
      </c>
      <c r="AN103" s="1383" t="s">
        <v>399</v>
      </c>
      <c r="AO103" s="1383" t="s">
        <v>399</v>
      </c>
      <c r="AP103" s="1383">
        <v>1</v>
      </c>
      <c r="AQ103" s="1383">
        <v>443</v>
      </c>
      <c r="AR103" s="1383">
        <v>3</v>
      </c>
    </row>
    <row r="104" spans="1:44" ht="21.75" customHeight="1">
      <c r="A104" s="1381" t="s">
        <v>5245</v>
      </c>
      <c r="B104" s="1382" t="s">
        <v>5191</v>
      </c>
      <c r="C104" s="1383">
        <v>129</v>
      </c>
      <c r="D104" s="1383">
        <v>1873</v>
      </c>
      <c r="E104" s="1383">
        <v>48</v>
      </c>
      <c r="F104" s="1383">
        <v>103</v>
      </c>
      <c r="G104" s="1383">
        <v>23</v>
      </c>
      <c r="H104" s="1383">
        <v>152</v>
      </c>
      <c r="I104" s="1383">
        <v>30</v>
      </c>
      <c r="J104" s="1383">
        <v>416</v>
      </c>
      <c r="K104" s="1383">
        <v>10</v>
      </c>
      <c r="L104" s="1383">
        <v>226</v>
      </c>
      <c r="M104" s="1383">
        <v>9</v>
      </c>
      <c r="N104" s="1383">
        <v>350</v>
      </c>
      <c r="O104" s="1383">
        <v>6</v>
      </c>
      <c r="P104" s="1383">
        <v>336</v>
      </c>
      <c r="Q104" s="1383">
        <v>2</v>
      </c>
      <c r="R104" s="1383">
        <v>290</v>
      </c>
      <c r="S104" s="1383" t="s">
        <v>399</v>
      </c>
      <c r="T104" s="1383" t="s">
        <v>399</v>
      </c>
      <c r="U104" s="1383" t="s">
        <v>399</v>
      </c>
      <c r="V104" s="1383" t="s">
        <v>399</v>
      </c>
      <c r="W104" s="1383">
        <v>1</v>
      </c>
      <c r="X104" s="1383">
        <v>129</v>
      </c>
      <c r="Y104" s="1383">
        <v>1873</v>
      </c>
      <c r="Z104" s="1383">
        <v>48</v>
      </c>
      <c r="AA104" s="1383">
        <v>103</v>
      </c>
      <c r="AB104" s="1383">
        <v>23</v>
      </c>
      <c r="AC104" s="1383">
        <v>152</v>
      </c>
      <c r="AD104" s="1383">
        <v>30</v>
      </c>
      <c r="AE104" s="1383">
        <v>416</v>
      </c>
      <c r="AF104" s="1383">
        <v>10</v>
      </c>
      <c r="AG104" s="1383">
        <v>226</v>
      </c>
      <c r="AH104" s="1383">
        <v>9</v>
      </c>
      <c r="AI104" s="1383">
        <v>350</v>
      </c>
      <c r="AJ104" s="1383">
        <v>6</v>
      </c>
      <c r="AK104" s="1383">
        <v>336</v>
      </c>
      <c r="AL104" s="1383">
        <v>2</v>
      </c>
      <c r="AM104" s="1383">
        <v>290</v>
      </c>
      <c r="AN104" s="1383" t="s">
        <v>399</v>
      </c>
      <c r="AO104" s="1383" t="s">
        <v>399</v>
      </c>
      <c r="AP104" s="1383" t="s">
        <v>399</v>
      </c>
      <c r="AQ104" s="1383" t="s">
        <v>399</v>
      </c>
      <c r="AR104" s="1383">
        <v>1</v>
      </c>
    </row>
    <row r="105" spans="1:44" ht="21.75" customHeight="1">
      <c r="A105" s="1384">
        <v>75</v>
      </c>
      <c r="B105" s="1385" t="s">
        <v>5191</v>
      </c>
      <c r="C105" s="1383">
        <v>129</v>
      </c>
      <c r="D105" s="1383">
        <v>1873</v>
      </c>
      <c r="E105" s="1383">
        <v>48</v>
      </c>
      <c r="F105" s="1383">
        <v>103</v>
      </c>
      <c r="G105" s="1383">
        <v>23</v>
      </c>
      <c r="H105" s="1383">
        <v>152</v>
      </c>
      <c r="I105" s="1383">
        <v>30</v>
      </c>
      <c r="J105" s="1383">
        <v>416</v>
      </c>
      <c r="K105" s="1383">
        <v>10</v>
      </c>
      <c r="L105" s="1383">
        <v>226</v>
      </c>
      <c r="M105" s="1383">
        <v>9</v>
      </c>
      <c r="N105" s="1383">
        <v>350</v>
      </c>
      <c r="O105" s="1383">
        <v>6</v>
      </c>
      <c r="P105" s="1383">
        <v>336</v>
      </c>
      <c r="Q105" s="1383">
        <v>2</v>
      </c>
      <c r="R105" s="1383">
        <v>290</v>
      </c>
      <c r="S105" s="1383" t="s">
        <v>399</v>
      </c>
      <c r="T105" s="1383" t="s">
        <v>399</v>
      </c>
      <c r="U105" s="1383" t="s">
        <v>399</v>
      </c>
      <c r="V105" s="1383" t="s">
        <v>399</v>
      </c>
      <c r="W105" s="1383">
        <v>1</v>
      </c>
      <c r="X105" s="1383">
        <v>129</v>
      </c>
      <c r="Y105" s="1383">
        <v>1873</v>
      </c>
      <c r="Z105" s="1383">
        <v>48</v>
      </c>
      <c r="AA105" s="1383">
        <v>103</v>
      </c>
      <c r="AB105" s="1383">
        <v>23</v>
      </c>
      <c r="AC105" s="1383">
        <v>152</v>
      </c>
      <c r="AD105" s="1383">
        <v>30</v>
      </c>
      <c r="AE105" s="1383">
        <v>416</v>
      </c>
      <c r="AF105" s="1383">
        <v>10</v>
      </c>
      <c r="AG105" s="1383">
        <v>226</v>
      </c>
      <c r="AH105" s="1383">
        <v>9</v>
      </c>
      <c r="AI105" s="1383">
        <v>350</v>
      </c>
      <c r="AJ105" s="1383">
        <v>6</v>
      </c>
      <c r="AK105" s="1383">
        <v>336</v>
      </c>
      <c r="AL105" s="1383">
        <v>2</v>
      </c>
      <c r="AM105" s="1383">
        <v>290</v>
      </c>
      <c r="AN105" s="1383" t="s">
        <v>399</v>
      </c>
      <c r="AO105" s="1383" t="s">
        <v>399</v>
      </c>
      <c r="AP105" s="1383" t="s">
        <v>399</v>
      </c>
      <c r="AQ105" s="1383" t="s">
        <v>399</v>
      </c>
      <c r="AR105" s="1383">
        <v>1</v>
      </c>
    </row>
    <row r="106" spans="1:44" ht="21.75" customHeight="1">
      <c r="A106" s="1381" t="s">
        <v>5246</v>
      </c>
      <c r="B106" s="1382" t="s">
        <v>5192</v>
      </c>
      <c r="C106" s="1383">
        <v>1330</v>
      </c>
      <c r="D106" s="1383">
        <v>10693</v>
      </c>
      <c r="E106" s="1383">
        <v>694</v>
      </c>
      <c r="F106" s="1383">
        <v>1505</v>
      </c>
      <c r="G106" s="1383">
        <v>337</v>
      </c>
      <c r="H106" s="1383">
        <v>2231</v>
      </c>
      <c r="I106" s="1383">
        <v>188</v>
      </c>
      <c r="J106" s="1383">
        <v>2559</v>
      </c>
      <c r="K106" s="1383">
        <v>62</v>
      </c>
      <c r="L106" s="1383">
        <v>1487</v>
      </c>
      <c r="M106" s="1383">
        <v>29</v>
      </c>
      <c r="N106" s="1383">
        <v>1090</v>
      </c>
      <c r="O106" s="1383">
        <v>14</v>
      </c>
      <c r="P106" s="1383">
        <v>1006</v>
      </c>
      <c r="Q106" s="1383">
        <v>3</v>
      </c>
      <c r="R106" s="1383">
        <v>372</v>
      </c>
      <c r="S106" s="1383" t="s">
        <v>399</v>
      </c>
      <c r="T106" s="1383" t="s">
        <v>399</v>
      </c>
      <c r="U106" s="1383">
        <v>1</v>
      </c>
      <c r="V106" s="1383">
        <v>443</v>
      </c>
      <c r="W106" s="1383">
        <v>2</v>
      </c>
      <c r="X106" s="1383">
        <v>1328</v>
      </c>
      <c r="Y106" s="1383">
        <v>10683</v>
      </c>
      <c r="Z106" s="1383">
        <v>694</v>
      </c>
      <c r="AA106" s="1383">
        <v>1505</v>
      </c>
      <c r="AB106" s="1383">
        <v>335</v>
      </c>
      <c r="AC106" s="1383">
        <v>2221</v>
      </c>
      <c r="AD106" s="1383">
        <v>188</v>
      </c>
      <c r="AE106" s="1383">
        <v>2559</v>
      </c>
      <c r="AF106" s="1383">
        <v>62</v>
      </c>
      <c r="AG106" s="1383">
        <v>1487</v>
      </c>
      <c r="AH106" s="1383">
        <v>29</v>
      </c>
      <c r="AI106" s="1383">
        <v>1090</v>
      </c>
      <c r="AJ106" s="1383">
        <v>14</v>
      </c>
      <c r="AK106" s="1383">
        <v>1006</v>
      </c>
      <c r="AL106" s="1383">
        <v>3</v>
      </c>
      <c r="AM106" s="1383">
        <v>372</v>
      </c>
      <c r="AN106" s="1383" t="s">
        <v>399</v>
      </c>
      <c r="AO106" s="1383" t="s">
        <v>399</v>
      </c>
      <c r="AP106" s="1383">
        <v>1</v>
      </c>
      <c r="AQ106" s="1383">
        <v>443</v>
      </c>
      <c r="AR106" s="1383">
        <v>2</v>
      </c>
    </row>
    <row r="107" spans="1:44" ht="21.75" customHeight="1">
      <c r="A107" s="1384">
        <v>76</v>
      </c>
      <c r="B107" s="1385" t="s">
        <v>5193</v>
      </c>
      <c r="C107" s="1383">
        <v>1185</v>
      </c>
      <c r="D107" s="1383">
        <v>8590</v>
      </c>
      <c r="E107" s="1383">
        <v>639</v>
      </c>
      <c r="F107" s="1383">
        <v>1374</v>
      </c>
      <c r="G107" s="1383">
        <v>290</v>
      </c>
      <c r="H107" s="1383">
        <v>1924</v>
      </c>
      <c r="I107" s="1383">
        <v>168</v>
      </c>
      <c r="J107" s="1383">
        <v>2310</v>
      </c>
      <c r="K107" s="1383">
        <v>53</v>
      </c>
      <c r="L107" s="1383">
        <v>1255</v>
      </c>
      <c r="M107" s="1383">
        <v>21</v>
      </c>
      <c r="N107" s="1383">
        <v>812</v>
      </c>
      <c r="O107" s="1383">
        <v>11</v>
      </c>
      <c r="P107" s="1383">
        <v>785</v>
      </c>
      <c r="Q107" s="1383">
        <v>1</v>
      </c>
      <c r="R107" s="1383">
        <v>130</v>
      </c>
      <c r="S107" s="1383" t="s">
        <v>399</v>
      </c>
      <c r="T107" s="1383" t="s">
        <v>399</v>
      </c>
      <c r="U107" s="1383" t="s">
        <v>399</v>
      </c>
      <c r="V107" s="1383" t="s">
        <v>399</v>
      </c>
      <c r="W107" s="1383">
        <v>2</v>
      </c>
      <c r="X107" s="1383">
        <v>1185</v>
      </c>
      <c r="Y107" s="1383">
        <v>8590</v>
      </c>
      <c r="Z107" s="1383">
        <v>639</v>
      </c>
      <c r="AA107" s="1383">
        <v>1374</v>
      </c>
      <c r="AB107" s="1383">
        <v>290</v>
      </c>
      <c r="AC107" s="1383">
        <v>1924</v>
      </c>
      <c r="AD107" s="1383">
        <v>168</v>
      </c>
      <c r="AE107" s="1383">
        <v>2310</v>
      </c>
      <c r="AF107" s="1383">
        <v>53</v>
      </c>
      <c r="AG107" s="1383">
        <v>1255</v>
      </c>
      <c r="AH107" s="1383">
        <v>21</v>
      </c>
      <c r="AI107" s="1383">
        <v>812</v>
      </c>
      <c r="AJ107" s="1383">
        <v>11</v>
      </c>
      <c r="AK107" s="1383">
        <v>785</v>
      </c>
      <c r="AL107" s="1383">
        <v>1</v>
      </c>
      <c r="AM107" s="1383">
        <v>130</v>
      </c>
      <c r="AN107" s="1383" t="s">
        <v>399</v>
      </c>
      <c r="AO107" s="1383" t="s">
        <v>399</v>
      </c>
      <c r="AP107" s="1383" t="s">
        <v>399</v>
      </c>
      <c r="AQ107" s="1383" t="s">
        <v>399</v>
      </c>
      <c r="AR107" s="1383">
        <v>2</v>
      </c>
    </row>
    <row r="108" spans="1:44" ht="21.75" customHeight="1">
      <c r="A108" s="1384">
        <v>77</v>
      </c>
      <c r="B108" s="1385" t="s">
        <v>5194</v>
      </c>
      <c r="C108" s="1383">
        <v>144</v>
      </c>
      <c r="D108" s="1383">
        <v>2100</v>
      </c>
      <c r="E108" s="1383">
        <v>54</v>
      </c>
      <c r="F108" s="1383">
        <v>128</v>
      </c>
      <c r="G108" s="1383">
        <v>47</v>
      </c>
      <c r="H108" s="1383">
        <v>307</v>
      </c>
      <c r="I108" s="1383">
        <v>20</v>
      </c>
      <c r="J108" s="1383">
        <v>249</v>
      </c>
      <c r="K108" s="1383">
        <v>9</v>
      </c>
      <c r="L108" s="1383">
        <v>232</v>
      </c>
      <c r="M108" s="1383">
        <v>8</v>
      </c>
      <c r="N108" s="1383">
        <v>278</v>
      </c>
      <c r="O108" s="1383">
        <v>3</v>
      </c>
      <c r="P108" s="1383">
        <v>221</v>
      </c>
      <c r="Q108" s="1383">
        <v>2</v>
      </c>
      <c r="R108" s="1383">
        <v>242</v>
      </c>
      <c r="S108" s="1383" t="s">
        <v>399</v>
      </c>
      <c r="T108" s="1383" t="s">
        <v>399</v>
      </c>
      <c r="U108" s="1383">
        <v>1</v>
      </c>
      <c r="V108" s="1383">
        <v>443</v>
      </c>
      <c r="W108" s="1383" t="s">
        <v>399</v>
      </c>
      <c r="X108" s="1383">
        <v>142</v>
      </c>
      <c r="Y108" s="1383">
        <v>2090</v>
      </c>
      <c r="Z108" s="1383">
        <v>54</v>
      </c>
      <c r="AA108" s="1383">
        <v>128</v>
      </c>
      <c r="AB108" s="1383">
        <v>45</v>
      </c>
      <c r="AC108" s="1383">
        <v>297</v>
      </c>
      <c r="AD108" s="1383">
        <v>20</v>
      </c>
      <c r="AE108" s="1383">
        <v>249</v>
      </c>
      <c r="AF108" s="1383">
        <v>9</v>
      </c>
      <c r="AG108" s="1383">
        <v>232</v>
      </c>
      <c r="AH108" s="1383">
        <v>8</v>
      </c>
      <c r="AI108" s="1383">
        <v>278</v>
      </c>
      <c r="AJ108" s="1383">
        <v>3</v>
      </c>
      <c r="AK108" s="1383">
        <v>221</v>
      </c>
      <c r="AL108" s="1383">
        <v>2</v>
      </c>
      <c r="AM108" s="1383">
        <v>242</v>
      </c>
      <c r="AN108" s="1383" t="s">
        <v>399</v>
      </c>
      <c r="AO108" s="1383" t="s">
        <v>399</v>
      </c>
      <c r="AP108" s="1383">
        <v>1</v>
      </c>
      <c r="AQ108" s="1383">
        <v>443</v>
      </c>
      <c r="AR108" s="1383" t="s">
        <v>399</v>
      </c>
    </row>
    <row r="109" spans="1:44" ht="21.75" customHeight="1">
      <c r="A109" s="1381" t="s">
        <v>5247</v>
      </c>
      <c r="B109" s="1382" t="s">
        <v>775</v>
      </c>
      <c r="C109" s="1383">
        <v>1311</v>
      </c>
      <c r="D109" s="1383">
        <v>6116</v>
      </c>
      <c r="E109" s="1383">
        <v>1024</v>
      </c>
      <c r="F109" s="1383">
        <v>1860</v>
      </c>
      <c r="G109" s="1383">
        <v>130</v>
      </c>
      <c r="H109" s="1383">
        <v>824</v>
      </c>
      <c r="I109" s="1383">
        <v>74</v>
      </c>
      <c r="J109" s="1383">
        <v>986</v>
      </c>
      <c r="K109" s="1383">
        <v>38</v>
      </c>
      <c r="L109" s="1383">
        <v>889</v>
      </c>
      <c r="M109" s="1383">
        <v>24</v>
      </c>
      <c r="N109" s="1383">
        <v>878</v>
      </c>
      <c r="O109" s="1383">
        <v>3</v>
      </c>
      <c r="P109" s="1383">
        <v>246</v>
      </c>
      <c r="Q109" s="1383">
        <v>2</v>
      </c>
      <c r="R109" s="1383">
        <v>212</v>
      </c>
      <c r="S109" s="1383">
        <v>1</v>
      </c>
      <c r="T109" s="1383">
        <v>221</v>
      </c>
      <c r="U109" s="1383" t="s">
        <v>399</v>
      </c>
      <c r="V109" s="1383" t="s">
        <v>399</v>
      </c>
      <c r="W109" s="1383">
        <v>15</v>
      </c>
      <c r="X109" s="1383">
        <v>1302</v>
      </c>
      <c r="Y109" s="1383">
        <v>6044</v>
      </c>
      <c r="Z109" s="1383">
        <v>1022</v>
      </c>
      <c r="AA109" s="1383">
        <v>1855</v>
      </c>
      <c r="AB109" s="1383">
        <v>126</v>
      </c>
      <c r="AC109" s="1383">
        <v>799</v>
      </c>
      <c r="AD109" s="1383">
        <v>72</v>
      </c>
      <c r="AE109" s="1383">
        <v>965</v>
      </c>
      <c r="AF109" s="1383">
        <v>37</v>
      </c>
      <c r="AG109" s="1383">
        <v>868</v>
      </c>
      <c r="AH109" s="1383">
        <v>24</v>
      </c>
      <c r="AI109" s="1383">
        <v>878</v>
      </c>
      <c r="AJ109" s="1383">
        <v>3</v>
      </c>
      <c r="AK109" s="1383">
        <v>246</v>
      </c>
      <c r="AL109" s="1383">
        <v>2</v>
      </c>
      <c r="AM109" s="1383">
        <v>212</v>
      </c>
      <c r="AN109" s="1383">
        <v>1</v>
      </c>
      <c r="AO109" s="1383">
        <v>221</v>
      </c>
      <c r="AP109" s="1383" t="s">
        <v>399</v>
      </c>
      <c r="AQ109" s="1383" t="s">
        <v>399</v>
      </c>
      <c r="AR109" s="1383">
        <v>15</v>
      </c>
    </row>
    <row r="110" spans="1:44" ht="21.75" customHeight="1">
      <c r="A110" s="1384">
        <v>78</v>
      </c>
      <c r="B110" s="1385" t="s">
        <v>5195</v>
      </c>
      <c r="C110" s="1383">
        <v>1017</v>
      </c>
      <c r="D110" s="1383">
        <v>2980</v>
      </c>
      <c r="E110" s="1383">
        <v>879</v>
      </c>
      <c r="F110" s="1383">
        <v>1544</v>
      </c>
      <c r="G110" s="1383">
        <v>84</v>
      </c>
      <c r="H110" s="1383">
        <v>521</v>
      </c>
      <c r="I110" s="1383">
        <v>22</v>
      </c>
      <c r="J110" s="1383">
        <v>286</v>
      </c>
      <c r="K110" s="1383">
        <v>9</v>
      </c>
      <c r="L110" s="1383">
        <v>220</v>
      </c>
      <c r="M110" s="1383">
        <v>8</v>
      </c>
      <c r="N110" s="1383">
        <v>308</v>
      </c>
      <c r="O110" s="1383" t="s">
        <v>399</v>
      </c>
      <c r="P110" s="1383" t="s">
        <v>399</v>
      </c>
      <c r="Q110" s="1383">
        <v>1</v>
      </c>
      <c r="R110" s="1383">
        <v>101</v>
      </c>
      <c r="S110" s="1383" t="s">
        <v>399</v>
      </c>
      <c r="T110" s="1383" t="s">
        <v>399</v>
      </c>
      <c r="U110" s="1383" t="s">
        <v>399</v>
      </c>
      <c r="V110" s="1383" t="s">
        <v>399</v>
      </c>
      <c r="W110" s="1383">
        <v>14</v>
      </c>
      <c r="X110" s="1383">
        <v>1017</v>
      </c>
      <c r="Y110" s="1383">
        <v>2980</v>
      </c>
      <c r="Z110" s="1383">
        <v>879</v>
      </c>
      <c r="AA110" s="1383">
        <v>1544</v>
      </c>
      <c r="AB110" s="1383">
        <v>84</v>
      </c>
      <c r="AC110" s="1383">
        <v>521</v>
      </c>
      <c r="AD110" s="1383">
        <v>22</v>
      </c>
      <c r="AE110" s="1383">
        <v>286</v>
      </c>
      <c r="AF110" s="1383">
        <v>9</v>
      </c>
      <c r="AG110" s="1383">
        <v>220</v>
      </c>
      <c r="AH110" s="1383">
        <v>8</v>
      </c>
      <c r="AI110" s="1383">
        <v>308</v>
      </c>
      <c r="AJ110" s="1383" t="s">
        <v>399</v>
      </c>
      <c r="AK110" s="1383" t="s">
        <v>399</v>
      </c>
      <c r="AL110" s="1383">
        <v>1</v>
      </c>
      <c r="AM110" s="1383">
        <v>101</v>
      </c>
      <c r="AN110" s="1383" t="s">
        <v>399</v>
      </c>
      <c r="AO110" s="1383" t="s">
        <v>399</v>
      </c>
      <c r="AP110" s="1383" t="s">
        <v>399</v>
      </c>
      <c r="AQ110" s="1383" t="s">
        <v>399</v>
      </c>
      <c r="AR110" s="1383">
        <v>14</v>
      </c>
    </row>
    <row r="111" spans="1:44" ht="21.75" customHeight="1">
      <c r="A111" s="1384">
        <v>79</v>
      </c>
      <c r="B111" s="1385" t="s">
        <v>5196</v>
      </c>
      <c r="C111" s="1383">
        <v>157</v>
      </c>
      <c r="D111" s="1383">
        <v>1437</v>
      </c>
      <c r="E111" s="1383">
        <v>93</v>
      </c>
      <c r="F111" s="1383">
        <v>200</v>
      </c>
      <c r="G111" s="1383">
        <v>26</v>
      </c>
      <c r="H111" s="1383">
        <v>169</v>
      </c>
      <c r="I111" s="1383">
        <v>18</v>
      </c>
      <c r="J111" s="1383">
        <v>224</v>
      </c>
      <c r="K111" s="1383">
        <v>8</v>
      </c>
      <c r="L111" s="1383">
        <v>197</v>
      </c>
      <c r="M111" s="1383">
        <v>9</v>
      </c>
      <c r="N111" s="1383">
        <v>328</v>
      </c>
      <c r="O111" s="1383">
        <v>1</v>
      </c>
      <c r="P111" s="1383">
        <v>98</v>
      </c>
      <c r="Q111" s="1383" t="s">
        <v>399</v>
      </c>
      <c r="R111" s="1383" t="s">
        <v>399</v>
      </c>
      <c r="S111" s="1383">
        <v>1</v>
      </c>
      <c r="T111" s="1383">
        <v>221</v>
      </c>
      <c r="U111" s="1383" t="s">
        <v>399</v>
      </c>
      <c r="V111" s="1383" t="s">
        <v>399</v>
      </c>
      <c r="W111" s="1383">
        <v>1</v>
      </c>
      <c r="X111" s="1383">
        <v>155</v>
      </c>
      <c r="Y111" s="1383">
        <v>1411</v>
      </c>
      <c r="Z111" s="1383">
        <v>93</v>
      </c>
      <c r="AA111" s="1383">
        <v>200</v>
      </c>
      <c r="AB111" s="1383">
        <v>25</v>
      </c>
      <c r="AC111" s="1383">
        <v>164</v>
      </c>
      <c r="AD111" s="1383">
        <v>18</v>
      </c>
      <c r="AE111" s="1383">
        <v>224</v>
      </c>
      <c r="AF111" s="1383">
        <v>7</v>
      </c>
      <c r="AG111" s="1383">
        <v>176</v>
      </c>
      <c r="AH111" s="1383">
        <v>9</v>
      </c>
      <c r="AI111" s="1383">
        <v>328</v>
      </c>
      <c r="AJ111" s="1383">
        <v>1</v>
      </c>
      <c r="AK111" s="1383">
        <v>98</v>
      </c>
      <c r="AL111" s="1383" t="s">
        <v>399</v>
      </c>
      <c r="AM111" s="1383" t="s">
        <v>399</v>
      </c>
      <c r="AN111" s="1383">
        <v>1</v>
      </c>
      <c r="AO111" s="1383">
        <v>221</v>
      </c>
      <c r="AP111" s="1383" t="s">
        <v>399</v>
      </c>
      <c r="AQ111" s="1383" t="s">
        <v>399</v>
      </c>
      <c r="AR111" s="1383">
        <v>1</v>
      </c>
    </row>
    <row r="112" spans="1:44" ht="21.75" customHeight="1">
      <c r="A112" s="1384">
        <v>80</v>
      </c>
      <c r="B112" s="1385" t="s">
        <v>5197</v>
      </c>
      <c r="C112" s="1383">
        <v>137</v>
      </c>
      <c r="D112" s="1383">
        <v>1699</v>
      </c>
      <c r="E112" s="1383">
        <v>52</v>
      </c>
      <c r="F112" s="1383">
        <v>116</v>
      </c>
      <c r="G112" s="1383">
        <v>20</v>
      </c>
      <c r="H112" s="1383">
        <v>134</v>
      </c>
      <c r="I112" s="1383">
        <v>34</v>
      </c>
      <c r="J112" s="1383">
        <v>476</v>
      </c>
      <c r="K112" s="1383">
        <v>21</v>
      </c>
      <c r="L112" s="1383">
        <v>472</v>
      </c>
      <c r="M112" s="1383">
        <v>7</v>
      </c>
      <c r="N112" s="1383">
        <v>242</v>
      </c>
      <c r="O112" s="1383">
        <v>2</v>
      </c>
      <c r="P112" s="1383">
        <v>148</v>
      </c>
      <c r="Q112" s="1383">
        <v>1</v>
      </c>
      <c r="R112" s="1383">
        <v>111</v>
      </c>
      <c r="S112" s="1383" t="s">
        <v>399</v>
      </c>
      <c r="T112" s="1383" t="s">
        <v>399</v>
      </c>
      <c r="U112" s="1383" t="s">
        <v>399</v>
      </c>
      <c r="V112" s="1383" t="s">
        <v>399</v>
      </c>
      <c r="W112" s="1383" t="s">
        <v>399</v>
      </c>
      <c r="X112" s="1383">
        <v>130</v>
      </c>
      <c r="Y112" s="1383">
        <v>1653</v>
      </c>
      <c r="Z112" s="1383">
        <v>50</v>
      </c>
      <c r="AA112" s="1383">
        <v>111</v>
      </c>
      <c r="AB112" s="1383">
        <v>17</v>
      </c>
      <c r="AC112" s="1383">
        <v>114</v>
      </c>
      <c r="AD112" s="1383">
        <v>32</v>
      </c>
      <c r="AE112" s="1383">
        <v>455</v>
      </c>
      <c r="AF112" s="1383">
        <v>21</v>
      </c>
      <c r="AG112" s="1383">
        <v>472</v>
      </c>
      <c r="AH112" s="1383">
        <v>7</v>
      </c>
      <c r="AI112" s="1383">
        <v>242</v>
      </c>
      <c r="AJ112" s="1383">
        <v>2</v>
      </c>
      <c r="AK112" s="1383">
        <v>148</v>
      </c>
      <c r="AL112" s="1383">
        <v>1</v>
      </c>
      <c r="AM112" s="1383">
        <v>111</v>
      </c>
      <c r="AN112" s="1383" t="s">
        <v>399</v>
      </c>
      <c r="AO112" s="1383" t="s">
        <v>399</v>
      </c>
      <c r="AP112" s="1383" t="s">
        <v>399</v>
      </c>
      <c r="AQ112" s="1383" t="s">
        <v>399</v>
      </c>
      <c r="AR112" s="1383" t="s">
        <v>399</v>
      </c>
    </row>
    <row r="113" spans="1:47" ht="21.75" customHeight="1">
      <c r="A113" s="1381" t="s">
        <v>5248</v>
      </c>
      <c r="B113" s="1382" t="s">
        <v>776</v>
      </c>
      <c r="C113" s="1383">
        <v>593</v>
      </c>
      <c r="D113" s="1383">
        <v>8648</v>
      </c>
      <c r="E113" s="1383">
        <v>306</v>
      </c>
      <c r="F113" s="1383">
        <v>587</v>
      </c>
      <c r="G113" s="1383">
        <v>80</v>
      </c>
      <c r="H113" s="1383">
        <v>513</v>
      </c>
      <c r="I113" s="1383">
        <v>69</v>
      </c>
      <c r="J113" s="1383">
        <v>978</v>
      </c>
      <c r="K113" s="1383">
        <v>39</v>
      </c>
      <c r="L113" s="1383">
        <v>951</v>
      </c>
      <c r="M113" s="1383">
        <v>52</v>
      </c>
      <c r="N113" s="1383">
        <v>1912</v>
      </c>
      <c r="O113" s="1383">
        <v>28</v>
      </c>
      <c r="P113" s="1383">
        <v>1878</v>
      </c>
      <c r="Q113" s="1383">
        <v>7</v>
      </c>
      <c r="R113" s="1383">
        <v>941</v>
      </c>
      <c r="S113" s="1383">
        <v>2</v>
      </c>
      <c r="T113" s="1383">
        <v>537</v>
      </c>
      <c r="U113" s="1383">
        <v>1</v>
      </c>
      <c r="V113" s="1383">
        <v>351</v>
      </c>
      <c r="W113" s="1383">
        <v>9</v>
      </c>
      <c r="X113" s="1383">
        <v>448</v>
      </c>
      <c r="Y113" s="1383">
        <v>4872</v>
      </c>
      <c r="Z113" s="1383">
        <v>273</v>
      </c>
      <c r="AA113" s="1383">
        <v>460</v>
      </c>
      <c r="AB113" s="1383">
        <v>67</v>
      </c>
      <c r="AC113" s="1383">
        <v>437</v>
      </c>
      <c r="AD113" s="1383">
        <v>43</v>
      </c>
      <c r="AE113" s="1383">
        <v>613</v>
      </c>
      <c r="AF113" s="1383">
        <v>19</v>
      </c>
      <c r="AG113" s="1383">
        <v>475</v>
      </c>
      <c r="AH113" s="1383">
        <v>17</v>
      </c>
      <c r="AI113" s="1383">
        <v>621</v>
      </c>
      <c r="AJ113" s="1383">
        <v>12</v>
      </c>
      <c r="AK113" s="1383">
        <v>809</v>
      </c>
      <c r="AL113" s="1383">
        <v>5</v>
      </c>
      <c r="AM113" s="1383">
        <v>569</v>
      </c>
      <c r="AN113" s="1383">
        <v>2</v>
      </c>
      <c r="AO113" s="1383">
        <v>537</v>
      </c>
      <c r="AP113" s="1383">
        <v>1</v>
      </c>
      <c r="AQ113" s="1383">
        <v>351</v>
      </c>
      <c r="AR113" s="1383">
        <v>9</v>
      </c>
    </row>
    <row r="114" spans="1:47" ht="21.75" customHeight="1">
      <c r="A114" s="1381" t="s">
        <v>5249</v>
      </c>
      <c r="B114" s="1382" t="s">
        <v>5198</v>
      </c>
      <c r="C114" s="1383">
        <v>166</v>
      </c>
      <c r="D114" s="1383">
        <v>6239</v>
      </c>
      <c r="E114" s="1383">
        <v>9</v>
      </c>
      <c r="F114" s="1383">
        <v>15</v>
      </c>
      <c r="G114" s="1383">
        <v>8</v>
      </c>
      <c r="H114" s="1383">
        <v>61</v>
      </c>
      <c r="I114" s="1383">
        <v>38</v>
      </c>
      <c r="J114" s="1383">
        <v>587</v>
      </c>
      <c r="K114" s="1383">
        <v>33</v>
      </c>
      <c r="L114" s="1383">
        <v>802</v>
      </c>
      <c r="M114" s="1383">
        <v>46</v>
      </c>
      <c r="N114" s="1383">
        <v>1683</v>
      </c>
      <c r="O114" s="1383">
        <v>23</v>
      </c>
      <c r="P114" s="1383">
        <v>1559</v>
      </c>
      <c r="Q114" s="1383">
        <v>7</v>
      </c>
      <c r="R114" s="1383">
        <v>941</v>
      </c>
      <c r="S114" s="1383">
        <v>1</v>
      </c>
      <c r="T114" s="1383">
        <v>240</v>
      </c>
      <c r="U114" s="1383">
        <v>1</v>
      </c>
      <c r="V114" s="1383">
        <v>351</v>
      </c>
      <c r="W114" s="1383" t="s">
        <v>399</v>
      </c>
      <c r="X114" s="1383">
        <v>74</v>
      </c>
      <c r="Y114" s="1383">
        <v>2864</v>
      </c>
      <c r="Z114" s="1383">
        <v>8</v>
      </c>
      <c r="AA114" s="1383">
        <v>11</v>
      </c>
      <c r="AB114" s="1383">
        <v>6</v>
      </c>
      <c r="AC114" s="1383">
        <v>47</v>
      </c>
      <c r="AD114" s="1383">
        <v>19</v>
      </c>
      <c r="AE114" s="1383">
        <v>308</v>
      </c>
      <c r="AF114" s="1383">
        <v>13</v>
      </c>
      <c r="AG114" s="1383">
        <v>326</v>
      </c>
      <c r="AH114" s="1383">
        <v>13</v>
      </c>
      <c r="AI114" s="1383">
        <v>470</v>
      </c>
      <c r="AJ114" s="1383">
        <v>8</v>
      </c>
      <c r="AK114" s="1383">
        <v>542</v>
      </c>
      <c r="AL114" s="1383">
        <v>5</v>
      </c>
      <c r="AM114" s="1383">
        <v>569</v>
      </c>
      <c r="AN114" s="1383">
        <v>1</v>
      </c>
      <c r="AO114" s="1383">
        <v>240</v>
      </c>
      <c r="AP114" s="1383">
        <v>1</v>
      </c>
      <c r="AQ114" s="1383">
        <v>351</v>
      </c>
      <c r="AR114" s="1383" t="s">
        <v>399</v>
      </c>
    </row>
    <row r="115" spans="1:47" ht="21.75" customHeight="1">
      <c r="A115" s="1384">
        <v>81</v>
      </c>
      <c r="B115" s="1385" t="s">
        <v>5200</v>
      </c>
      <c r="C115" s="1383">
        <v>166</v>
      </c>
      <c r="D115" s="1383">
        <v>6239</v>
      </c>
      <c r="E115" s="1383">
        <v>9</v>
      </c>
      <c r="F115" s="1383">
        <v>15</v>
      </c>
      <c r="G115" s="1383">
        <v>8</v>
      </c>
      <c r="H115" s="1383">
        <v>61</v>
      </c>
      <c r="I115" s="1383">
        <v>38</v>
      </c>
      <c r="J115" s="1383">
        <v>587</v>
      </c>
      <c r="K115" s="1383">
        <v>33</v>
      </c>
      <c r="L115" s="1383">
        <v>802</v>
      </c>
      <c r="M115" s="1383">
        <v>46</v>
      </c>
      <c r="N115" s="1383">
        <v>1683</v>
      </c>
      <c r="O115" s="1383">
        <v>23</v>
      </c>
      <c r="P115" s="1383">
        <v>1559</v>
      </c>
      <c r="Q115" s="1383">
        <v>7</v>
      </c>
      <c r="R115" s="1383">
        <v>941</v>
      </c>
      <c r="S115" s="1383">
        <v>1</v>
      </c>
      <c r="T115" s="1383">
        <v>240</v>
      </c>
      <c r="U115" s="1383">
        <v>1</v>
      </c>
      <c r="V115" s="1383">
        <v>351</v>
      </c>
      <c r="W115" s="1383" t="s">
        <v>399</v>
      </c>
      <c r="X115" s="1383">
        <v>74</v>
      </c>
      <c r="Y115" s="1383">
        <v>2864</v>
      </c>
      <c r="Z115" s="1383">
        <v>8</v>
      </c>
      <c r="AA115" s="1383">
        <v>11</v>
      </c>
      <c r="AB115" s="1383">
        <v>6</v>
      </c>
      <c r="AC115" s="1383">
        <v>47</v>
      </c>
      <c r="AD115" s="1383">
        <v>19</v>
      </c>
      <c r="AE115" s="1383">
        <v>308</v>
      </c>
      <c r="AF115" s="1383">
        <v>13</v>
      </c>
      <c r="AG115" s="1383">
        <v>326</v>
      </c>
      <c r="AH115" s="1383">
        <v>13</v>
      </c>
      <c r="AI115" s="1383">
        <v>470</v>
      </c>
      <c r="AJ115" s="1383">
        <v>8</v>
      </c>
      <c r="AK115" s="1383">
        <v>542</v>
      </c>
      <c r="AL115" s="1383">
        <v>5</v>
      </c>
      <c r="AM115" s="1383">
        <v>569</v>
      </c>
      <c r="AN115" s="1383">
        <v>1</v>
      </c>
      <c r="AO115" s="1383">
        <v>240</v>
      </c>
      <c r="AP115" s="1383">
        <v>1</v>
      </c>
      <c r="AQ115" s="1383">
        <v>351</v>
      </c>
      <c r="AR115" s="1383" t="s">
        <v>399</v>
      </c>
    </row>
    <row r="116" spans="1:47" ht="21.75" customHeight="1">
      <c r="A116" s="1381" t="s">
        <v>5250</v>
      </c>
      <c r="B116" s="1382" t="s">
        <v>5199</v>
      </c>
      <c r="C116" s="1383">
        <v>427</v>
      </c>
      <c r="D116" s="1383">
        <v>2409</v>
      </c>
      <c r="E116" s="1383">
        <v>297</v>
      </c>
      <c r="F116" s="1383">
        <v>572</v>
      </c>
      <c r="G116" s="1383">
        <v>72</v>
      </c>
      <c r="H116" s="1383">
        <v>452</v>
      </c>
      <c r="I116" s="1383">
        <v>31</v>
      </c>
      <c r="J116" s="1383">
        <v>391</v>
      </c>
      <c r="K116" s="1383">
        <v>6</v>
      </c>
      <c r="L116" s="1383">
        <v>149</v>
      </c>
      <c r="M116" s="1383">
        <v>6</v>
      </c>
      <c r="N116" s="1383">
        <v>229</v>
      </c>
      <c r="O116" s="1383">
        <v>5</v>
      </c>
      <c r="P116" s="1383">
        <v>319</v>
      </c>
      <c r="Q116" s="1383" t="s">
        <v>399</v>
      </c>
      <c r="R116" s="1383" t="s">
        <v>399</v>
      </c>
      <c r="S116" s="1383">
        <v>1</v>
      </c>
      <c r="T116" s="1383">
        <v>297</v>
      </c>
      <c r="U116" s="1383" t="s">
        <v>399</v>
      </c>
      <c r="V116" s="1383" t="s">
        <v>399</v>
      </c>
      <c r="W116" s="1383">
        <v>9</v>
      </c>
      <c r="X116" s="1383">
        <v>374</v>
      </c>
      <c r="Y116" s="1383">
        <v>2008</v>
      </c>
      <c r="Z116" s="1383">
        <v>265</v>
      </c>
      <c r="AA116" s="1383">
        <v>449</v>
      </c>
      <c r="AB116" s="1383">
        <v>61</v>
      </c>
      <c r="AC116" s="1383">
        <v>390</v>
      </c>
      <c r="AD116" s="1383">
        <v>24</v>
      </c>
      <c r="AE116" s="1383">
        <v>305</v>
      </c>
      <c r="AF116" s="1383">
        <v>6</v>
      </c>
      <c r="AG116" s="1383">
        <v>149</v>
      </c>
      <c r="AH116" s="1383">
        <v>4</v>
      </c>
      <c r="AI116" s="1383">
        <v>151</v>
      </c>
      <c r="AJ116" s="1383">
        <v>4</v>
      </c>
      <c r="AK116" s="1383">
        <v>267</v>
      </c>
      <c r="AL116" s="1383" t="s">
        <v>399</v>
      </c>
      <c r="AM116" s="1383" t="s">
        <v>399</v>
      </c>
      <c r="AN116" s="1383">
        <v>1</v>
      </c>
      <c r="AO116" s="1383">
        <v>297</v>
      </c>
      <c r="AP116" s="1383" t="s">
        <v>399</v>
      </c>
      <c r="AQ116" s="1383" t="s">
        <v>399</v>
      </c>
      <c r="AR116" s="1383">
        <v>9</v>
      </c>
    </row>
    <row r="117" spans="1:47" ht="21.75" customHeight="1">
      <c r="A117" s="1384">
        <v>82</v>
      </c>
      <c r="B117" s="1385" t="s">
        <v>5201</v>
      </c>
      <c r="C117" s="1383">
        <v>427</v>
      </c>
      <c r="D117" s="1383">
        <v>2409</v>
      </c>
      <c r="E117" s="1383">
        <v>297</v>
      </c>
      <c r="F117" s="1383">
        <v>572</v>
      </c>
      <c r="G117" s="1383">
        <v>72</v>
      </c>
      <c r="H117" s="1383">
        <v>452</v>
      </c>
      <c r="I117" s="1383">
        <v>31</v>
      </c>
      <c r="J117" s="1383">
        <v>391</v>
      </c>
      <c r="K117" s="1383">
        <v>6</v>
      </c>
      <c r="L117" s="1383">
        <v>149</v>
      </c>
      <c r="M117" s="1383">
        <v>6</v>
      </c>
      <c r="N117" s="1383">
        <v>229</v>
      </c>
      <c r="O117" s="1383">
        <v>5</v>
      </c>
      <c r="P117" s="1383">
        <v>319</v>
      </c>
      <c r="Q117" s="1383" t="s">
        <v>399</v>
      </c>
      <c r="R117" s="1383" t="s">
        <v>399</v>
      </c>
      <c r="S117" s="1383">
        <v>1</v>
      </c>
      <c r="T117" s="1383">
        <v>297</v>
      </c>
      <c r="U117" s="1383" t="s">
        <v>399</v>
      </c>
      <c r="V117" s="1383" t="s">
        <v>399</v>
      </c>
      <c r="W117" s="1383">
        <v>9</v>
      </c>
      <c r="X117" s="1383">
        <v>374</v>
      </c>
      <c r="Y117" s="1383">
        <v>2008</v>
      </c>
      <c r="Z117" s="1383">
        <v>265</v>
      </c>
      <c r="AA117" s="1383">
        <v>449</v>
      </c>
      <c r="AB117" s="1383">
        <v>61</v>
      </c>
      <c r="AC117" s="1383">
        <v>390</v>
      </c>
      <c r="AD117" s="1383">
        <v>24</v>
      </c>
      <c r="AE117" s="1383">
        <v>305</v>
      </c>
      <c r="AF117" s="1383">
        <v>6</v>
      </c>
      <c r="AG117" s="1383">
        <v>149</v>
      </c>
      <c r="AH117" s="1383">
        <v>4</v>
      </c>
      <c r="AI117" s="1383">
        <v>151</v>
      </c>
      <c r="AJ117" s="1383">
        <v>4</v>
      </c>
      <c r="AK117" s="1383">
        <v>267</v>
      </c>
      <c r="AL117" s="1383" t="s">
        <v>399</v>
      </c>
      <c r="AM117" s="1383" t="s">
        <v>399</v>
      </c>
      <c r="AN117" s="1383">
        <v>1</v>
      </c>
      <c r="AO117" s="1383">
        <v>297</v>
      </c>
      <c r="AP117" s="1383" t="s">
        <v>399</v>
      </c>
      <c r="AQ117" s="1383" t="s">
        <v>399</v>
      </c>
      <c r="AR117" s="1383">
        <v>9</v>
      </c>
    </row>
    <row r="118" spans="1:47" ht="21.75" customHeight="1">
      <c r="A118" s="1381" t="s">
        <v>5251</v>
      </c>
      <c r="B118" s="1382" t="s">
        <v>777</v>
      </c>
      <c r="C118" s="1383">
        <v>1255</v>
      </c>
      <c r="D118" s="1383">
        <v>22008</v>
      </c>
      <c r="E118" s="1383">
        <v>431</v>
      </c>
      <c r="F118" s="1383">
        <v>956</v>
      </c>
      <c r="G118" s="1383">
        <v>343</v>
      </c>
      <c r="H118" s="1383">
        <v>2257</v>
      </c>
      <c r="I118" s="1383">
        <v>268</v>
      </c>
      <c r="J118" s="1383">
        <v>3689</v>
      </c>
      <c r="K118" s="1383">
        <v>94</v>
      </c>
      <c r="L118" s="1383">
        <v>2168</v>
      </c>
      <c r="M118" s="1383">
        <v>53</v>
      </c>
      <c r="N118" s="1383">
        <v>2003</v>
      </c>
      <c r="O118" s="1383">
        <v>37</v>
      </c>
      <c r="P118" s="1383">
        <v>2412</v>
      </c>
      <c r="Q118" s="1383">
        <v>13</v>
      </c>
      <c r="R118" s="1383">
        <v>1783</v>
      </c>
      <c r="S118" s="1383">
        <v>7</v>
      </c>
      <c r="T118" s="1383">
        <v>1687</v>
      </c>
      <c r="U118" s="1383">
        <v>6</v>
      </c>
      <c r="V118" s="1383">
        <v>5053</v>
      </c>
      <c r="W118" s="1383">
        <v>3</v>
      </c>
      <c r="X118" s="1383">
        <v>1221</v>
      </c>
      <c r="Y118" s="1383">
        <v>21012</v>
      </c>
      <c r="Z118" s="1383">
        <v>430</v>
      </c>
      <c r="AA118" s="1383">
        <v>952</v>
      </c>
      <c r="AB118" s="1383">
        <v>341</v>
      </c>
      <c r="AC118" s="1383">
        <v>2247</v>
      </c>
      <c r="AD118" s="1383">
        <v>251</v>
      </c>
      <c r="AE118" s="1383">
        <v>3429</v>
      </c>
      <c r="AF118" s="1383">
        <v>84</v>
      </c>
      <c r="AG118" s="1383">
        <v>1938</v>
      </c>
      <c r="AH118" s="1383">
        <v>53</v>
      </c>
      <c r="AI118" s="1383">
        <v>2003</v>
      </c>
      <c r="AJ118" s="1383">
        <v>36</v>
      </c>
      <c r="AK118" s="1383">
        <v>2356</v>
      </c>
      <c r="AL118" s="1383">
        <v>11</v>
      </c>
      <c r="AM118" s="1383">
        <v>1550</v>
      </c>
      <c r="AN118" s="1383">
        <v>6</v>
      </c>
      <c r="AO118" s="1383">
        <v>1484</v>
      </c>
      <c r="AP118" s="1383">
        <v>6</v>
      </c>
      <c r="AQ118" s="1383">
        <v>5053</v>
      </c>
      <c r="AR118" s="1383">
        <v>3</v>
      </c>
    </row>
    <row r="119" spans="1:47" ht="21.75" customHeight="1">
      <c r="A119" s="1384">
        <v>83</v>
      </c>
      <c r="B119" s="1385" t="s">
        <v>5202</v>
      </c>
      <c r="C119" s="1383">
        <v>678</v>
      </c>
      <c r="D119" s="1383">
        <v>12284</v>
      </c>
      <c r="E119" s="1383">
        <v>320</v>
      </c>
      <c r="F119" s="1383">
        <v>666</v>
      </c>
      <c r="G119" s="1383">
        <v>203</v>
      </c>
      <c r="H119" s="1383">
        <v>1338</v>
      </c>
      <c r="I119" s="1383">
        <v>95</v>
      </c>
      <c r="J119" s="1383">
        <v>1230</v>
      </c>
      <c r="K119" s="1383">
        <v>15</v>
      </c>
      <c r="L119" s="1383">
        <v>345</v>
      </c>
      <c r="M119" s="1383">
        <v>15</v>
      </c>
      <c r="N119" s="1383">
        <v>608</v>
      </c>
      <c r="O119" s="1383">
        <v>10</v>
      </c>
      <c r="P119" s="1383">
        <v>629</v>
      </c>
      <c r="Q119" s="1383">
        <v>8</v>
      </c>
      <c r="R119" s="1383">
        <v>1157</v>
      </c>
      <c r="S119" s="1383">
        <v>5</v>
      </c>
      <c r="T119" s="1383">
        <v>1258</v>
      </c>
      <c r="U119" s="1383">
        <v>6</v>
      </c>
      <c r="V119" s="1383">
        <v>5053</v>
      </c>
      <c r="W119" s="1383">
        <v>1</v>
      </c>
      <c r="X119" s="1383">
        <v>677</v>
      </c>
      <c r="Y119" s="1383">
        <v>12271</v>
      </c>
      <c r="Z119" s="1383">
        <v>320</v>
      </c>
      <c r="AA119" s="1383">
        <v>666</v>
      </c>
      <c r="AB119" s="1383">
        <v>203</v>
      </c>
      <c r="AC119" s="1383">
        <v>1338</v>
      </c>
      <c r="AD119" s="1383">
        <v>94</v>
      </c>
      <c r="AE119" s="1383">
        <v>1217</v>
      </c>
      <c r="AF119" s="1383">
        <v>15</v>
      </c>
      <c r="AG119" s="1383">
        <v>345</v>
      </c>
      <c r="AH119" s="1383">
        <v>15</v>
      </c>
      <c r="AI119" s="1383">
        <v>608</v>
      </c>
      <c r="AJ119" s="1383">
        <v>10</v>
      </c>
      <c r="AK119" s="1383">
        <v>629</v>
      </c>
      <c r="AL119" s="1383">
        <v>8</v>
      </c>
      <c r="AM119" s="1383">
        <v>1157</v>
      </c>
      <c r="AN119" s="1383">
        <v>5</v>
      </c>
      <c r="AO119" s="1383">
        <v>1258</v>
      </c>
      <c r="AP119" s="1383">
        <v>6</v>
      </c>
      <c r="AQ119" s="1383">
        <v>5053</v>
      </c>
      <c r="AR119" s="1383">
        <v>1</v>
      </c>
    </row>
    <row r="120" spans="1:47" ht="21.75" customHeight="1">
      <c r="A120" s="1384">
        <v>84</v>
      </c>
      <c r="B120" s="1385" t="s">
        <v>5203</v>
      </c>
      <c r="C120" s="1383">
        <v>11</v>
      </c>
      <c r="D120" s="1383">
        <v>275</v>
      </c>
      <c r="E120" s="1383">
        <v>4</v>
      </c>
      <c r="F120" s="1383">
        <v>7</v>
      </c>
      <c r="G120" s="1383">
        <v>2</v>
      </c>
      <c r="H120" s="1383">
        <v>11</v>
      </c>
      <c r="I120" s="1383">
        <v>1</v>
      </c>
      <c r="J120" s="1383">
        <v>16</v>
      </c>
      <c r="K120" s="1383">
        <v>1</v>
      </c>
      <c r="L120" s="1383">
        <v>20</v>
      </c>
      <c r="M120" s="1383">
        <v>1</v>
      </c>
      <c r="N120" s="1383">
        <v>33</v>
      </c>
      <c r="O120" s="1383">
        <v>1</v>
      </c>
      <c r="P120" s="1383">
        <v>64</v>
      </c>
      <c r="Q120" s="1383">
        <v>1</v>
      </c>
      <c r="R120" s="1383">
        <v>124</v>
      </c>
      <c r="S120" s="1383" t="s">
        <v>399</v>
      </c>
      <c r="T120" s="1383" t="s">
        <v>399</v>
      </c>
      <c r="U120" s="1383" t="s">
        <v>399</v>
      </c>
      <c r="V120" s="1383" t="s">
        <v>399</v>
      </c>
      <c r="W120" s="1383" t="s">
        <v>399</v>
      </c>
      <c r="X120" s="1383">
        <v>8</v>
      </c>
      <c r="Y120" s="1383">
        <v>126</v>
      </c>
      <c r="Z120" s="1383">
        <v>4</v>
      </c>
      <c r="AA120" s="1383">
        <v>7</v>
      </c>
      <c r="AB120" s="1383">
        <v>1</v>
      </c>
      <c r="AC120" s="1383">
        <v>6</v>
      </c>
      <c r="AD120" s="1383">
        <v>1</v>
      </c>
      <c r="AE120" s="1383">
        <v>16</v>
      </c>
      <c r="AF120" s="1383" t="s">
        <v>399</v>
      </c>
      <c r="AG120" s="1383" t="s">
        <v>399</v>
      </c>
      <c r="AH120" s="1383">
        <v>1</v>
      </c>
      <c r="AI120" s="1383">
        <v>33</v>
      </c>
      <c r="AJ120" s="1383">
        <v>1</v>
      </c>
      <c r="AK120" s="1383">
        <v>64</v>
      </c>
      <c r="AL120" s="1383" t="s">
        <v>399</v>
      </c>
      <c r="AM120" s="1383" t="s">
        <v>399</v>
      </c>
      <c r="AN120" s="1383" t="s">
        <v>399</v>
      </c>
      <c r="AO120" s="1383" t="s">
        <v>399</v>
      </c>
      <c r="AP120" s="1383" t="s">
        <v>399</v>
      </c>
      <c r="AQ120" s="1383" t="s">
        <v>399</v>
      </c>
      <c r="AR120" s="1383" t="s">
        <v>399</v>
      </c>
    </row>
    <row r="121" spans="1:47" ht="21.75" customHeight="1">
      <c r="A121" s="1384">
        <v>85</v>
      </c>
      <c r="B121" s="1385" t="s">
        <v>5204</v>
      </c>
      <c r="C121" s="1383">
        <v>565</v>
      </c>
      <c r="D121" s="1383">
        <v>9431</v>
      </c>
      <c r="E121" s="1383">
        <v>107</v>
      </c>
      <c r="F121" s="1383">
        <v>283</v>
      </c>
      <c r="G121" s="1383">
        <v>138</v>
      </c>
      <c r="H121" s="1383">
        <v>908</v>
      </c>
      <c r="I121" s="1383">
        <v>171</v>
      </c>
      <c r="J121" s="1383">
        <v>2425</v>
      </c>
      <c r="K121" s="1383">
        <v>78</v>
      </c>
      <c r="L121" s="1383">
        <v>1803</v>
      </c>
      <c r="M121" s="1383">
        <v>37</v>
      </c>
      <c r="N121" s="1383">
        <v>1362</v>
      </c>
      <c r="O121" s="1383">
        <v>26</v>
      </c>
      <c r="P121" s="1383">
        <v>1719</v>
      </c>
      <c r="Q121" s="1383">
        <v>4</v>
      </c>
      <c r="R121" s="1383">
        <v>502</v>
      </c>
      <c r="S121" s="1383">
        <v>2</v>
      </c>
      <c r="T121" s="1383">
        <v>429</v>
      </c>
      <c r="U121" s="1383" t="s">
        <v>399</v>
      </c>
      <c r="V121" s="1383" t="s">
        <v>399</v>
      </c>
      <c r="W121" s="1383">
        <v>2</v>
      </c>
      <c r="X121" s="1383">
        <v>535</v>
      </c>
      <c r="Y121" s="1383">
        <v>8597</v>
      </c>
      <c r="Z121" s="1383">
        <v>106</v>
      </c>
      <c r="AA121" s="1383">
        <v>279</v>
      </c>
      <c r="AB121" s="1383">
        <v>137</v>
      </c>
      <c r="AC121" s="1383">
        <v>903</v>
      </c>
      <c r="AD121" s="1383">
        <v>155</v>
      </c>
      <c r="AE121" s="1383">
        <v>2178</v>
      </c>
      <c r="AF121" s="1383">
        <v>69</v>
      </c>
      <c r="AG121" s="1383">
        <v>1593</v>
      </c>
      <c r="AH121" s="1383">
        <v>37</v>
      </c>
      <c r="AI121" s="1383">
        <v>1362</v>
      </c>
      <c r="AJ121" s="1383">
        <v>25</v>
      </c>
      <c r="AK121" s="1383">
        <v>1663</v>
      </c>
      <c r="AL121" s="1383">
        <v>3</v>
      </c>
      <c r="AM121" s="1383">
        <v>393</v>
      </c>
      <c r="AN121" s="1383">
        <v>1</v>
      </c>
      <c r="AO121" s="1383">
        <v>226</v>
      </c>
      <c r="AP121" s="1383" t="s">
        <v>399</v>
      </c>
      <c r="AQ121" s="1383" t="s">
        <v>399</v>
      </c>
      <c r="AR121" s="1383">
        <v>2</v>
      </c>
    </row>
    <row r="122" spans="1:47" ht="21.75" customHeight="1">
      <c r="A122" s="1381" t="s">
        <v>5252</v>
      </c>
      <c r="B122" s="1382" t="s">
        <v>778</v>
      </c>
      <c r="C122" s="1383">
        <v>77</v>
      </c>
      <c r="D122" s="1383">
        <v>1414</v>
      </c>
      <c r="E122" s="1383">
        <v>29</v>
      </c>
      <c r="F122" s="1383">
        <v>91</v>
      </c>
      <c r="G122" s="1383">
        <v>27</v>
      </c>
      <c r="H122" s="1383">
        <v>165</v>
      </c>
      <c r="I122" s="1383">
        <v>11</v>
      </c>
      <c r="J122" s="1383">
        <v>135</v>
      </c>
      <c r="K122" s="1383">
        <v>8</v>
      </c>
      <c r="L122" s="1383">
        <v>189</v>
      </c>
      <c r="M122" s="1383" t="s">
        <v>399</v>
      </c>
      <c r="N122" s="1383" t="s">
        <v>399</v>
      </c>
      <c r="O122" s="1383" t="s">
        <v>399</v>
      </c>
      <c r="P122" s="1383" t="s">
        <v>399</v>
      </c>
      <c r="Q122" s="1383">
        <v>1</v>
      </c>
      <c r="R122" s="1383">
        <v>159</v>
      </c>
      <c r="S122" s="1383" t="s">
        <v>399</v>
      </c>
      <c r="T122" s="1383" t="s">
        <v>399</v>
      </c>
      <c r="U122" s="1383">
        <v>1</v>
      </c>
      <c r="V122" s="1383">
        <v>675</v>
      </c>
      <c r="W122" s="1383" t="s">
        <v>399</v>
      </c>
      <c r="X122" s="1383">
        <v>77</v>
      </c>
      <c r="Y122" s="1383">
        <v>1414</v>
      </c>
      <c r="Z122" s="1383">
        <v>29</v>
      </c>
      <c r="AA122" s="1383">
        <v>91</v>
      </c>
      <c r="AB122" s="1383">
        <v>27</v>
      </c>
      <c r="AC122" s="1383">
        <v>165</v>
      </c>
      <c r="AD122" s="1383">
        <v>11</v>
      </c>
      <c r="AE122" s="1383">
        <v>135</v>
      </c>
      <c r="AF122" s="1383">
        <v>8</v>
      </c>
      <c r="AG122" s="1383">
        <v>189</v>
      </c>
      <c r="AH122" s="1383" t="s">
        <v>399</v>
      </c>
      <c r="AI122" s="1383" t="s">
        <v>399</v>
      </c>
      <c r="AJ122" s="1383" t="s">
        <v>399</v>
      </c>
      <c r="AK122" s="1383" t="s">
        <v>399</v>
      </c>
      <c r="AL122" s="1383">
        <v>1</v>
      </c>
      <c r="AM122" s="1383">
        <v>159</v>
      </c>
      <c r="AN122" s="1383" t="s">
        <v>399</v>
      </c>
      <c r="AO122" s="1383" t="s">
        <v>399</v>
      </c>
      <c r="AP122" s="1383">
        <v>1</v>
      </c>
      <c r="AQ122" s="1383">
        <v>675</v>
      </c>
      <c r="AR122" s="1383" t="s">
        <v>399</v>
      </c>
    </row>
    <row r="123" spans="1:47" ht="21.75" customHeight="1">
      <c r="A123" s="1381" t="s">
        <v>5253</v>
      </c>
      <c r="B123" s="1382" t="s">
        <v>5205</v>
      </c>
      <c r="C123" s="1383">
        <v>57</v>
      </c>
      <c r="D123" s="1383">
        <v>984</v>
      </c>
      <c r="E123" s="1383">
        <v>28</v>
      </c>
      <c r="F123" s="1383">
        <v>89</v>
      </c>
      <c r="G123" s="1383">
        <v>23</v>
      </c>
      <c r="H123" s="1383">
        <v>135</v>
      </c>
      <c r="I123" s="1383">
        <v>3</v>
      </c>
      <c r="J123" s="1383">
        <v>31</v>
      </c>
      <c r="K123" s="1383">
        <v>2</v>
      </c>
      <c r="L123" s="1383">
        <v>54</v>
      </c>
      <c r="M123" s="1383" t="s">
        <v>399</v>
      </c>
      <c r="N123" s="1383" t="s">
        <v>399</v>
      </c>
      <c r="O123" s="1383" t="s">
        <v>399</v>
      </c>
      <c r="P123" s="1383" t="s">
        <v>399</v>
      </c>
      <c r="Q123" s="1383" t="s">
        <v>399</v>
      </c>
      <c r="R123" s="1383" t="s">
        <v>399</v>
      </c>
      <c r="S123" s="1383" t="s">
        <v>399</v>
      </c>
      <c r="T123" s="1383" t="s">
        <v>399</v>
      </c>
      <c r="U123" s="1383">
        <v>1</v>
      </c>
      <c r="V123" s="1383">
        <v>675</v>
      </c>
      <c r="W123" s="1383" t="s">
        <v>399</v>
      </c>
      <c r="X123" s="1383">
        <v>57</v>
      </c>
      <c r="Y123" s="1383">
        <v>984</v>
      </c>
      <c r="Z123" s="1383">
        <v>28</v>
      </c>
      <c r="AA123" s="1383">
        <v>89</v>
      </c>
      <c r="AB123" s="1383">
        <v>23</v>
      </c>
      <c r="AC123" s="1383">
        <v>135</v>
      </c>
      <c r="AD123" s="1383">
        <v>3</v>
      </c>
      <c r="AE123" s="1383">
        <v>31</v>
      </c>
      <c r="AF123" s="1383">
        <v>2</v>
      </c>
      <c r="AG123" s="1383">
        <v>54</v>
      </c>
      <c r="AH123" s="1383" t="s">
        <v>399</v>
      </c>
      <c r="AI123" s="1383" t="s">
        <v>399</v>
      </c>
      <c r="AJ123" s="1383" t="s">
        <v>399</v>
      </c>
      <c r="AK123" s="1383" t="s">
        <v>399</v>
      </c>
      <c r="AL123" s="1383" t="s">
        <v>399</v>
      </c>
      <c r="AM123" s="1383" t="s">
        <v>399</v>
      </c>
      <c r="AN123" s="1383" t="s">
        <v>399</v>
      </c>
      <c r="AO123" s="1383" t="s">
        <v>399</v>
      </c>
      <c r="AP123" s="1383">
        <v>1</v>
      </c>
      <c r="AQ123" s="1383">
        <v>675</v>
      </c>
      <c r="AR123" s="1383" t="s">
        <v>399</v>
      </c>
    </row>
    <row r="124" spans="1:47" ht="21.75" customHeight="1">
      <c r="A124" s="1384">
        <v>86</v>
      </c>
      <c r="B124" s="1385" t="s">
        <v>5207</v>
      </c>
      <c r="C124" s="1383">
        <v>57</v>
      </c>
      <c r="D124" s="1383">
        <v>984</v>
      </c>
      <c r="E124" s="1383">
        <v>28</v>
      </c>
      <c r="F124" s="1383">
        <v>89</v>
      </c>
      <c r="G124" s="1383">
        <v>23</v>
      </c>
      <c r="H124" s="1383">
        <v>135</v>
      </c>
      <c r="I124" s="1383">
        <v>3</v>
      </c>
      <c r="J124" s="1383">
        <v>31</v>
      </c>
      <c r="K124" s="1383">
        <v>2</v>
      </c>
      <c r="L124" s="1383">
        <v>54</v>
      </c>
      <c r="M124" s="1383" t="s">
        <v>399</v>
      </c>
      <c r="N124" s="1383" t="s">
        <v>399</v>
      </c>
      <c r="O124" s="1383" t="s">
        <v>399</v>
      </c>
      <c r="P124" s="1383" t="s">
        <v>399</v>
      </c>
      <c r="Q124" s="1383" t="s">
        <v>399</v>
      </c>
      <c r="R124" s="1383" t="s">
        <v>399</v>
      </c>
      <c r="S124" s="1383" t="s">
        <v>399</v>
      </c>
      <c r="T124" s="1383" t="s">
        <v>399</v>
      </c>
      <c r="U124" s="1383">
        <v>1</v>
      </c>
      <c r="V124" s="1383">
        <v>675</v>
      </c>
      <c r="W124" s="1383" t="s">
        <v>399</v>
      </c>
      <c r="X124" s="1383">
        <v>57</v>
      </c>
      <c r="Y124" s="1383">
        <v>984</v>
      </c>
      <c r="Z124" s="1383">
        <v>28</v>
      </c>
      <c r="AA124" s="1383">
        <v>89</v>
      </c>
      <c r="AB124" s="1383">
        <v>23</v>
      </c>
      <c r="AC124" s="1383">
        <v>135</v>
      </c>
      <c r="AD124" s="1383">
        <v>3</v>
      </c>
      <c r="AE124" s="1383">
        <v>31</v>
      </c>
      <c r="AF124" s="1383">
        <v>2</v>
      </c>
      <c r="AG124" s="1383">
        <v>54</v>
      </c>
      <c r="AH124" s="1383" t="s">
        <v>399</v>
      </c>
      <c r="AI124" s="1383" t="s">
        <v>399</v>
      </c>
      <c r="AJ124" s="1383" t="s">
        <v>399</v>
      </c>
      <c r="AK124" s="1383" t="s">
        <v>399</v>
      </c>
      <c r="AL124" s="1383" t="s">
        <v>399</v>
      </c>
      <c r="AM124" s="1383" t="s">
        <v>399</v>
      </c>
      <c r="AN124" s="1383" t="s">
        <v>399</v>
      </c>
      <c r="AO124" s="1383" t="s">
        <v>399</v>
      </c>
      <c r="AP124" s="1383">
        <v>1</v>
      </c>
      <c r="AQ124" s="1383">
        <v>675</v>
      </c>
      <c r="AR124" s="1383" t="s">
        <v>399</v>
      </c>
      <c r="AU124" s="411"/>
    </row>
    <row r="125" spans="1:47" ht="21.75" customHeight="1">
      <c r="A125" s="1381" t="s">
        <v>5254</v>
      </c>
      <c r="B125" s="1382" t="s">
        <v>5206</v>
      </c>
      <c r="C125" s="1383">
        <v>20</v>
      </c>
      <c r="D125" s="1383">
        <v>430</v>
      </c>
      <c r="E125" s="1383">
        <v>1</v>
      </c>
      <c r="F125" s="1383">
        <v>2</v>
      </c>
      <c r="G125" s="1383">
        <v>4</v>
      </c>
      <c r="H125" s="1383">
        <v>30</v>
      </c>
      <c r="I125" s="1383">
        <v>8</v>
      </c>
      <c r="J125" s="1383">
        <v>104</v>
      </c>
      <c r="K125" s="1383">
        <v>6</v>
      </c>
      <c r="L125" s="1383">
        <v>135</v>
      </c>
      <c r="M125" s="1383" t="s">
        <v>399</v>
      </c>
      <c r="N125" s="1383" t="s">
        <v>399</v>
      </c>
      <c r="O125" s="1383" t="s">
        <v>399</v>
      </c>
      <c r="P125" s="1383" t="s">
        <v>399</v>
      </c>
      <c r="Q125" s="1383">
        <v>1</v>
      </c>
      <c r="R125" s="1383">
        <v>159</v>
      </c>
      <c r="S125" s="1383" t="s">
        <v>399</v>
      </c>
      <c r="T125" s="1383" t="s">
        <v>399</v>
      </c>
      <c r="U125" s="1383" t="s">
        <v>399</v>
      </c>
      <c r="V125" s="1383" t="s">
        <v>399</v>
      </c>
      <c r="W125" s="1383" t="s">
        <v>399</v>
      </c>
      <c r="X125" s="1383">
        <v>20</v>
      </c>
      <c r="Y125" s="1383">
        <v>430</v>
      </c>
      <c r="Z125" s="1383">
        <v>1</v>
      </c>
      <c r="AA125" s="1383">
        <v>2</v>
      </c>
      <c r="AB125" s="1383">
        <v>4</v>
      </c>
      <c r="AC125" s="1383">
        <v>30</v>
      </c>
      <c r="AD125" s="1383">
        <v>8</v>
      </c>
      <c r="AE125" s="1383">
        <v>104</v>
      </c>
      <c r="AF125" s="1383">
        <v>6</v>
      </c>
      <c r="AG125" s="1383">
        <v>135</v>
      </c>
      <c r="AH125" s="1383" t="s">
        <v>399</v>
      </c>
      <c r="AI125" s="1383" t="s">
        <v>399</v>
      </c>
      <c r="AJ125" s="1383" t="s">
        <v>399</v>
      </c>
      <c r="AK125" s="1383" t="s">
        <v>399</v>
      </c>
      <c r="AL125" s="1383">
        <v>1</v>
      </c>
      <c r="AM125" s="1383">
        <v>159</v>
      </c>
      <c r="AN125" s="1383" t="s">
        <v>399</v>
      </c>
      <c r="AO125" s="1383" t="s">
        <v>399</v>
      </c>
      <c r="AP125" s="1383" t="s">
        <v>399</v>
      </c>
      <c r="AQ125" s="1383" t="s">
        <v>399</v>
      </c>
      <c r="AR125" s="1383" t="s">
        <v>399</v>
      </c>
      <c r="AU125" s="411"/>
    </row>
    <row r="126" spans="1:47" ht="21.75" customHeight="1">
      <c r="A126" s="1384">
        <v>87</v>
      </c>
      <c r="B126" s="1385" t="s">
        <v>5208</v>
      </c>
      <c r="C126" s="1383">
        <v>20</v>
      </c>
      <c r="D126" s="1383">
        <v>430</v>
      </c>
      <c r="E126" s="1383">
        <v>1</v>
      </c>
      <c r="F126" s="1383">
        <v>2</v>
      </c>
      <c r="G126" s="1383">
        <v>4</v>
      </c>
      <c r="H126" s="1383">
        <v>30</v>
      </c>
      <c r="I126" s="1383">
        <v>8</v>
      </c>
      <c r="J126" s="1383">
        <v>104</v>
      </c>
      <c r="K126" s="1383">
        <v>6</v>
      </c>
      <c r="L126" s="1383">
        <v>135</v>
      </c>
      <c r="M126" s="1383" t="s">
        <v>399</v>
      </c>
      <c r="N126" s="1383" t="s">
        <v>399</v>
      </c>
      <c r="O126" s="1383" t="s">
        <v>399</v>
      </c>
      <c r="P126" s="1383" t="s">
        <v>399</v>
      </c>
      <c r="Q126" s="1383">
        <v>1</v>
      </c>
      <c r="R126" s="1383">
        <v>159</v>
      </c>
      <c r="S126" s="1383" t="s">
        <v>399</v>
      </c>
      <c r="T126" s="1383" t="s">
        <v>399</v>
      </c>
      <c r="U126" s="1383" t="s">
        <v>399</v>
      </c>
      <c r="V126" s="1383" t="s">
        <v>399</v>
      </c>
      <c r="W126" s="1383" t="s">
        <v>399</v>
      </c>
      <c r="X126" s="1383">
        <v>20</v>
      </c>
      <c r="Y126" s="1383">
        <v>430</v>
      </c>
      <c r="Z126" s="1383">
        <v>1</v>
      </c>
      <c r="AA126" s="1383">
        <v>2</v>
      </c>
      <c r="AB126" s="1383">
        <v>4</v>
      </c>
      <c r="AC126" s="1383">
        <v>30</v>
      </c>
      <c r="AD126" s="1383">
        <v>8</v>
      </c>
      <c r="AE126" s="1383">
        <v>104</v>
      </c>
      <c r="AF126" s="1383">
        <v>6</v>
      </c>
      <c r="AG126" s="1383">
        <v>135</v>
      </c>
      <c r="AH126" s="1383" t="s">
        <v>399</v>
      </c>
      <c r="AI126" s="1383" t="s">
        <v>399</v>
      </c>
      <c r="AJ126" s="1383" t="s">
        <v>399</v>
      </c>
      <c r="AK126" s="1383" t="s">
        <v>399</v>
      </c>
      <c r="AL126" s="1383">
        <v>1</v>
      </c>
      <c r="AM126" s="1383">
        <v>159</v>
      </c>
      <c r="AN126" s="1383" t="s">
        <v>399</v>
      </c>
      <c r="AO126" s="1383" t="s">
        <v>399</v>
      </c>
      <c r="AP126" s="1383" t="s">
        <v>399</v>
      </c>
      <c r="AQ126" s="1383" t="s">
        <v>399</v>
      </c>
      <c r="AR126" s="1383" t="s">
        <v>399</v>
      </c>
      <c r="AU126" s="411"/>
    </row>
    <row r="127" spans="1:47" ht="21.75" customHeight="1">
      <c r="A127" s="1381" t="s">
        <v>5255</v>
      </c>
      <c r="B127" s="1382" t="s">
        <v>779</v>
      </c>
      <c r="C127" s="1383">
        <v>1134</v>
      </c>
      <c r="D127" s="1383">
        <v>17629</v>
      </c>
      <c r="E127" s="1383">
        <v>612</v>
      </c>
      <c r="F127" s="1383">
        <v>1289</v>
      </c>
      <c r="G127" s="1383">
        <v>196</v>
      </c>
      <c r="H127" s="1383">
        <v>1300</v>
      </c>
      <c r="I127" s="1383">
        <v>144</v>
      </c>
      <c r="J127" s="1383">
        <v>1868</v>
      </c>
      <c r="K127" s="1383">
        <v>39</v>
      </c>
      <c r="L127" s="1383">
        <v>927</v>
      </c>
      <c r="M127" s="1383">
        <v>44</v>
      </c>
      <c r="N127" s="1383">
        <v>1606</v>
      </c>
      <c r="O127" s="1383">
        <v>37</v>
      </c>
      <c r="P127" s="1383">
        <v>2655</v>
      </c>
      <c r="Q127" s="1383">
        <v>19</v>
      </c>
      <c r="R127" s="1383">
        <v>2619</v>
      </c>
      <c r="S127" s="1383">
        <v>13</v>
      </c>
      <c r="T127" s="1383">
        <v>3207</v>
      </c>
      <c r="U127" s="1383">
        <v>6</v>
      </c>
      <c r="V127" s="1383">
        <v>2158</v>
      </c>
      <c r="W127" s="1383">
        <v>24</v>
      </c>
      <c r="X127" s="1383">
        <v>1123</v>
      </c>
      <c r="Y127" s="1383">
        <v>17516</v>
      </c>
      <c r="Z127" s="1383">
        <v>609</v>
      </c>
      <c r="AA127" s="1383">
        <v>1283</v>
      </c>
      <c r="AB127" s="1383">
        <v>192</v>
      </c>
      <c r="AC127" s="1383">
        <v>1268</v>
      </c>
      <c r="AD127" s="1383">
        <v>141</v>
      </c>
      <c r="AE127" s="1383">
        <v>1821</v>
      </c>
      <c r="AF127" s="1383">
        <v>38</v>
      </c>
      <c r="AG127" s="1383">
        <v>899</v>
      </c>
      <c r="AH127" s="1383">
        <v>44</v>
      </c>
      <c r="AI127" s="1383">
        <v>1606</v>
      </c>
      <c r="AJ127" s="1383">
        <v>37</v>
      </c>
      <c r="AK127" s="1383">
        <v>2655</v>
      </c>
      <c r="AL127" s="1383">
        <v>19</v>
      </c>
      <c r="AM127" s="1383">
        <v>2619</v>
      </c>
      <c r="AN127" s="1383">
        <v>13</v>
      </c>
      <c r="AO127" s="1383">
        <v>3207</v>
      </c>
      <c r="AP127" s="1383">
        <v>6</v>
      </c>
      <c r="AQ127" s="1383">
        <v>2158</v>
      </c>
      <c r="AR127" s="1383">
        <v>24</v>
      </c>
    </row>
    <row r="128" spans="1:47" ht="21.75" customHeight="1">
      <c r="A128" s="1381" t="s">
        <v>5256</v>
      </c>
      <c r="B128" s="1382" t="s">
        <v>5209</v>
      </c>
      <c r="C128" s="1383">
        <v>309</v>
      </c>
      <c r="D128" s="1383">
        <v>1083</v>
      </c>
      <c r="E128" s="1383">
        <v>242</v>
      </c>
      <c r="F128" s="1383">
        <v>456</v>
      </c>
      <c r="G128" s="1383">
        <v>33</v>
      </c>
      <c r="H128" s="1383">
        <v>227</v>
      </c>
      <c r="I128" s="1383">
        <v>12</v>
      </c>
      <c r="J128" s="1383">
        <v>150</v>
      </c>
      <c r="K128" s="1383">
        <v>4</v>
      </c>
      <c r="L128" s="1383">
        <v>100</v>
      </c>
      <c r="M128" s="1383">
        <v>2</v>
      </c>
      <c r="N128" s="1383">
        <v>79</v>
      </c>
      <c r="O128" s="1383">
        <v>1</v>
      </c>
      <c r="P128" s="1383">
        <v>71</v>
      </c>
      <c r="Q128" s="1383" t="s">
        <v>399</v>
      </c>
      <c r="R128" s="1383" t="s">
        <v>399</v>
      </c>
      <c r="S128" s="1383" t="s">
        <v>399</v>
      </c>
      <c r="T128" s="1383" t="s">
        <v>399</v>
      </c>
      <c r="U128" s="1383" t="s">
        <v>399</v>
      </c>
      <c r="V128" s="1383" t="s">
        <v>399</v>
      </c>
      <c r="W128" s="1383">
        <v>15</v>
      </c>
      <c r="X128" s="1383">
        <v>309</v>
      </c>
      <c r="Y128" s="1383">
        <v>1083</v>
      </c>
      <c r="Z128" s="1383">
        <v>242</v>
      </c>
      <c r="AA128" s="1383">
        <v>456</v>
      </c>
      <c r="AB128" s="1383">
        <v>33</v>
      </c>
      <c r="AC128" s="1383">
        <v>227</v>
      </c>
      <c r="AD128" s="1383">
        <v>12</v>
      </c>
      <c r="AE128" s="1383">
        <v>150</v>
      </c>
      <c r="AF128" s="1383">
        <v>4</v>
      </c>
      <c r="AG128" s="1383">
        <v>100</v>
      </c>
      <c r="AH128" s="1383">
        <v>2</v>
      </c>
      <c r="AI128" s="1383">
        <v>79</v>
      </c>
      <c r="AJ128" s="1383">
        <v>1</v>
      </c>
      <c r="AK128" s="1383">
        <v>71</v>
      </c>
      <c r="AL128" s="1383" t="s">
        <v>399</v>
      </c>
      <c r="AM128" s="1383" t="s">
        <v>399</v>
      </c>
      <c r="AN128" s="1383" t="s">
        <v>399</v>
      </c>
      <c r="AO128" s="1383" t="s">
        <v>399</v>
      </c>
      <c r="AP128" s="1383" t="s">
        <v>399</v>
      </c>
      <c r="AQ128" s="1383" t="s">
        <v>399</v>
      </c>
      <c r="AR128" s="1383">
        <v>15</v>
      </c>
    </row>
    <row r="129" spans="1:44" ht="21.75" customHeight="1">
      <c r="A129" s="1384">
        <v>93</v>
      </c>
      <c r="B129" s="1385" t="s">
        <v>5216</v>
      </c>
      <c r="C129" s="1383">
        <v>172</v>
      </c>
      <c r="D129" s="1383">
        <v>676</v>
      </c>
      <c r="E129" s="1383">
        <v>126</v>
      </c>
      <c r="F129" s="1383">
        <v>230</v>
      </c>
      <c r="G129" s="1383">
        <v>20</v>
      </c>
      <c r="H129" s="1383">
        <v>142</v>
      </c>
      <c r="I129" s="1383">
        <v>8</v>
      </c>
      <c r="J129" s="1383">
        <v>105</v>
      </c>
      <c r="K129" s="1383">
        <v>2</v>
      </c>
      <c r="L129" s="1383">
        <v>49</v>
      </c>
      <c r="M129" s="1383">
        <v>2</v>
      </c>
      <c r="N129" s="1383">
        <v>79</v>
      </c>
      <c r="O129" s="1383">
        <v>1</v>
      </c>
      <c r="P129" s="1383">
        <v>71</v>
      </c>
      <c r="Q129" s="1383" t="s">
        <v>399</v>
      </c>
      <c r="R129" s="1383" t="s">
        <v>399</v>
      </c>
      <c r="S129" s="1383" t="s">
        <v>399</v>
      </c>
      <c r="T129" s="1383" t="s">
        <v>399</v>
      </c>
      <c r="U129" s="1383" t="s">
        <v>399</v>
      </c>
      <c r="V129" s="1383" t="s">
        <v>399</v>
      </c>
      <c r="W129" s="1383">
        <v>13</v>
      </c>
      <c r="X129" s="1383">
        <v>172</v>
      </c>
      <c r="Y129" s="1383">
        <v>676</v>
      </c>
      <c r="Z129" s="1383">
        <v>126</v>
      </c>
      <c r="AA129" s="1383">
        <v>230</v>
      </c>
      <c r="AB129" s="1383">
        <v>20</v>
      </c>
      <c r="AC129" s="1383">
        <v>142</v>
      </c>
      <c r="AD129" s="1383">
        <v>8</v>
      </c>
      <c r="AE129" s="1383">
        <v>105</v>
      </c>
      <c r="AF129" s="1383">
        <v>2</v>
      </c>
      <c r="AG129" s="1383">
        <v>49</v>
      </c>
      <c r="AH129" s="1383">
        <v>2</v>
      </c>
      <c r="AI129" s="1383">
        <v>79</v>
      </c>
      <c r="AJ129" s="1383">
        <v>1</v>
      </c>
      <c r="AK129" s="1383">
        <v>71</v>
      </c>
      <c r="AL129" s="1383" t="s">
        <v>399</v>
      </c>
      <c r="AM129" s="1383" t="s">
        <v>399</v>
      </c>
      <c r="AN129" s="1383" t="s">
        <v>399</v>
      </c>
      <c r="AO129" s="1383" t="s">
        <v>399</v>
      </c>
      <c r="AP129" s="1383" t="s">
        <v>399</v>
      </c>
      <c r="AQ129" s="1383" t="s">
        <v>399</v>
      </c>
      <c r="AR129" s="1383">
        <v>13</v>
      </c>
    </row>
    <row r="130" spans="1:44" ht="21.75" customHeight="1">
      <c r="A130" s="1384">
        <v>94</v>
      </c>
      <c r="B130" s="1385" t="s">
        <v>5217</v>
      </c>
      <c r="C130" s="1383">
        <v>137</v>
      </c>
      <c r="D130" s="1383">
        <v>407</v>
      </c>
      <c r="E130" s="1383">
        <v>116</v>
      </c>
      <c r="F130" s="1383">
        <v>226</v>
      </c>
      <c r="G130" s="1383">
        <v>13</v>
      </c>
      <c r="H130" s="1383">
        <v>85</v>
      </c>
      <c r="I130" s="1383">
        <v>4</v>
      </c>
      <c r="J130" s="1383">
        <v>45</v>
      </c>
      <c r="K130" s="1383">
        <v>2</v>
      </c>
      <c r="L130" s="1383">
        <v>51</v>
      </c>
      <c r="M130" s="1383" t="s">
        <v>399</v>
      </c>
      <c r="N130" s="1383" t="s">
        <v>399</v>
      </c>
      <c r="O130" s="1383" t="s">
        <v>399</v>
      </c>
      <c r="P130" s="1383" t="s">
        <v>399</v>
      </c>
      <c r="Q130" s="1383" t="s">
        <v>399</v>
      </c>
      <c r="R130" s="1383" t="s">
        <v>399</v>
      </c>
      <c r="S130" s="1383" t="s">
        <v>399</v>
      </c>
      <c r="T130" s="1383" t="s">
        <v>399</v>
      </c>
      <c r="U130" s="1383" t="s">
        <v>399</v>
      </c>
      <c r="V130" s="1383" t="s">
        <v>399</v>
      </c>
      <c r="W130" s="1383">
        <v>2</v>
      </c>
      <c r="X130" s="1383">
        <v>137</v>
      </c>
      <c r="Y130" s="1383">
        <v>407</v>
      </c>
      <c r="Z130" s="1383">
        <v>116</v>
      </c>
      <c r="AA130" s="1383">
        <v>226</v>
      </c>
      <c r="AB130" s="1383">
        <v>13</v>
      </c>
      <c r="AC130" s="1383">
        <v>85</v>
      </c>
      <c r="AD130" s="1383">
        <v>4</v>
      </c>
      <c r="AE130" s="1383">
        <v>45</v>
      </c>
      <c r="AF130" s="1383">
        <v>2</v>
      </c>
      <c r="AG130" s="1383">
        <v>51</v>
      </c>
      <c r="AH130" s="1383" t="s">
        <v>399</v>
      </c>
      <c r="AI130" s="1383" t="s">
        <v>399</v>
      </c>
      <c r="AJ130" s="1383" t="s">
        <v>399</v>
      </c>
      <c r="AK130" s="1383" t="s">
        <v>399</v>
      </c>
      <c r="AL130" s="1383" t="s">
        <v>399</v>
      </c>
      <c r="AM130" s="1383" t="s">
        <v>399</v>
      </c>
      <c r="AN130" s="1383" t="s">
        <v>399</v>
      </c>
      <c r="AO130" s="1383" t="s">
        <v>399</v>
      </c>
      <c r="AP130" s="1383" t="s">
        <v>399</v>
      </c>
      <c r="AQ130" s="1383" t="s">
        <v>399</v>
      </c>
      <c r="AR130" s="1383">
        <v>2</v>
      </c>
    </row>
    <row r="131" spans="1:44" ht="21.75" customHeight="1">
      <c r="A131" s="1381" t="s">
        <v>5257</v>
      </c>
      <c r="B131" s="1382" t="s">
        <v>5210</v>
      </c>
      <c r="C131" s="1383">
        <v>825</v>
      </c>
      <c r="D131" s="1383">
        <v>16546</v>
      </c>
      <c r="E131" s="1383">
        <v>370</v>
      </c>
      <c r="F131" s="1383">
        <v>833</v>
      </c>
      <c r="G131" s="1383">
        <v>163</v>
      </c>
      <c r="H131" s="1383">
        <v>1073</v>
      </c>
      <c r="I131" s="1383">
        <v>132</v>
      </c>
      <c r="J131" s="1383">
        <v>1718</v>
      </c>
      <c r="K131" s="1383">
        <v>35</v>
      </c>
      <c r="L131" s="1383">
        <v>827</v>
      </c>
      <c r="M131" s="1383">
        <v>42</v>
      </c>
      <c r="N131" s="1383">
        <v>1527</v>
      </c>
      <c r="O131" s="1383">
        <v>36</v>
      </c>
      <c r="P131" s="1383">
        <v>2584</v>
      </c>
      <c r="Q131" s="1383">
        <v>19</v>
      </c>
      <c r="R131" s="1383">
        <v>2619</v>
      </c>
      <c r="S131" s="1383">
        <v>13</v>
      </c>
      <c r="T131" s="1383">
        <v>3207</v>
      </c>
      <c r="U131" s="1383">
        <v>6</v>
      </c>
      <c r="V131" s="1383">
        <v>2158</v>
      </c>
      <c r="W131" s="1383">
        <v>9</v>
      </c>
      <c r="X131" s="1383">
        <v>814</v>
      </c>
      <c r="Y131" s="1383">
        <v>16433</v>
      </c>
      <c r="Z131" s="1383">
        <v>367</v>
      </c>
      <c r="AA131" s="1383">
        <v>827</v>
      </c>
      <c r="AB131" s="1383">
        <v>159</v>
      </c>
      <c r="AC131" s="1383">
        <v>1041</v>
      </c>
      <c r="AD131" s="1383">
        <v>129</v>
      </c>
      <c r="AE131" s="1383">
        <v>1671</v>
      </c>
      <c r="AF131" s="1383">
        <v>34</v>
      </c>
      <c r="AG131" s="1383">
        <v>799</v>
      </c>
      <c r="AH131" s="1383">
        <v>42</v>
      </c>
      <c r="AI131" s="1383">
        <v>1527</v>
      </c>
      <c r="AJ131" s="1383">
        <v>36</v>
      </c>
      <c r="AK131" s="1383">
        <v>2584</v>
      </c>
      <c r="AL131" s="1383">
        <v>19</v>
      </c>
      <c r="AM131" s="1383">
        <v>2619</v>
      </c>
      <c r="AN131" s="1383">
        <v>13</v>
      </c>
      <c r="AO131" s="1383">
        <v>3207</v>
      </c>
      <c r="AP131" s="1383">
        <v>6</v>
      </c>
      <c r="AQ131" s="1383">
        <v>2158</v>
      </c>
      <c r="AR131" s="1383">
        <v>9</v>
      </c>
    </row>
    <row r="132" spans="1:44" ht="21.75" customHeight="1">
      <c r="A132" s="1384">
        <v>88</v>
      </c>
      <c r="B132" s="1385" t="s">
        <v>5211</v>
      </c>
      <c r="C132" s="1383">
        <v>105</v>
      </c>
      <c r="D132" s="1383">
        <v>1076</v>
      </c>
      <c r="E132" s="1383">
        <v>31</v>
      </c>
      <c r="F132" s="1383">
        <v>72</v>
      </c>
      <c r="G132" s="1383">
        <v>32</v>
      </c>
      <c r="H132" s="1383">
        <v>219</v>
      </c>
      <c r="I132" s="1383">
        <v>34</v>
      </c>
      <c r="J132" s="1383">
        <v>438</v>
      </c>
      <c r="K132" s="1383">
        <v>4</v>
      </c>
      <c r="L132" s="1383">
        <v>95</v>
      </c>
      <c r="M132" s="1383">
        <v>3</v>
      </c>
      <c r="N132" s="1383">
        <v>104</v>
      </c>
      <c r="O132" s="1383" t="s">
        <v>399</v>
      </c>
      <c r="P132" s="1383" t="s">
        <v>399</v>
      </c>
      <c r="Q132" s="1383">
        <v>1</v>
      </c>
      <c r="R132" s="1383">
        <v>148</v>
      </c>
      <c r="S132" s="1383" t="s">
        <v>399</v>
      </c>
      <c r="T132" s="1383" t="s">
        <v>399</v>
      </c>
      <c r="U132" s="1383" t="s">
        <v>399</v>
      </c>
      <c r="V132" s="1383" t="s">
        <v>399</v>
      </c>
      <c r="W132" s="1383" t="s">
        <v>399</v>
      </c>
      <c r="X132" s="1383">
        <v>101</v>
      </c>
      <c r="Y132" s="1383">
        <v>1006</v>
      </c>
      <c r="Z132" s="1383">
        <v>31</v>
      </c>
      <c r="AA132" s="1383">
        <v>72</v>
      </c>
      <c r="AB132" s="1383">
        <v>31</v>
      </c>
      <c r="AC132" s="1383">
        <v>212</v>
      </c>
      <c r="AD132" s="1383">
        <v>32</v>
      </c>
      <c r="AE132" s="1383">
        <v>403</v>
      </c>
      <c r="AF132" s="1383">
        <v>3</v>
      </c>
      <c r="AG132" s="1383">
        <v>67</v>
      </c>
      <c r="AH132" s="1383">
        <v>3</v>
      </c>
      <c r="AI132" s="1383">
        <v>104</v>
      </c>
      <c r="AJ132" s="1383" t="s">
        <v>399</v>
      </c>
      <c r="AK132" s="1383" t="s">
        <v>399</v>
      </c>
      <c r="AL132" s="1383">
        <v>1</v>
      </c>
      <c r="AM132" s="1383">
        <v>148</v>
      </c>
      <c r="AN132" s="1383" t="s">
        <v>399</v>
      </c>
      <c r="AO132" s="1383" t="s">
        <v>399</v>
      </c>
      <c r="AP132" s="1383" t="s">
        <v>399</v>
      </c>
      <c r="AQ132" s="1383" t="s">
        <v>399</v>
      </c>
      <c r="AR132" s="1383" t="s">
        <v>399</v>
      </c>
    </row>
    <row r="133" spans="1:44" ht="21.75" customHeight="1">
      <c r="A133" s="1384">
        <v>89</v>
      </c>
      <c r="B133" s="1385" t="s">
        <v>5212</v>
      </c>
      <c r="C133" s="1383">
        <v>196</v>
      </c>
      <c r="D133" s="1383">
        <v>1186</v>
      </c>
      <c r="E133" s="1383">
        <v>106</v>
      </c>
      <c r="F133" s="1383">
        <v>244</v>
      </c>
      <c r="G133" s="1383">
        <v>53</v>
      </c>
      <c r="H133" s="1383">
        <v>350</v>
      </c>
      <c r="I133" s="1383">
        <v>30</v>
      </c>
      <c r="J133" s="1383">
        <v>385</v>
      </c>
      <c r="K133" s="1383">
        <v>3</v>
      </c>
      <c r="L133" s="1383">
        <v>77</v>
      </c>
      <c r="M133" s="1383">
        <v>4</v>
      </c>
      <c r="N133" s="1383">
        <v>130</v>
      </c>
      <c r="O133" s="1383" t="s">
        <v>399</v>
      </c>
      <c r="P133" s="1383" t="s">
        <v>399</v>
      </c>
      <c r="Q133" s="1383" t="s">
        <v>399</v>
      </c>
      <c r="R133" s="1383" t="s">
        <v>399</v>
      </c>
      <c r="S133" s="1383" t="s">
        <v>399</v>
      </c>
      <c r="T133" s="1383" t="s">
        <v>399</v>
      </c>
      <c r="U133" s="1383" t="s">
        <v>399</v>
      </c>
      <c r="V133" s="1383" t="s">
        <v>399</v>
      </c>
      <c r="W133" s="1383" t="s">
        <v>399</v>
      </c>
      <c r="X133" s="1383">
        <v>196</v>
      </c>
      <c r="Y133" s="1383">
        <v>1186</v>
      </c>
      <c r="Z133" s="1383">
        <v>106</v>
      </c>
      <c r="AA133" s="1383">
        <v>244</v>
      </c>
      <c r="AB133" s="1383">
        <v>53</v>
      </c>
      <c r="AC133" s="1383">
        <v>350</v>
      </c>
      <c r="AD133" s="1383">
        <v>30</v>
      </c>
      <c r="AE133" s="1383">
        <v>385</v>
      </c>
      <c r="AF133" s="1383">
        <v>3</v>
      </c>
      <c r="AG133" s="1383">
        <v>77</v>
      </c>
      <c r="AH133" s="1383">
        <v>4</v>
      </c>
      <c r="AI133" s="1383">
        <v>130</v>
      </c>
      <c r="AJ133" s="1383" t="s">
        <v>399</v>
      </c>
      <c r="AK133" s="1383" t="s">
        <v>399</v>
      </c>
      <c r="AL133" s="1383" t="s">
        <v>399</v>
      </c>
      <c r="AM133" s="1383" t="s">
        <v>399</v>
      </c>
      <c r="AN133" s="1383" t="s">
        <v>399</v>
      </c>
      <c r="AO133" s="1383" t="s">
        <v>399</v>
      </c>
      <c r="AP133" s="1383" t="s">
        <v>399</v>
      </c>
      <c r="AQ133" s="1383" t="s">
        <v>399</v>
      </c>
      <c r="AR133" s="1383" t="s">
        <v>399</v>
      </c>
    </row>
    <row r="134" spans="1:44" ht="21.75" customHeight="1">
      <c r="A134" s="1384">
        <v>90</v>
      </c>
      <c r="B134" s="1385" t="s">
        <v>5213</v>
      </c>
      <c r="C134" s="1383">
        <v>138</v>
      </c>
      <c r="D134" s="1383">
        <v>636</v>
      </c>
      <c r="E134" s="1383">
        <v>94</v>
      </c>
      <c r="F134" s="1383">
        <v>202</v>
      </c>
      <c r="G134" s="1383">
        <v>28</v>
      </c>
      <c r="H134" s="1383">
        <v>165</v>
      </c>
      <c r="I134" s="1383">
        <v>10</v>
      </c>
      <c r="J134" s="1383">
        <v>118</v>
      </c>
      <c r="K134" s="1383">
        <v>3</v>
      </c>
      <c r="L134" s="1383">
        <v>64</v>
      </c>
      <c r="M134" s="1383">
        <v>1</v>
      </c>
      <c r="N134" s="1383">
        <v>36</v>
      </c>
      <c r="O134" s="1383">
        <v>1</v>
      </c>
      <c r="P134" s="1383">
        <v>51</v>
      </c>
      <c r="Q134" s="1383" t="s">
        <v>399</v>
      </c>
      <c r="R134" s="1383" t="s">
        <v>399</v>
      </c>
      <c r="S134" s="1383" t="s">
        <v>399</v>
      </c>
      <c r="T134" s="1383" t="s">
        <v>399</v>
      </c>
      <c r="U134" s="1383" t="s">
        <v>399</v>
      </c>
      <c r="V134" s="1383" t="s">
        <v>399</v>
      </c>
      <c r="W134" s="1383">
        <v>1</v>
      </c>
      <c r="X134" s="1383">
        <v>138</v>
      </c>
      <c r="Y134" s="1383">
        <v>636</v>
      </c>
      <c r="Z134" s="1383">
        <v>94</v>
      </c>
      <c r="AA134" s="1383">
        <v>202</v>
      </c>
      <c r="AB134" s="1383">
        <v>28</v>
      </c>
      <c r="AC134" s="1383">
        <v>165</v>
      </c>
      <c r="AD134" s="1383">
        <v>10</v>
      </c>
      <c r="AE134" s="1383">
        <v>118</v>
      </c>
      <c r="AF134" s="1383">
        <v>3</v>
      </c>
      <c r="AG134" s="1383">
        <v>64</v>
      </c>
      <c r="AH134" s="1383">
        <v>1</v>
      </c>
      <c r="AI134" s="1383">
        <v>36</v>
      </c>
      <c r="AJ134" s="1383">
        <v>1</v>
      </c>
      <c r="AK134" s="1383">
        <v>51</v>
      </c>
      <c r="AL134" s="1383" t="s">
        <v>399</v>
      </c>
      <c r="AM134" s="1383" t="s">
        <v>399</v>
      </c>
      <c r="AN134" s="1383" t="s">
        <v>399</v>
      </c>
      <c r="AO134" s="1383" t="s">
        <v>399</v>
      </c>
      <c r="AP134" s="1383" t="s">
        <v>399</v>
      </c>
      <c r="AQ134" s="1383" t="s">
        <v>399</v>
      </c>
      <c r="AR134" s="1383">
        <v>1</v>
      </c>
    </row>
    <row r="135" spans="1:44" ht="21.75" customHeight="1">
      <c r="A135" s="1384">
        <v>91</v>
      </c>
      <c r="B135" s="1385" t="s">
        <v>5214</v>
      </c>
      <c r="C135" s="1383">
        <v>91</v>
      </c>
      <c r="D135" s="1383">
        <v>6922</v>
      </c>
      <c r="E135" s="1383">
        <v>21</v>
      </c>
      <c r="F135" s="1383">
        <v>48</v>
      </c>
      <c r="G135" s="1383">
        <v>10</v>
      </c>
      <c r="H135" s="1383">
        <v>63</v>
      </c>
      <c r="I135" s="1383">
        <v>6</v>
      </c>
      <c r="J135" s="1383">
        <v>75</v>
      </c>
      <c r="K135" s="1383">
        <v>2</v>
      </c>
      <c r="L135" s="1383">
        <v>45</v>
      </c>
      <c r="M135" s="1383">
        <v>12</v>
      </c>
      <c r="N135" s="1383">
        <v>437</v>
      </c>
      <c r="O135" s="1383">
        <v>18</v>
      </c>
      <c r="P135" s="1383">
        <v>1354</v>
      </c>
      <c r="Q135" s="1383">
        <v>6</v>
      </c>
      <c r="R135" s="1383">
        <v>903</v>
      </c>
      <c r="S135" s="1383">
        <v>12</v>
      </c>
      <c r="T135" s="1383">
        <v>2909</v>
      </c>
      <c r="U135" s="1383">
        <v>3</v>
      </c>
      <c r="V135" s="1383">
        <v>1088</v>
      </c>
      <c r="W135" s="1383">
        <v>1</v>
      </c>
      <c r="X135" s="1383">
        <v>91</v>
      </c>
      <c r="Y135" s="1383">
        <v>6922</v>
      </c>
      <c r="Z135" s="1383">
        <v>21</v>
      </c>
      <c r="AA135" s="1383">
        <v>48</v>
      </c>
      <c r="AB135" s="1383">
        <v>10</v>
      </c>
      <c r="AC135" s="1383">
        <v>63</v>
      </c>
      <c r="AD135" s="1383">
        <v>6</v>
      </c>
      <c r="AE135" s="1383">
        <v>75</v>
      </c>
      <c r="AF135" s="1383">
        <v>2</v>
      </c>
      <c r="AG135" s="1383">
        <v>45</v>
      </c>
      <c r="AH135" s="1383">
        <v>12</v>
      </c>
      <c r="AI135" s="1383">
        <v>437</v>
      </c>
      <c r="AJ135" s="1383">
        <v>18</v>
      </c>
      <c r="AK135" s="1383">
        <v>1354</v>
      </c>
      <c r="AL135" s="1383">
        <v>6</v>
      </c>
      <c r="AM135" s="1383">
        <v>903</v>
      </c>
      <c r="AN135" s="1383">
        <v>12</v>
      </c>
      <c r="AO135" s="1383">
        <v>2909</v>
      </c>
      <c r="AP135" s="1383">
        <v>3</v>
      </c>
      <c r="AQ135" s="1383">
        <v>1088</v>
      </c>
      <c r="AR135" s="1383">
        <v>1</v>
      </c>
    </row>
    <row r="136" spans="1:44" ht="21.75" customHeight="1">
      <c r="A136" s="1384">
        <v>92</v>
      </c>
      <c r="B136" s="1385" t="s">
        <v>5215</v>
      </c>
      <c r="C136" s="1383">
        <v>282</v>
      </c>
      <c r="D136" s="1383">
        <v>6635</v>
      </c>
      <c r="E136" s="1383">
        <v>113</v>
      </c>
      <c r="F136" s="1383">
        <v>255</v>
      </c>
      <c r="G136" s="1383">
        <v>36</v>
      </c>
      <c r="H136" s="1383">
        <v>244</v>
      </c>
      <c r="I136" s="1383">
        <v>48</v>
      </c>
      <c r="J136" s="1383">
        <v>655</v>
      </c>
      <c r="K136" s="1383">
        <v>23</v>
      </c>
      <c r="L136" s="1383">
        <v>546</v>
      </c>
      <c r="M136" s="1383">
        <v>22</v>
      </c>
      <c r="N136" s="1383">
        <v>820</v>
      </c>
      <c r="O136" s="1383">
        <v>17</v>
      </c>
      <c r="P136" s="1383">
        <v>1179</v>
      </c>
      <c r="Q136" s="1383">
        <v>12</v>
      </c>
      <c r="R136" s="1383">
        <v>1568</v>
      </c>
      <c r="S136" s="1383">
        <v>1</v>
      </c>
      <c r="T136" s="1383">
        <v>298</v>
      </c>
      <c r="U136" s="1383">
        <v>3</v>
      </c>
      <c r="V136" s="1383">
        <v>1070</v>
      </c>
      <c r="W136" s="1383">
        <v>7</v>
      </c>
      <c r="X136" s="1383">
        <v>281</v>
      </c>
      <c r="Y136" s="1383">
        <v>6626</v>
      </c>
      <c r="Z136" s="1383">
        <v>113</v>
      </c>
      <c r="AA136" s="1383">
        <v>255</v>
      </c>
      <c r="AB136" s="1383">
        <v>35</v>
      </c>
      <c r="AC136" s="1383">
        <v>235</v>
      </c>
      <c r="AD136" s="1383">
        <v>48</v>
      </c>
      <c r="AE136" s="1383">
        <v>655</v>
      </c>
      <c r="AF136" s="1383">
        <v>23</v>
      </c>
      <c r="AG136" s="1383">
        <v>546</v>
      </c>
      <c r="AH136" s="1383">
        <v>22</v>
      </c>
      <c r="AI136" s="1383">
        <v>820</v>
      </c>
      <c r="AJ136" s="1383">
        <v>17</v>
      </c>
      <c r="AK136" s="1383">
        <v>1179</v>
      </c>
      <c r="AL136" s="1383">
        <v>12</v>
      </c>
      <c r="AM136" s="1383">
        <v>1568</v>
      </c>
      <c r="AN136" s="1383">
        <v>1</v>
      </c>
      <c r="AO136" s="1383">
        <v>298</v>
      </c>
      <c r="AP136" s="1383">
        <v>3</v>
      </c>
      <c r="AQ136" s="1383">
        <v>1070</v>
      </c>
      <c r="AR136" s="1383">
        <v>7</v>
      </c>
    </row>
    <row r="137" spans="1:44" ht="21.75" customHeight="1">
      <c r="A137" s="1384">
        <v>95</v>
      </c>
      <c r="B137" s="1385" t="s">
        <v>5218</v>
      </c>
      <c r="C137" s="1383">
        <v>11</v>
      </c>
      <c r="D137" s="1383">
        <v>75</v>
      </c>
      <c r="E137" s="1383">
        <v>4</v>
      </c>
      <c r="F137" s="1383">
        <v>8</v>
      </c>
      <c r="G137" s="1383">
        <v>4</v>
      </c>
      <c r="H137" s="1383">
        <v>32</v>
      </c>
      <c r="I137" s="1383">
        <v>3</v>
      </c>
      <c r="J137" s="1383">
        <v>35</v>
      </c>
      <c r="K137" s="1383" t="s">
        <v>399</v>
      </c>
      <c r="L137" s="1383" t="s">
        <v>399</v>
      </c>
      <c r="M137" s="1383" t="s">
        <v>399</v>
      </c>
      <c r="N137" s="1383" t="s">
        <v>399</v>
      </c>
      <c r="O137" s="1383" t="s">
        <v>399</v>
      </c>
      <c r="P137" s="1383" t="s">
        <v>399</v>
      </c>
      <c r="Q137" s="1383" t="s">
        <v>399</v>
      </c>
      <c r="R137" s="1383" t="s">
        <v>399</v>
      </c>
      <c r="S137" s="1383" t="s">
        <v>399</v>
      </c>
      <c r="T137" s="1383" t="s">
        <v>399</v>
      </c>
      <c r="U137" s="1383" t="s">
        <v>399</v>
      </c>
      <c r="V137" s="1383" t="s">
        <v>399</v>
      </c>
      <c r="W137" s="1383" t="s">
        <v>399</v>
      </c>
      <c r="X137" s="1383">
        <v>5</v>
      </c>
      <c r="Y137" s="1383">
        <v>41</v>
      </c>
      <c r="Z137" s="1383">
        <v>1</v>
      </c>
      <c r="AA137" s="1383">
        <v>2</v>
      </c>
      <c r="AB137" s="1383">
        <v>2</v>
      </c>
      <c r="AC137" s="1383">
        <v>16</v>
      </c>
      <c r="AD137" s="1383">
        <v>2</v>
      </c>
      <c r="AE137" s="1383">
        <v>23</v>
      </c>
      <c r="AF137" s="1383" t="s">
        <v>399</v>
      </c>
      <c r="AG137" s="1383" t="s">
        <v>399</v>
      </c>
      <c r="AH137" s="1383" t="s">
        <v>399</v>
      </c>
      <c r="AI137" s="1383" t="s">
        <v>399</v>
      </c>
      <c r="AJ137" s="1383" t="s">
        <v>399</v>
      </c>
      <c r="AK137" s="1383" t="s">
        <v>399</v>
      </c>
      <c r="AL137" s="1383" t="s">
        <v>399</v>
      </c>
      <c r="AM137" s="1383" t="s">
        <v>399</v>
      </c>
      <c r="AN137" s="1383" t="s">
        <v>399</v>
      </c>
      <c r="AO137" s="1383" t="s">
        <v>399</v>
      </c>
      <c r="AP137" s="1383" t="s">
        <v>399</v>
      </c>
      <c r="AQ137" s="1383" t="s">
        <v>399</v>
      </c>
      <c r="AR137" s="1383" t="s">
        <v>399</v>
      </c>
    </row>
    <row r="138" spans="1:44" ht="21.75" customHeight="1">
      <c r="A138" s="1381" t="s">
        <v>5258</v>
      </c>
      <c r="B138" s="1382" t="s">
        <v>5219</v>
      </c>
      <c r="C138" s="1383">
        <v>88</v>
      </c>
      <c r="D138" s="1383">
        <v>4187</v>
      </c>
      <c r="E138" s="1383">
        <v>21</v>
      </c>
      <c r="F138" s="1383">
        <v>41</v>
      </c>
      <c r="G138" s="1383">
        <v>12</v>
      </c>
      <c r="H138" s="1383">
        <v>81</v>
      </c>
      <c r="I138" s="1383">
        <v>35</v>
      </c>
      <c r="J138" s="1383">
        <v>494</v>
      </c>
      <c r="K138" s="1383">
        <v>7</v>
      </c>
      <c r="L138" s="1383">
        <v>168</v>
      </c>
      <c r="M138" s="1383">
        <v>2</v>
      </c>
      <c r="N138" s="1383">
        <v>71</v>
      </c>
      <c r="O138" s="1383">
        <v>5</v>
      </c>
      <c r="P138" s="1383">
        <v>404</v>
      </c>
      <c r="Q138" s="1383">
        <v>2</v>
      </c>
      <c r="R138" s="1383">
        <v>292</v>
      </c>
      <c r="S138" s="1383">
        <v>2</v>
      </c>
      <c r="T138" s="1383">
        <v>501</v>
      </c>
      <c r="U138" s="1383">
        <v>2</v>
      </c>
      <c r="V138" s="1383">
        <v>2135</v>
      </c>
      <c r="W138" s="1383" t="s">
        <v>399</v>
      </c>
      <c r="X138" s="1383" t="s">
        <v>399</v>
      </c>
      <c r="Y138" s="1383" t="s">
        <v>399</v>
      </c>
      <c r="Z138" s="1383" t="s">
        <v>399</v>
      </c>
      <c r="AA138" s="1383" t="s">
        <v>399</v>
      </c>
      <c r="AB138" s="1383" t="s">
        <v>399</v>
      </c>
      <c r="AC138" s="1383" t="s">
        <v>399</v>
      </c>
      <c r="AD138" s="1383" t="s">
        <v>399</v>
      </c>
      <c r="AE138" s="1383" t="s">
        <v>399</v>
      </c>
      <c r="AF138" s="1383" t="s">
        <v>399</v>
      </c>
      <c r="AG138" s="1383" t="s">
        <v>399</v>
      </c>
      <c r="AH138" s="1383" t="s">
        <v>399</v>
      </c>
      <c r="AI138" s="1383" t="s">
        <v>399</v>
      </c>
      <c r="AJ138" s="1383" t="s">
        <v>399</v>
      </c>
      <c r="AK138" s="1383" t="s">
        <v>399</v>
      </c>
      <c r="AL138" s="1383" t="s">
        <v>399</v>
      </c>
      <c r="AM138" s="1383" t="s">
        <v>399</v>
      </c>
      <c r="AN138" s="1383" t="s">
        <v>399</v>
      </c>
      <c r="AO138" s="1383" t="s">
        <v>399</v>
      </c>
      <c r="AP138" s="1383" t="s">
        <v>399</v>
      </c>
      <c r="AQ138" s="1383" t="s">
        <v>399</v>
      </c>
      <c r="AR138" s="1383" t="s">
        <v>399</v>
      </c>
    </row>
    <row r="139" spans="1:44" ht="21.75" customHeight="1">
      <c r="A139" s="1384">
        <v>97</v>
      </c>
      <c r="B139" s="1385" t="s">
        <v>5220</v>
      </c>
      <c r="C139" s="1383">
        <v>13</v>
      </c>
      <c r="D139" s="1383">
        <v>1271</v>
      </c>
      <c r="E139" s="1383" t="s">
        <v>399</v>
      </c>
      <c r="F139" s="1383" t="s">
        <v>399</v>
      </c>
      <c r="G139" s="1383">
        <v>1</v>
      </c>
      <c r="H139" s="1383">
        <v>8</v>
      </c>
      <c r="I139" s="1383">
        <v>5</v>
      </c>
      <c r="J139" s="1383">
        <v>62</v>
      </c>
      <c r="K139" s="1383">
        <v>1</v>
      </c>
      <c r="L139" s="1383">
        <v>28</v>
      </c>
      <c r="M139" s="1383">
        <v>2</v>
      </c>
      <c r="N139" s="1383">
        <v>71</v>
      </c>
      <c r="O139" s="1383">
        <v>1</v>
      </c>
      <c r="P139" s="1383">
        <v>79</v>
      </c>
      <c r="Q139" s="1383">
        <v>2</v>
      </c>
      <c r="R139" s="1383">
        <v>292</v>
      </c>
      <c r="S139" s="1383" t="s">
        <v>399</v>
      </c>
      <c r="T139" s="1383" t="s">
        <v>399</v>
      </c>
      <c r="U139" s="1383">
        <v>1</v>
      </c>
      <c r="V139" s="1383">
        <v>731</v>
      </c>
      <c r="W139" s="1383" t="s">
        <v>399</v>
      </c>
      <c r="X139" s="1383" t="s">
        <v>399</v>
      </c>
      <c r="Y139" s="1383" t="s">
        <v>399</v>
      </c>
      <c r="Z139" s="1383" t="s">
        <v>399</v>
      </c>
      <c r="AA139" s="1383" t="s">
        <v>399</v>
      </c>
      <c r="AB139" s="1383" t="s">
        <v>399</v>
      </c>
      <c r="AC139" s="1383" t="s">
        <v>399</v>
      </c>
      <c r="AD139" s="1383" t="s">
        <v>399</v>
      </c>
      <c r="AE139" s="1383" t="s">
        <v>399</v>
      </c>
      <c r="AF139" s="1383" t="s">
        <v>399</v>
      </c>
      <c r="AG139" s="1383" t="s">
        <v>399</v>
      </c>
      <c r="AH139" s="1383" t="s">
        <v>399</v>
      </c>
      <c r="AI139" s="1383" t="s">
        <v>399</v>
      </c>
      <c r="AJ139" s="1383" t="s">
        <v>399</v>
      </c>
      <c r="AK139" s="1383" t="s">
        <v>399</v>
      </c>
      <c r="AL139" s="1383" t="s">
        <v>399</v>
      </c>
      <c r="AM139" s="1383" t="s">
        <v>399</v>
      </c>
      <c r="AN139" s="1383" t="s">
        <v>399</v>
      </c>
      <c r="AO139" s="1383" t="s">
        <v>399</v>
      </c>
      <c r="AP139" s="1383" t="s">
        <v>399</v>
      </c>
      <c r="AQ139" s="1383" t="s">
        <v>399</v>
      </c>
      <c r="AR139" s="1383" t="s">
        <v>399</v>
      </c>
    </row>
    <row r="140" spans="1:44" ht="21.75" customHeight="1">
      <c r="A140" s="1386">
        <v>98</v>
      </c>
      <c r="B140" s="1387" t="s">
        <v>5221</v>
      </c>
      <c r="C140" s="1388">
        <v>75</v>
      </c>
      <c r="D140" s="1388">
        <v>2916</v>
      </c>
      <c r="E140" s="1388">
        <v>21</v>
      </c>
      <c r="F140" s="1388">
        <v>41</v>
      </c>
      <c r="G140" s="1388">
        <v>11</v>
      </c>
      <c r="H140" s="1388">
        <v>73</v>
      </c>
      <c r="I140" s="1388">
        <v>30</v>
      </c>
      <c r="J140" s="1388">
        <v>432</v>
      </c>
      <c r="K140" s="1388">
        <v>6</v>
      </c>
      <c r="L140" s="1388">
        <v>140</v>
      </c>
      <c r="M140" s="1388" t="s">
        <v>399</v>
      </c>
      <c r="N140" s="1388" t="s">
        <v>399</v>
      </c>
      <c r="O140" s="1388">
        <v>4</v>
      </c>
      <c r="P140" s="1388">
        <v>325</v>
      </c>
      <c r="Q140" s="1388" t="s">
        <v>399</v>
      </c>
      <c r="R140" s="1388" t="s">
        <v>399</v>
      </c>
      <c r="S140" s="1388">
        <v>2</v>
      </c>
      <c r="T140" s="1388">
        <v>501</v>
      </c>
      <c r="U140" s="1388">
        <v>1</v>
      </c>
      <c r="V140" s="1388">
        <v>1404</v>
      </c>
      <c r="W140" s="1388" t="s">
        <v>399</v>
      </c>
      <c r="X140" s="1388" t="s">
        <v>399</v>
      </c>
      <c r="Y140" s="1388" t="s">
        <v>399</v>
      </c>
      <c r="Z140" s="1388" t="s">
        <v>399</v>
      </c>
      <c r="AA140" s="1388" t="s">
        <v>399</v>
      </c>
      <c r="AB140" s="1388" t="s">
        <v>399</v>
      </c>
      <c r="AC140" s="1388" t="s">
        <v>399</v>
      </c>
      <c r="AD140" s="1388" t="s">
        <v>399</v>
      </c>
      <c r="AE140" s="1388" t="s">
        <v>399</v>
      </c>
      <c r="AF140" s="1388" t="s">
        <v>399</v>
      </c>
      <c r="AG140" s="1388" t="s">
        <v>399</v>
      </c>
      <c r="AH140" s="1388" t="s">
        <v>399</v>
      </c>
      <c r="AI140" s="1388" t="s">
        <v>399</v>
      </c>
      <c r="AJ140" s="1388" t="s">
        <v>399</v>
      </c>
      <c r="AK140" s="1388" t="s">
        <v>399</v>
      </c>
      <c r="AL140" s="1388" t="s">
        <v>399</v>
      </c>
      <c r="AM140" s="1388" t="s">
        <v>399</v>
      </c>
      <c r="AN140" s="1388" t="s">
        <v>399</v>
      </c>
      <c r="AO140" s="1388" t="s">
        <v>399</v>
      </c>
      <c r="AP140" s="1388" t="s">
        <v>399</v>
      </c>
      <c r="AQ140" s="1388" t="s">
        <v>399</v>
      </c>
      <c r="AR140" s="1388" t="s">
        <v>399</v>
      </c>
    </row>
    <row r="141" spans="1:44">
      <c r="A141" s="1374" t="s">
        <v>815</v>
      </c>
    </row>
    <row r="142" spans="1:44">
      <c r="A142" s="314" t="s">
        <v>782</v>
      </c>
    </row>
    <row r="143" spans="1:44">
      <c r="A143" s="314" t="s">
        <v>5343</v>
      </c>
    </row>
  </sheetData>
  <customSheetViews>
    <customSheetView guid="{35BD8D3A-C3F6-4E0E-B6B2-2143E8CF03D4}" scale="70">
      <pane xSplit="2" ySplit="6" topLeftCell="C7" activePane="bottomRight" state="frozen"/>
      <selection pane="bottomRight" activeCell="AT1" sqref="AT1"/>
      <pageMargins left="0.59055118110236227" right="0.59055118110236227" top="0.78740157480314965" bottom="0.78740157480314965" header="0.31496062992125984" footer="0.31496062992125984"/>
      <pageSetup paperSize="9" firstPageNumber="77" orientation="portrait" useFirstPageNumber="1" r:id="rId1"/>
      <headerFooter alignWithMargins="0"/>
    </customSheetView>
    <customSheetView guid="{62DAE75F-6EEA-49DA-9015-29B18CCD12D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
      <headerFooter alignWithMargins="0"/>
    </customSheetView>
    <customSheetView guid="{4FBB7373-7AD5-46FB-9DE1-55BD4F50189C}" scale="85">
      <pane xSplit="2" ySplit="6" topLeftCell="C124" activePane="bottomRight" state="frozen"/>
      <selection pane="bottomRight" activeCell="A143" sqref="A143"/>
      <pageMargins left="0.59055118110236227" right="0.59055118110236227" top="0.78740157480314965" bottom="0.78740157480314965" header="0.31496062992125984" footer="0.31496062992125984"/>
      <pageSetup paperSize="9" firstPageNumber="77" orientation="portrait" useFirstPageNumber="1" r:id="rId3"/>
      <headerFooter alignWithMargins="0"/>
    </customSheetView>
    <customSheetView guid="{B4CA18B5-BFDC-4B27-9B09-A8E981EC257E}" scale="70">
      <pane xSplit="2" ySplit="6" topLeftCell="C115" activePane="bottomRight" state="frozen"/>
      <selection pane="bottomRight" activeCell="B2" sqref="B2"/>
      <pageMargins left="0.59055118110236227" right="0.59055118110236227" top="0.78740157480314965" bottom="0.78740157480314965" header="0.31496062992125984" footer="0.31496062992125984"/>
      <pageSetup paperSize="9" firstPageNumber="77" orientation="portrait" useFirstPageNumber="1" r:id="rId4"/>
      <headerFooter alignWithMargins="0"/>
    </customSheetView>
    <customSheetView guid="{24722943-D668-4B0A-A18B-250D1EAF22DF}"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
      <headerFooter alignWithMargins="0"/>
    </customSheetView>
    <customSheetView guid="{F9A5D3E6-646D-417F-BBE8-7ECCE1B1890D}"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
      <headerFooter alignWithMargins="0"/>
    </customSheetView>
    <customSheetView guid="{B49D56AA-3B6B-4E15-99C8-E193BF4F22A9}"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
      <headerFooter alignWithMargins="0"/>
    </customSheetView>
    <customSheetView guid="{4BFB6A7F-AD02-4597-91ED-9E7C081BFF9C}"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8"/>
      <headerFooter alignWithMargins="0"/>
    </customSheetView>
    <customSheetView guid="{CB77EDC4-1539-4750-BB10-178F70A60A1B}"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9"/>
      <headerFooter alignWithMargins="0"/>
    </customSheetView>
    <customSheetView guid="{369012CD-4C1F-4D8C-8CE3-B02386BE13F9}"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0"/>
      <headerFooter alignWithMargins="0"/>
    </customSheetView>
    <customSheetView guid="{564D171F-5A7F-4BA7-84E9-2748A0F2FCAC}"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1"/>
      <headerFooter alignWithMargins="0"/>
    </customSheetView>
    <customSheetView guid="{57203996-1702-43B0-8CA7-C4D353FAC7EF}"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2"/>
      <headerFooter alignWithMargins="0"/>
    </customSheetView>
    <customSheetView guid="{00CC1D44-80CA-4E4D-84E2-49AA889E672C}"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3"/>
      <headerFooter alignWithMargins="0"/>
    </customSheetView>
    <customSheetView guid="{58711EF9-D1BA-4D52-9189-4F7861C6D30C}"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4"/>
      <headerFooter alignWithMargins="0"/>
    </customSheetView>
    <customSheetView guid="{67EF8DD2-DD3D-4A4F-9A3B-29FC45742F4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5"/>
      <headerFooter alignWithMargins="0"/>
    </customSheetView>
    <customSheetView guid="{3A63DEF1-E49A-408D-8D43-BE5779D6C7CA}"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6"/>
      <headerFooter alignWithMargins="0"/>
    </customSheetView>
    <customSheetView guid="{71AD9FC9-48FC-499D-BB07-7480148E85D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7"/>
      <headerFooter alignWithMargins="0"/>
    </customSheetView>
    <customSheetView guid="{30058F98-6897-4D54-8BCF-6DCA7063FB8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8"/>
      <headerFooter alignWithMargins="0"/>
    </customSheetView>
    <customSheetView guid="{69EF12F7-33A4-4F77-BCCE-9A346C0C3A8F}"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19"/>
      <headerFooter alignWithMargins="0"/>
    </customSheetView>
    <customSheetView guid="{2EA61839-294C-4932-B051-169222D4FEC6}" scale="85">
      <pane ySplit="6" topLeftCell="A7" activePane="bottomLeft" state="frozen"/>
      <selection pane="bottomLeft" activeCell="V1" sqref="V1"/>
      <pageMargins left="0.59055118110236227" right="0.59055118110236227" top="0.78740157480314965" bottom="0.78740157480314965" header="0.31496062992125984" footer="0.31496062992125984"/>
      <pageSetup paperSize="9" firstPageNumber="77" orientation="portrait" useFirstPageNumber="1" r:id="rId20"/>
      <headerFooter alignWithMargins="0"/>
    </customSheetView>
    <customSheetView guid="{93FFEA2B-6C03-44F6-B130-FBAEBD1B563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1"/>
      <headerFooter alignWithMargins="0"/>
    </customSheetView>
    <customSheetView guid="{53BA018E-45F1-40AC-9517-B9A1EB91F7F3}"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2"/>
      <headerFooter alignWithMargins="0"/>
    </customSheetView>
    <customSheetView guid="{1BFE2A91-9960-49FB-B512-A4FCD8C3EC6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3"/>
      <headerFooter alignWithMargins="0"/>
    </customSheetView>
    <customSheetView guid="{B11D6758-BA5A-4F43-A11B-572A39E9790E}"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4"/>
      <headerFooter alignWithMargins="0"/>
    </customSheetView>
    <customSheetView guid="{C5E0F698-3666-4B81-8EED-CC2781573207}"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5"/>
      <headerFooter alignWithMargins="0"/>
    </customSheetView>
    <customSheetView guid="{898219FD-2AFB-47DD-A584-5E9CD05CCBB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6"/>
      <headerFooter alignWithMargins="0"/>
    </customSheetView>
    <customSheetView guid="{F9FD260D-0E13-42FA-B6DD-FA7196CADFBB}"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7"/>
      <headerFooter alignWithMargins="0"/>
    </customSheetView>
    <customSheetView guid="{8F84476C-5D28-45F6-BFD4-9F4E2FD5B14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8"/>
      <headerFooter alignWithMargins="0"/>
    </customSheetView>
    <customSheetView guid="{7A262490-7FC2-4C8C-B289-2D8F9C2B72A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29"/>
      <headerFooter alignWithMargins="0"/>
    </customSheetView>
    <customSheetView guid="{BED141A3-5CB4-44D0-96C1-D3D2AD78F82E}"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0"/>
      <headerFooter alignWithMargins="0"/>
    </customSheetView>
    <customSheetView guid="{1BCDFE0B-EB32-405E-A123-CA77677AA7BE}"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1"/>
      <headerFooter alignWithMargins="0"/>
    </customSheetView>
    <customSheetView guid="{96390504-6689-4AFB-81A5-712B52EC1E83}"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2"/>
      <headerFooter alignWithMargins="0"/>
    </customSheetView>
    <customSheetView guid="{3FF74EB8-03DE-4C43-9AE6-A2853E714384}"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3"/>
      <headerFooter alignWithMargins="0"/>
    </customSheetView>
    <customSheetView guid="{2197E357-7CD0-4EA4-90A6-9555BC084B4F}"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4"/>
      <headerFooter alignWithMargins="0"/>
    </customSheetView>
    <customSheetView guid="{FF7A9D04-94D4-4D15-AD2D-E1F8E0368AE5}"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5"/>
      <headerFooter alignWithMargins="0"/>
    </customSheetView>
    <customSheetView guid="{8B65E8DB-C744-4D16-9819-6067CC1CCCAA}"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6"/>
      <headerFooter alignWithMargins="0"/>
    </customSheetView>
    <customSheetView guid="{06DBC5AB-88C1-4E14-8C73-F7B0FEB3D7E4}"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7"/>
      <headerFooter alignWithMargins="0"/>
    </customSheetView>
    <customSheetView guid="{43E09572-CE01-46DC-BF8D-61470785D9D8}"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8"/>
      <headerFooter alignWithMargins="0"/>
    </customSheetView>
    <customSheetView guid="{9E53071F-6DC1-48B1-9C5A-9EEB537B3297}"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39"/>
      <headerFooter alignWithMargins="0"/>
    </customSheetView>
    <customSheetView guid="{ED4482EE-7338-4CC5-85EA-72B3B193C36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0"/>
      <headerFooter alignWithMargins="0"/>
    </customSheetView>
    <customSheetView guid="{189F6A79-E0AD-48C6-A87A-B88942B73FB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1"/>
      <headerFooter alignWithMargins="0"/>
    </customSheetView>
    <customSheetView guid="{4D74F358-5F93-45CB-B1B9-3325069D309B}"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2"/>
      <headerFooter alignWithMargins="0"/>
    </customSheetView>
    <customSheetView guid="{1486AC6E-B9F3-4CC2-AE0E-9827E85F6890}"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3"/>
      <headerFooter alignWithMargins="0"/>
    </customSheetView>
    <customSheetView guid="{94642DE4-2324-49BC-91D9-FAC00F585226}"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4"/>
      <headerFooter alignWithMargins="0"/>
    </customSheetView>
    <customSheetView guid="{4D2D3CAB-7699-4DB8-8B65-64F720C5DB2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5"/>
      <headerFooter alignWithMargins="0"/>
    </customSheetView>
    <customSheetView guid="{2EF88AF6-EE5B-4AC2-ACDB-9BB2BBF29173}"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6"/>
      <headerFooter alignWithMargins="0"/>
    </customSheetView>
    <customSheetView guid="{D5CA87AE-EAFF-4FDC-ABC9-AEF5B5BEB72E}"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7"/>
      <headerFooter alignWithMargins="0"/>
    </customSheetView>
    <customSheetView guid="{17AB8E9E-AF26-4EBF-9AA5-9A87DC9AD602}"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8"/>
      <headerFooter alignWithMargins="0"/>
    </customSheetView>
    <customSheetView guid="{D040BA70-5565-48F1-BFA8-4D40C54F0F2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49"/>
      <headerFooter alignWithMargins="0"/>
    </customSheetView>
    <customSheetView guid="{DDC9534C-6D09-4A16-B20C-329D6E1F671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0"/>
      <headerFooter alignWithMargins="0"/>
    </customSheetView>
    <customSheetView guid="{8B44375A-1636-4AEA-8BC9-06A6E5FB3552}"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1"/>
      <headerFooter alignWithMargins="0"/>
    </customSheetView>
    <customSheetView guid="{BD934AF0-2C30-423F-A316-708B1B6405E5}"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2"/>
      <headerFooter alignWithMargins="0"/>
    </customSheetView>
    <customSheetView guid="{1C2FAE53-A98F-435E-9AEF-4E7909BF1616}"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3"/>
      <headerFooter alignWithMargins="0"/>
    </customSheetView>
    <customSheetView guid="{2269C0FD-B02E-4191-A436-AAEEA9894E1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4"/>
      <headerFooter alignWithMargins="0"/>
    </customSheetView>
    <customSheetView guid="{7F32949A-5CAB-4A39-BA6F-2E21B6F67F41}"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5"/>
      <headerFooter alignWithMargins="0"/>
    </customSheetView>
    <customSheetView guid="{96261999-39E9-4504-A3A1-B1430E0C0346}"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6"/>
      <headerFooter alignWithMargins="0"/>
    </customSheetView>
    <customSheetView guid="{1184DE22-5901-485C-8050-F941E80B16E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7"/>
      <headerFooter alignWithMargins="0"/>
    </customSheetView>
    <customSheetView guid="{2B898D7F-EE90-4CFD-9F43-AB7414F89E77}"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8"/>
      <headerFooter alignWithMargins="0"/>
    </customSheetView>
    <customSheetView guid="{C6AFBE28-E866-4D5D-ADBD-07D2847FD902}"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59"/>
      <headerFooter alignWithMargins="0"/>
    </customSheetView>
    <customSheetView guid="{3735EA80-EB2D-4910-81F1-1AA74ECCBFE5}"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0"/>
      <headerFooter alignWithMargins="0"/>
    </customSheetView>
    <customSheetView guid="{436E96B2-CC3D-4C3D-8B1C-266CE54627E3}"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1"/>
      <headerFooter alignWithMargins="0"/>
    </customSheetView>
    <customSheetView guid="{5B441C35-8B1D-479D-A742-AF098D604223}"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2"/>
      <headerFooter alignWithMargins="0"/>
    </customSheetView>
    <customSheetView guid="{E4062767-D090-45A6-BD60-B90D5BBF3894}"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3"/>
      <headerFooter alignWithMargins="0"/>
    </customSheetView>
    <customSheetView guid="{1F973131-8A4E-4D06-BD72-AB7B2C989AC9}"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4"/>
      <headerFooter alignWithMargins="0"/>
    </customSheetView>
    <customSheetView guid="{1FF3D99B-551E-43BF-80CF-4BE9881BF48D}"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5"/>
      <headerFooter alignWithMargins="0"/>
    </customSheetView>
    <customSheetView guid="{240189DE-87D7-4094-9C55-239451DB35EE}"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6"/>
      <headerFooter alignWithMargins="0"/>
    </customSheetView>
    <customSheetView guid="{3879FE5B-EDC4-4A46-BAD1-D4F44E5C755B}"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7"/>
      <headerFooter alignWithMargins="0"/>
    </customSheetView>
    <customSheetView guid="{CFF65FEC-3D52-4BB3-8C14-3CC246A9956F}"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8"/>
      <headerFooter alignWithMargins="0"/>
    </customSheetView>
    <customSheetView guid="{3548A65C-53E9-4D33-AABC-827B0C7E9C69}"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69"/>
      <headerFooter alignWithMargins="0"/>
    </customSheetView>
    <customSheetView guid="{F086CED5-EBE2-44AF-B94E-B9989A6B9DCD}"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0"/>
      <headerFooter alignWithMargins="0"/>
    </customSheetView>
    <customSheetView guid="{7AA915D7-EB0A-47D9-A8BE-7E77CDFF3F08}" scale="70">
      <pane ySplit="6"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1"/>
      <headerFooter alignWithMargins="0"/>
    </customSheetView>
    <customSheetView guid="{F3CC2422-C263-4ADA-B4A0-53719C6F4A1C}"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2"/>
      <headerFooter alignWithMargins="0"/>
    </customSheetView>
    <customSheetView guid="{71042459-703D-4FF3-8D53-1213B54B1552}"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3"/>
      <headerFooter alignWithMargins="0"/>
    </customSheetView>
    <customSheetView guid="{EE644B69-3942-4A0D-811D-C183FE0C8B84}"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4"/>
      <headerFooter alignWithMargins="0"/>
    </customSheetView>
    <customSheetView guid="{AA17E97B-ABB2-4C8B-BAA8-63934B5B5DBA}" scale="70">
      <pane ySplit="5" topLeftCell="A7" activePane="bottomLeft" state="frozen"/>
      <selection pane="bottomLeft"/>
      <pageMargins left="0.59055118110236227" right="0.59055118110236227" top="0.78740157480314965" bottom="0.78740157480314965" header="0.31496062992125984" footer="0.31496062992125984"/>
      <pageSetup paperSize="9" firstPageNumber="77" orientation="portrait" useFirstPageNumber="1" r:id="rId75"/>
      <headerFooter alignWithMargins="0"/>
    </customSheetView>
    <customSheetView guid="{723C59CB-A466-4479-8AA8-39674B010947}" scale="70">
      <pane ySplit="5" topLeftCell="A7" activePane="bottomLeft"/>
      <selection pane="bottomLeft"/>
      <pageMargins left="0.59055118110236227" right="0.59055118110236227" top="0.78740157480314965" bottom="0.78740157480314965" header="0.31496062992125984" footer="0.31496062992125984"/>
      <pageSetup paperSize="9" firstPageNumber="77" orientation="portrait" useFirstPageNumber="1" r:id="rId76"/>
      <headerFooter alignWithMargins="0"/>
    </customSheetView>
    <customSheetView guid="{9D1B7E56-0B3F-4392-BE9A-F57461B2AFB0}" scale="70">
      <pane xSplit="2" ySplit="6" topLeftCell="C115" activePane="bottomRight" state="frozen"/>
      <selection pane="bottomRight" activeCell="B2" sqref="B2"/>
      <pageMargins left="0.59055118110236227" right="0.59055118110236227" top="0.78740157480314965" bottom="0.78740157480314965" header="0.31496062992125984" footer="0.31496062992125984"/>
      <pageSetup paperSize="9" firstPageNumber="77" orientation="portrait" useFirstPageNumber="1" r:id="rId77"/>
      <headerFooter alignWithMargins="0"/>
    </customSheetView>
    <customSheetView guid="{CD1FBD09-2D49-40A1-916B-5524EF5CA3FA}" scale="70">
      <pane xSplit="2" ySplit="6" topLeftCell="C115" activePane="bottomRight" state="frozen"/>
      <selection pane="bottomRight" activeCell="B2" sqref="B2"/>
      <pageMargins left="0.59055118110236227" right="0.59055118110236227" top="0.78740157480314965" bottom="0.78740157480314965" header="0.31496062992125984" footer="0.31496062992125984"/>
      <pageSetup paperSize="9" firstPageNumber="77" orientation="portrait" useFirstPageNumber="1" r:id="rId78"/>
      <headerFooter alignWithMargins="0"/>
    </customSheetView>
    <customSheetView guid="{5513285A-7AFF-4B9F-AAF6-93131D585702}" scale="70">
      <pane ySplit="5" topLeftCell="A7" activePane="bottomLeft"/>
      <selection pane="bottomLeft"/>
      <pageMargins left="0.59055118110236227" right="0.59055118110236227" top="0.78740157480314965" bottom="0.78740157480314965" header="0.31496062992125984" footer="0.31496062992125984"/>
      <pageSetup paperSize="9" firstPageNumber="77" orientation="portrait" useFirstPageNumber="1" r:id="rId79"/>
      <headerFooter alignWithMargins="0"/>
    </customSheetView>
    <customSheetView guid="{A0A5534D-42D8-415C-8AAF-DF16D93BD699}" scale="70">
      <pane ySplit="5" topLeftCell="A7" activePane="bottomLeft"/>
      <selection pane="bottomLeft"/>
      <pageMargins left="0.59055118110236227" right="0.59055118110236227" top="0.78740157480314965" bottom="0.78740157480314965" header="0.31496062992125984" footer="0.31496062992125984"/>
      <pageSetup paperSize="9" firstPageNumber="77" orientation="portrait" useFirstPageNumber="1" r:id="rId80"/>
      <headerFooter alignWithMargins="0"/>
    </customSheetView>
    <customSheetView guid="{954601D5-9BC0-44CB-9222-E69A5143F9E9}" scale="70">
      <pane xSplit="2" ySplit="6" topLeftCell="C115" activePane="bottomRight" state="frozen"/>
      <selection pane="bottomRight" activeCell="B2" sqref="B2"/>
      <pageMargins left="0.59055118110236227" right="0.59055118110236227" top="0.78740157480314965" bottom="0.78740157480314965" header="0.31496062992125984" footer="0.31496062992125984"/>
      <pageSetup paperSize="9" firstPageNumber="77" orientation="portrait" useFirstPageNumber="1" r:id="rId81"/>
      <headerFooter alignWithMargins="0"/>
    </customSheetView>
    <customSheetView guid="{20ACD794-F4A7-4F34-995C-D04BD1C46A1C}" scale="70">
      <pane xSplit="2" ySplit="6" topLeftCell="C7" activePane="bottomRight" state="frozen"/>
      <selection pane="bottomRight" activeCell="G20" sqref="G20"/>
      <pageMargins left="0.59055118110236227" right="0.59055118110236227" top="0.78740157480314965" bottom="0.78740157480314965" header="0.31496062992125984" footer="0.31496062992125984"/>
      <pageSetup paperSize="9" firstPageNumber="77" orientation="portrait" useFirstPageNumber="1" r:id="rId82"/>
      <headerFooter alignWithMargins="0"/>
    </customSheetView>
  </customSheetViews>
  <mergeCells count="25">
    <mergeCell ref="X4:AR4"/>
    <mergeCell ref="X5:Y5"/>
    <mergeCell ref="Z5:AA5"/>
    <mergeCell ref="AB5:AC5"/>
    <mergeCell ref="AH5:AI5"/>
    <mergeCell ref="AJ5:AK5"/>
    <mergeCell ref="AL5:AM5"/>
    <mergeCell ref="AN5:AO5"/>
    <mergeCell ref="AP5:AQ5"/>
    <mergeCell ref="AR5:AR6"/>
    <mergeCell ref="AD5:AE5"/>
    <mergeCell ref="AF5:AG5"/>
    <mergeCell ref="A4:B6"/>
    <mergeCell ref="C4:W4"/>
    <mergeCell ref="C5:D5"/>
    <mergeCell ref="E5:F5"/>
    <mergeCell ref="G5:H5"/>
    <mergeCell ref="I5:J5"/>
    <mergeCell ref="K5:L5"/>
    <mergeCell ref="M5:N5"/>
    <mergeCell ref="O5:P5"/>
    <mergeCell ref="Q5:R5"/>
    <mergeCell ref="S5:T5"/>
    <mergeCell ref="U5:V5"/>
    <mergeCell ref="W5:W6"/>
  </mergeCells>
  <phoneticPr fontId="2"/>
  <hyperlinks>
    <hyperlink ref="AT1" location="目次!A1" display="目次へ戻る"/>
  </hyperlinks>
  <pageMargins left="0.59055118110236227" right="0.59055118110236227" top="0.78740157480314965" bottom="0.78740157480314965" header="0.31496062992125984" footer="0.31496062992125984"/>
  <pageSetup paperSize="9" firstPageNumber="77" orientation="portrait" useFirstPageNumber="1" r:id="rId83"/>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autoPageBreaks="0"/>
  </sheetPr>
  <dimension ref="A1:S49"/>
  <sheetViews>
    <sheetView topLeftCell="A19" zoomScaleNormal="100" zoomScaleSheetLayoutView="100" workbookViewId="0">
      <selection activeCell="G20" sqref="G20"/>
    </sheetView>
  </sheetViews>
  <sheetFormatPr defaultColWidth="9.125" defaultRowHeight="13.5"/>
  <cols>
    <col min="1" max="2" width="13.625" style="314" customWidth="1"/>
    <col min="3" max="12" width="9.25" style="314" customWidth="1"/>
    <col min="13" max="13" width="9.375" style="314" customWidth="1"/>
    <col min="14" max="14" width="2.5" style="314" customWidth="1"/>
    <col min="15" max="15" width="10.625" style="314" bestFit="1" customWidth="1"/>
    <col min="16" max="251" width="9" style="314" customWidth="1"/>
    <col min="252" max="16384" width="9.125" style="314"/>
  </cols>
  <sheetData>
    <row r="1" spans="1:19" ht="22.5" customHeight="1">
      <c r="M1" s="315" t="s">
        <v>4784</v>
      </c>
      <c r="O1" s="413" t="s">
        <v>747</v>
      </c>
    </row>
    <row r="2" spans="1:19" ht="22.5" customHeight="1">
      <c r="A2" s="414" t="s">
        <v>4789</v>
      </c>
      <c r="B2" s="414"/>
      <c r="C2" s="414"/>
    </row>
    <row r="3" spans="1:19" ht="22.5" customHeight="1">
      <c r="M3" s="320" t="s">
        <v>817</v>
      </c>
    </row>
    <row r="4" spans="1:19" ht="20.100000000000001" customHeight="1">
      <c r="A4" s="2093" t="s">
        <v>818</v>
      </c>
      <c r="B4" s="2096" t="s">
        <v>819</v>
      </c>
      <c r="C4" s="2099" t="s">
        <v>820</v>
      </c>
      <c r="D4" s="2100"/>
      <c r="E4" s="2100"/>
      <c r="F4" s="2100"/>
      <c r="G4" s="2100"/>
      <c r="H4" s="2087"/>
      <c r="I4" s="2099" t="s">
        <v>821</v>
      </c>
      <c r="J4" s="2100"/>
      <c r="K4" s="2100"/>
      <c r="L4" s="2100"/>
      <c r="M4" s="2101" t="s">
        <v>822</v>
      </c>
    </row>
    <row r="5" spans="1:19" ht="20.100000000000001" customHeight="1">
      <c r="A5" s="2094"/>
      <c r="B5" s="2097"/>
      <c r="C5" s="2102" t="s">
        <v>131</v>
      </c>
      <c r="D5" s="2103"/>
      <c r="E5" s="2104" t="s">
        <v>823</v>
      </c>
      <c r="F5" s="2102" t="s">
        <v>824</v>
      </c>
      <c r="G5" s="2075"/>
      <c r="H5" s="2103"/>
      <c r="I5" s="2104" t="s">
        <v>131</v>
      </c>
      <c r="J5" s="2104" t="s">
        <v>133</v>
      </c>
      <c r="K5" s="2104" t="s">
        <v>134</v>
      </c>
      <c r="L5" s="2102" t="s">
        <v>825</v>
      </c>
      <c r="M5" s="2101"/>
    </row>
    <row r="6" spans="1:19" ht="20.100000000000001" customHeight="1">
      <c r="A6" s="2095"/>
      <c r="B6" s="2098"/>
      <c r="C6" s="1518"/>
      <c r="D6" s="1515" t="s">
        <v>826</v>
      </c>
      <c r="E6" s="2105"/>
      <c r="F6" s="1516" t="s">
        <v>827</v>
      </c>
      <c r="G6" s="1516" t="s">
        <v>828</v>
      </c>
      <c r="H6" s="1516" t="s">
        <v>829</v>
      </c>
      <c r="I6" s="2105"/>
      <c r="J6" s="2105"/>
      <c r="K6" s="2105"/>
      <c r="L6" s="2106"/>
      <c r="M6" s="2101"/>
    </row>
    <row r="7" spans="1:19" ht="27.75" customHeight="1">
      <c r="A7" s="415">
        <v>1980</v>
      </c>
      <c r="B7" s="416" t="s">
        <v>830</v>
      </c>
      <c r="C7" s="417">
        <v>12466</v>
      </c>
      <c r="D7" s="418">
        <f t="shared" ref="D7:D15" si="0">ROUND((C7/M7)*100,1)</f>
        <v>15.5</v>
      </c>
      <c r="E7" s="417">
        <v>1343</v>
      </c>
      <c r="F7" s="417">
        <f>SUM(G7:H7)</f>
        <v>11123</v>
      </c>
      <c r="G7" s="417">
        <v>4442</v>
      </c>
      <c r="H7" s="417">
        <v>6681</v>
      </c>
      <c r="I7" s="417">
        <v>14868</v>
      </c>
      <c r="J7" s="417">
        <v>10855</v>
      </c>
      <c r="K7" s="417">
        <v>2815</v>
      </c>
      <c r="L7" s="417">
        <v>1198</v>
      </c>
      <c r="M7" s="314">
        <v>80611</v>
      </c>
    </row>
    <row r="8" spans="1:19" ht="27.75" customHeight="1">
      <c r="A8" s="419">
        <v>1985</v>
      </c>
      <c r="B8" s="1525" t="s">
        <v>831</v>
      </c>
      <c r="C8" s="421">
        <v>11877</v>
      </c>
      <c r="D8" s="418">
        <f t="shared" si="0"/>
        <v>13</v>
      </c>
      <c r="E8" s="421">
        <v>1179</v>
      </c>
      <c r="F8" s="417">
        <f t="shared" ref="F8:F14" si="1">SUM(G8:H8)</f>
        <v>10698</v>
      </c>
      <c r="G8" s="421">
        <v>3588</v>
      </c>
      <c r="H8" s="421">
        <v>7110</v>
      </c>
      <c r="I8" s="421">
        <v>14394</v>
      </c>
      <c r="J8" s="421">
        <v>10756</v>
      </c>
      <c r="K8" s="421">
        <v>2570</v>
      </c>
      <c r="L8" s="421">
        <v>1068</v>
      </c>
      <c r="M8" s="314">
        <v>91283</v>
      </c>
    </row>
    <row r="9" spans="1:19" ht="27.75" customHeight="1">
      <c r="A9" s="419">
        <v>1990</v>
      </c>
      <c r="B9" s="422" t="s">
        <v>832</v>
      </c>
      <c r="C9" s="417">
        <v>11126</v>
      </c>
      <c r="D9" s="418">
        <f t="shared" si="0"/>
        <v>11.4</v>
      </c>
      <c r="E9" s="417">
        <v>959</v>
      </c>
      <c r="F9" s="417">
        <f t="shared" si="1"/>
        <v>10167</v>
      </c>
      <c r="G9" s="417">
        <v>2041</v>
      </c>
      <c r="H9" s="417">
        <v>8126</v>
      </c>
      <c r="I9" s="417">
        <v>13718</v>
      </c>
      <c r="J9" s="417">
        <v>10500</v>
      </c>
      <c r="K9" s="417">
        <v>2417</v>
      </c>
      <c r="L9" s="417">
        <v>801</v>
      </c>
      <c r="M9" s="314">
        <v>97426</v>
      </c>
    </row>
    <row r="10" spans="1:19" ht="27" customHeight="1">
      <c r="A10" s="419">
        <v>1995</v>
      </c>
      <c r="B10" s="423" t="s">
        <v>833</v>
      </c>
      <c r="C10" s="421">
        <v>9893</v>
      </c>
      <c r="D10" s="418">
        <f t="shared" si="0"/>
        <v>9.1</v>
      </c>
      <c r="E10" s="421">
        <v>677</v>
      </c>
      <c r="F10" s="417">
        <f t="shared" si="1"/>
        <v>9216</v>
      </c>
      <c r="G10" s="421">
        <v>1888</v>
      </c>
      <c r="H10" s="421">
        <v>7328</v>
      </c>
      <c r="I10" s="421">
        <v>12451</v>
      </c>
      <c r="J10" s="421">
        <v>9940</v>
      </c>
      <c r="K10" s="421">
        <v>2127</v>
      </c>
      <c r="L10" s="421">
        <v>383</v>
      </c>
      <c r="M10" s="314">
        <v>108499</v>
      </c>
    </row>
    <row r="11" spans="1:19" ht="27" customHeight="1">
      <c r="A11" s="419">
        <v>2000</v>
      </c>
      <c r="B11" s="424" t="s">
        <v>834</v>
      </c>
      <c r="C11" s="421">
        <v>7638</v>
      </c>
      <c r="D11" s="418">
        <f t="shared" si="0"/>
        <v>6.5</v>
      </c>
      <c r="E11" s="421">
        <v>660</v>
      </c>
      <c r="F11" s="417">
        <f t="shared" si="1"/>
        <v>6978</v>
      </c>
      <c r="G11" s="421">
        <v>1254</v>
      </c>
      <c r="H11" s="421">
        <v>5724</v>
      </c>
      <c r="I11" s="421">
        <v>11155</v>
      </c>
      <c r="J11" s="421">
        <v>9218</v>
      </c>
      <c r="K11" s="421">
        <v>1746</v>
      </c>
      <c r="L11" s="421">
        <v>192</v>
      </c>
      <c r="M11" s="314">
        <v>118087</v>
      </c>
    </row>
    <row r="12" spans="1:19" ht="27" customHeight="1">
      <c r="A12" s="419">
        <v>2005</v>
      </c>
      <c r="B12" s="424" t="s">
        <v>835</v>
      </c>
      <c r="C12" s="425">
        <v>6631</v>
      </c>
      <c r="D12" s="418">
        <f t="shared" si="0"/>
        <v>5.2</v>
      </c>
      <c r="E12" s="421">
        <v>884</v>
      </c>
      <c r="F12" s="417">
        <f t="shared" si="1"/>
        <v>5747</v>
      </c>
      <c r="G12" s="421">
        <v>1090</v>
      </c>
      <c r="H12" s="421">
        <v>4657</v>
      </c>
      <c r="I12" s="421">
        <v>10332</v>
      </c>
      <c r="J12" s="421">
        <v>8767</v>
      </c>
      <c r="K12" s="421">
        <v>1415</v>
      </c>
      <c r="L12" s="421">
        <v>150</v>
      </c>
      <c r="M12" s="314">
        <v>126454</v>
      </c>
    </row>
    <row r="13" spans="1:19" ht="27" customHeight="1">
      <c r="A13" s="419">
        <v>2010</v>
      </c>
      <c r="B13" s="424" t="s">
        <v>836</v>
      </c>
      <c r="C13" s="425">
        <v>5746</v>
      </c>
      <c r="D13" s="418">
        <f t="shared" si="0"/>
        <v>4.4000000000000004</v>
      </c>
      <c r="E13" s="421">
        <v>983</v>
      </c>
      <c r="F13" s="417">
        <f t="shared" si="1"/>
        <v>4763</v>
      </c>
      <c r="G13" s="421">
        <v>837</v>
      </c>
      <c r="H13" s="421">
        <v>3926</v>
      </c>
      <c r="I13" s="421">
        <v>10059</v>
      </c>
      <c r="J13" s="421">
        <v>8477</v>
      </c>
      <c r="K13" s="421">
        <v>1443</v>
      </c>
      <c r="L13" s="421">
        <v>140</v>
      </c>
      <c r="M13" s="314">
        <v>131925</v>
      </c>
    </row>
    <row r="14" spans="1:19" ht="27" customHeight="1">
      <c r="A14" s="419">
        <v>2015</v>
      </c>
      <c r="B14" s="424" t="s">
        <v>144</v>
      </c>
      <c r="C14" s="425">
        <v>4372</v>
      </c>
      <c r="D14" s="418">
        <f t="shared" si="0"/>
        <v>3.2</v>
      </c>
      <c r="E14" s="421">
        <v>964</v>
      </c>
      <c r="F14" s="417">
        <f t="shared" si="1"/>
        <v>3408</v>
      </c>
      <c r="G14" s="421">
        <v>615</v>
      </c>
      <c r="H14" s="421">
        <v>2793</v>
      </c>
      <c r="I14" s="421">
        <v>8763</v>
      </c>
      <c r="J14" s="421">
        <v>7623</v>
      </c>
      <c r="K14" s="421">
        <v>1041</v>
      </c>
      <c r="L14" s="421">
        <v>98</v>
      </c>
      <c r="M14" s="314">
        <v>135563</v>
      </c>
    </row>
    <row r="15" spans="1:19" ht="27" customHeight="1">
      <c r="A15" s="426">
        <v>2020</v>
      </c>
      <c r="B15" s="427" t="s">
        <v>375</v>
      </c>
      <c r="C15" s="428">
        <v>3611</v>
      </c>
      <c r="D15" s="429">
        <f t="shared" si="0"/>
        <v>2.5</v>
      </c>
      <c r="E15" s="430" t="s">
        <v>553</v>
      </c>
      <c r="F15" s="430" t="s">
        <v>553</v>
      </c>
      <c r="G15" s="430" t="s">
        <v>553</v>
      </c>
      <c r="H15" s="430" t="s">
        <v>553</v>
      </c>
      <c r="I15" s="431">
        <f>SUM(J15:L15)</f>
        <v>8281.85</v>
      </c>
      <c r="J15" s="432">
        <v>7370.04</v>
      </c>
      <c r="K15" s="432">
        <v>838.46</v>
      </c>
      <c r="L15" s="432">
        <v>73.349999999999994</v>
      </c>
      <c r="M15" s="414">
        <v>142924</v>
      </c>
      <c r="P15" s="433"/>
      <c r="Q15" s="433"/>
      <c r="R15" s="433"/>
      <c r="S15" s="433"/>
    </row>
    <row r="16" spans="1:19" ht="27" customHeight="1">
      <c r="A16" s="1513" t="s">
        <v>558</v>
      </c>
      <c r="B16" s="1525" t="s">
        <v>558</v>
      </c>
      <c r="C16" s="425">
        <v>391</v>
      </c>
      <c r="D16" s="381">
        <f>C16/M16*100</f>
        <v>0.46760266928173361</v>
      </c>
      <c r="E16" s="430" t="s">
        <v>553</v>
      </c>
      <c r="F16" s="430" t="s">
        <v>553</v>
      </c>
      <c r="G16" s="430" t="s">
        <v>553</v>
      </c>
      <c r="H16" s="430" t="s">
        <v>553</v>
      </c>
      <c r="I16" s="435">
        <f>SUM(J16:L16)</f>
        <v>812.13</v>
      </c>
      <c r="J16" s="421">
        <v>668.77</v>
      </c>
      <c r="K16" s="421">
        <v>141.63999999999999</v>
      </c>
      <c r="L16" s="421">
        <v>1.72</v>
      </c>
      <c r="M16" s="314">
        <v>83618</v>
      </c>
      <c r="P16" s="433"/>
      <c r="Q16" s="436"/>
      <c r="R16" s="436"/>
      <c r="S16" s="436"/>
    </row>
    <row r="17" spans="1:19" ht="27" customHeight="1">
      <c r="A17" s="1513" t="s">
        <v>559</v>
      </c>
      <c r="B17" s="1525" t="s">
        <v>559</v>
      </c>
      <c r="C17" s="425">
        <v>131</v>
      </c>
      <c r="D17" s="381">
        <f t="shared" ref="D17:D28" si="2">C17/M17*100</f>
        <v>0.85319786374886031</v>
      </c>
      <c r="E17" s="430" t="s">
        <v>553</v>
      </c>
      <c r="F17" s="430" t="s">
        <v>553</v>
      </c>
      <c r="G17" s="430" t="s">
        <v>553</v>
      </c>
      <c r="H17" s="430" t="s">
        <v>553</v>
      </c>
      <c r="I17" s="435">
        <f>SUM(J17:L17)</f>
        <v>336.01</v>
      </c>
      <c r="J17" s="421">
        <v>318.70999999999998</v>
      </c>
      <c r="K17" s="421">
        <v>15.5</v>
      </c>
      <c r="L17" s="421">
        <v>1.8</v>
      </c>
      <c r="M17" s="314">
        <v>15354</v>
      </c>
      <c r="P17" s="433"/>
      <c r="Q17" s="436"/>
      <c r="R17" s="436"/>
      <c r="S17" s="436"/>
    </row>
    <row r="18" spans="1:19" ht="27" customHeight="1">
      <c r="A18" s="1513" t="s">
        <v>838</v>
      </c>
      <c r="B18" s="1525" t="s">
        <v>838</v>
      </c>
      <c r="C18" s="425">
        <v>277</v>
      </c>
      <c r="D18" s="381">
        <f t="shared" si="2"/>
        <v>22.001588562351071</v>
      </c>
      <c r="E18" s="430" t="s">
        <v>553</v>
      </c>
      <c r="F18" s="430" t="s">
        <v>553</v>
      </c>
      <c r="G18" s="430" t="s">
        <v>553</v>
      </c>
      <c r="H18" s="430" t="s">
        <v>553</v>
      </c>
      <c r="I18" s="435">
        <f t="shared" ref="I18:I28" si="3">SUM(J18:L18)</f>
        <v>1159.78</v>
      </c>
      <c r="J18" s="421">
        <v>1128.5999999999999</v>
      </c>
      <c r="K18" s="421">
        <v>29.48</v>
      </c>
      <c r="L18" s="421">
        <v>1.7</v>
      </c>
      <c r="M18" s="314">
        <v>1259</v>
      </c>
      <c r="P18" s="433"/>
      <c r="Q18" s="436"/>
      <c r="R18" s="436"/>
      <c r="S18" s="436"/>
    </row>
    <row r="19" spans="1:19" ht="27" customHeight="1">
      <c r="A19" s="1513" t="s">
        <v>839</v>
      </c>
      <c r="B19" s="1525" t="s">
        <v>839</v>
      </c>
      <c r="C19" s="425">
        <v>274</v>
      </c>
      <c r="D19" s="381">
        <f t="shared" si="2"/>
        <v>22.495894909688012</v>
      </c>
      <c r="E19" s="430" t="s">
        <v>553</v>
      </c>
      <c r="F19" s="430" t="s">
        <v>553</v>
      </c>
      <c r="G19" s="430" t="s">
        <v>553</v>
      </c>
      <c r="H19" s="430" t="s">
        <v>553</v>
      </c>
      <c r="I19" s="435">
        <f t="shared" si="3"/>
        <v>756.70999999999992</v>
      </c>
      <c r="J19" s="421">
        <v>697.4</v>
      </c>
      <c r="K19" s="421">
        <v>55.79</v>
      </c>
      <c r="L19" s="421">
        <v>3.52</v>
      </c>
      <c r="M19" s="314">
        <v>1218</v>
      </c>
      <c r="P19" s="433"/>
      <c r="Q19" s="436"/>
      <c r="R19" s="436"/>
      <c r="S19" s="436"/>
    </row>
    <row r="20" spans="1:19" ht="27" customHeight="1">
      <c r="A20" s="1513" t="s">
        <v>562</v>
      </c>
      <c r="B20" s="1525" t="s">
        <v>562</v>
      </c>
      <c r="C20" s="425">
        <v>193</v>
      </c>
      <c r="D20" s="381">
        <f t="shared" si="2"/>
        <v>9.0951932139491038</v>
      </c>
      <c r="E20" s="430" t="s">
        <v>553</v>
      </c>
      <c r="F20" s="430" t="s">
        <v>553</v>
      </c>
      <c r="G20" s="430" t="s">
        <v>553</v>
      </c>
      <c r="H20" s="430" t="s">
        <v>553</v>
      </c>
      <c r="I20" s="435">
        <f t="shared" si="3"/>
        <v>525.21</v>
      </c>
      <c r="J20" s="421">
        <v>507.8</v>
      </c>
      <c r="K20" s="421">
        <v>17.309999999999999</v>
      </c>
      <c r="L20" s="437">
        <v>0.1</v>
      </c>
      <c r="M20" s="314">
        <v>2122</v>
      </c>
      <c r="P20" s="433"/>
      <c r="Q20" s="436"/>
      <c r="R20" s="436"/>
      <c r="S20" s="436"/>
    </row>
    <row r="21" spans="1:19" ht="27" customHeight="1">
      <c r="A21" s="1513" t="s">
        <v>563</v>
      </c>
      <c r="B21" s="1525" t="s">
        <v>563</v>
      </c>
      <c r="C21" s="425">
        <v>223</v>
      </c>
      <c r="D21" s="381">
        <f t="shared" si="2"/>
        <v>5.3107882829245057</v>
      </c>
      <c r="E21" s="430" t="s">
        <v>553</v>
      </c>
      <c r="F21" s="430" t="s">
        <v>553</v>
      </c>
      <c r="G21" s="430" t="s">
        <v>553</v>
      </c>
      <c r="H21" s="430" t="s">
        <v>553</v>
      </c>
      <c r="I21" s="435">
        <f t="shared" si="3"/>
        <v>630.56000000000006</v>
      </c>
      <c r="J21" s="421">
        <v>616.64</v>
      </c>
      <c r="K21" s="421">
        <v>10.1</v>
      </c>
      <c r="L21" s="421">
        <v>3.82</v>
      </c>
      <c r="M21" s="314">
        <v>4199</v>
      </c>
      <c r="P21" s="433"/>
      <c r="Q21" s="436"/>
      <c r="R21" s="436"/>
      <c r="S21" s="436"/>
    </row>
    <row r="22" spans="1:19" ht="27" customHeight="1">
      <c r="A22" s="1513" t="s">
        <v>564</v>
      </c>
      <c r="B22" s="1525" t="s">
        <v>564</v>
      </c>
      <c r="C22" s="425">
        <v>204</v>
      </c>
      <c r="D22" s="381">
        <f t="shared" si="2"/>
        <v>5.2795031055900621</v>
      </c>
      <c r="E22" s="430" t="s">
        <v>553</v>
      </c>
      <c r="F22" s="430" t="s">
        <v>553</v>
      </c>
      <c r="G22" s="430" t="s">
        <v>553</v>
      </c>
      <c r="H22" s="430" t="s">
        <v>553</v>
      </c>
      <c r="I22" s="435">
        <f t="shared" si="3"/>
        <v>419.15999999999997</v>
      </c>
      <c r="J22" s="421">
        <v>403.51</v>
      </c>
      <c r="K22" s="421">
        <v>15.59</v>
      </c>
      <c r="L22" s="421">
        <v>0.06</v>
      </c>
      <c r="M22" s="314">
        <v>3864</v>
      </c>
      <c r="P22" s="433"/>
      <c r="Q22" s="436"/>
      <c r="R22" s="436"/>
      <c r="S22" s="436"/>
    </row>
    <row r="23" spans="1:19" ht="27" customHeight="1">
      <c r="A23" s="1513" t="s">
        <v>840</v>
      </c>
      <c r="B23" s="1525" t="s">
        <v>840</v>
      </c>
      <c r="C23" s="425">
        <v>157</v>
      </c>
      <c r="D23" s="381">
        <f t="shared" si="2"/>
        <v>0.92696463364232151</v>
      </c>
      <c r="E23" s="430" t="s">
        <v>553</v>
      </c>
      <c r="F23" s="430" t="s">
        <v>553</v>
      </c>
      <c r="G23" s="430" t="s">
        <v>553</v>
      </c>
      <c r="H23" s="430" t="s">
        <v>553</v>
      </c>
      <c r="I23" s="435">
        <f t="shared" si="3"/>
        <v>296.22999999999996</v>
      </c>
      <c r="J23" s="421">
        <v>266.70999999999998</v>
      </c>
      <c r="K23" s="421">
        <v>27.68</v>
      </c>
      <c r="L23" s="421">
        <v>1.84</v>
      </c>
      <c r="M23" s="314">
        <v>16937</v>
      </c>
      <c r="P23" s="433"/>
      <c r="Q23" s="436"/>
      <c r="R23" s="436"/>
      <c r="S23" s="436"/>
    </row>
    <row r="24" spans="1:19" ht="27" customHeight="1">
      <c r="A24" s="1513" t="s">
        <v>566</v>
      </c>
      <c r="B24" s="1525" t="s">
        <v>566</v>
      </c>
      <c r="C24" s="425">
        <v>278</v>
      </c>
      <c r="D24" s="381">
        <f t="shared" si="2"/>
        <v>24.194952132288947</v>
      </c>
      <c r="E24" s="430" t="s">
        <v>553</v>
      </c>
      <c r="F24" s="430" t="s">
        <v>553</v>
      </c>
      <c r="G24" s="430" t="s">
        <v>553</v>
      </c>
      <c r="H24" s="430" t="s">
        <v>553</v>
      </c>
      <c r="I24" s="435">
        <f t="shared" si="3"/>
        <v>1103.8600000000001</v>
      </c>
      <c r="J24" s="421">
        <v>994.46</v>
      </c>
      <c r="K24" s="421">
        <v>103.22</v>
      </c>
      <c r="L24" s="437">
        <v>6.18</v>
      </c>
      <c r="M24" s="314">
        <v>1149</v>
      </c>
      <c r="P24" s="433"/>
      <c r="Q24" s="436"/>
      <c r="R24" s="436"/>
      <c r="S24" s="436"/>
    </row>
    <row r="25" spans="1:19" ht="27" customHeight="1">
      <c r="A25" s="1513" t="s">
        <v>567</v>
      </c>
      <c r="B25" s="1525" t="s">
        <v>567</v>
      </c>
      <c r="C25" s="425">
        <v>287</v>
      </c>
      <c r="D25" s="381">
        <f t="shared" si="2"/>
        <v>14.257327372081471</v>
      </c>
      <c r="E25" s="430" t="s">
        <v>553</v>
      </c>
      <c r="F25" s="430" t="s">
        <v>553</v>
      </c>
      <c r="G25" s="430" t="s">
        <v>553</v>
      </c>
      <c r="H25" s="430" t="s">
        <v>553</v>
      </c>
      <c r="I25" s="435">
        <f t="shared" si="3"/>
        <v>649.82000000000005</v>
      </c>
      <c r="J25" s="421">
        <v>579.5</v>
      </c>
      <c r="K25" s="421">
        <v>37.96</v>
      </c>
      <c r="L25" s="421">
        <v>32.36</v>
      </c>
      <c r="M25" s="314">
        <v>2013</v>
      </c>
      <c r="P25" s="433"/>
      <c r="Q25" s="436"/>
      <c r="R25" s="436"/>
      <c r="S25" s="436"/>
    </row>
    <row r="26" spans="1:19" ht="27" customHeight="1">
      <c r="A26" s="1513" t="s">
        <v>568</v>
      </c>
      <c r="B26" s="1525" t="s">
        <v>568</v>
      </c>
      <c r="C26" s="425">
        <v>636</v>
      </c>
      <c r="D26" s="381">
        <f t="shared" si="2"/>
        <v>7.6122082585278275</v>
      </c>
      <c r="E26" s="430" t="s">
        <v>553</v>
      </c>
      <c r="F26" s="430" t="s">
        <v>553</v>
      </c>
      <c r="G26" s="430" t="s">
        <v>553</v>
      </c>
      <c r="H26" s="430" t="s">
        <v>553</v>
      </c>
      <c r="I26" s="435">
        <f t="shared" si="3"/>
        <v>902.42</v>
      </c>
      <c r="J26" s="421">
        <v>718.45</v>
      </c>
      <c r="K26" s="421">
        <v>176.79</v>
      </c>
      <c r="L26" s="421">
        <v>7.18</v>
      </c>
      <c r="M26" s="314">
        <v>8355</v>
      </c>
      <c r="P26" s="433"/>
      <c r="Q26" s="436"/>
      <c r="R26" s="436"/>
      <c r="S26" s="436"/>
    </row>
    <row r="27" spans="1:19" ht="27" customHeight="1">
      <c r="A27" s="1513" t="s">
        <v>841</v>
      </c>
      <c r="B27" s="1525" t="s">
        <v>841</v>
      </c>
      <c r="C27" s="425">
        <v>231</v>
      </c>
      <c r="D27" s="381">
        <f t="shared" si="2"/>
        <v>16.571018651362984</v>
      </c>
      <c r="E27" s="430" t="s">
        <v>553</v>
      </c>
      <c r="F27" s="430" t="s">
        <v>553</v>
      </c>
      <c r="G27" s="430" t="s">
        <v>553</v>
      </c>
      <c r="H27" s="430" t="s">
        <v>553</v>
      </c>
      <c r="I27" s="435">
        <f t="shared" si="3"/>
        <v>287.27</v>
      </c>
      <c r="J27" s="421">
        <v>226.75</v>
      </c>
      <c r="K27" s="421">
        <v>58.19</v>
      </c>
      <c r="L27" s="421">
        <v>2.33</v>
      </c>
      <c r="M27" s="314">
        <v>1394</v>
      </c>
      <c r="P27" s="433"/>
      <c r="Q27" s="436"/>
      <c r="R27" s="436"/>
      <c r="S27" s="436"/>
    </row>
    <row r="28" spans="1:19" ht="27" customHeight="1">
      <c r="A28" s="1514" t="s">
        <v>570</v>
      </c>
      <c r="B28" s="1523" t="s">
        <v>570</v>
      </c>
      <c r="C28" s="440">
        <v>329</v>
      </c>
      <c r="D28" s="386">
        <f t="shared" si="2"/>
        <v>22.815533980582526</v>
      </c>
      <c r="E28" s="441" t="s">
        <v>553</v>
      </c>
      <c r="F28" s="441" t="s">
        <v>553</v>
      </c>
      <c r="G28" s="441" t="s">
        <v>553</v>
      </c>
      <c r="H28" s="441" t="s">
        <v>553</v>
      </c>
      <c r="I28" s="442">
        <f t="shared" si="3"/>
        <v>402.69000000000005</v>
      </c>
      <c r="J28" s="443">
        <v>242.74</v>
      </c>
      <c r="K28" s="443">
        <v>149.21</v>
      </c>
      <c r="L28" s="443">
        <v>10.74</v>
      </c>
      <c r="M28" s="444">
        <v>1442</v>
      </c>
      <c r="P28" s="433"/>
      <c r="Q28" s="436"/>
      <c r="R28" s="436"/>
      <c r="S28" s="436"/>
    </row>
    <row r="29" spans="1:19" ht="16.5" customHeight="1">
      <c r="A29" s="1521" t="s">
        <v>842</v>
      </c>
      <c r="B29" s="1521"/>
      <c r="C29" s="1521"/>
      <c r="D29" s="1521"/>
      <c r="E29" s="1521"/>
      <c r="F29" s="1521"/>
      <c r="G29" s="1521"/>
      <c r="H29" s="1521"/>
      <c r="I29" s="1521"/>
      <c r="J29" s="421"/>
      <c r="K29" s="421"/>
      <c r="L29" s="421"/>
      <c r="M29" s="421"/>
    </row>
    <row r="30" spans="1:19" ht="16.5" customHeight="1">
      <c r="A30" s="1521" t="s">
        <v>843</v>
      </c>
      <c r="B30" s="1521"/>
      <c r="C30" s="1521"/>
      <c r="D30" s="1521"/>
      <c r="E30" s="1521"/>
      <c r="F30" s="1521"/>
      <c r="G30" s="1521"/>
      <c r="H30" s="1521"/>
      <c r="I30" s="1521"/>
      <c r="J30" s="421"/>
      <c r="K30" s="421"/>
      <c r="L30" s="421"/>
      <c r="M30" s="421"/>
    </row>
    <row r="31" spans="1:19" ht="16.5" customHeight="1">
      <c r="A31" s="1521" t="s">
        <v>844</v>
      </c>
      <c r="B31" s="1521"/>
      <c r="C31" s="1521"/>
      <c r="D31" s="1521"/>
      <c r="E31" s="1521"/>
      <c r="F31" s="1521"/>
      <c r="G31" s="1521"/>
      <c r="H31" s="1521"/>
      <c r="I31" s="1521"/>
      <c r="J31" s="421"/>
      <c r="K31" s="421"/>
      <c r="L31" s="421"/>
      <c r="M31" s="421"/>
    </row>
    <row r="32" spans="1:19" ht="16.5" customHeight="1">
      <c r="A32" s="2091" t="s">
        <v>845</v>
      </c>
      <c r="B32" s="1514" t="s">
        <v>820</v>
      </c>
      <c r="C32" s="2092" t="s">
        <v>846</v>
      </c>
    </row>
    <row r="33" spans="1:13" ht="18" customHeight="1">
      <c r="A33" s="2091"/>
      <c r="B33" s="1512" t="s">
        <v>238</v>
      </c>
      <c r="C33" s="2092"/>
    </row>
    <row r="37" spans="1:13">
      <c r="L37" s="445"/>
      <c r="M37" s="446"/>
    </row>
    <row r="38" spans="1:13">
      <c r="L38" s="445"/>
      <c r="M38" s="446"/>
    </row>
    <row r="39" spans="1:13">
      <c r="L39" s="445"/>
      <c r="M39" s="446"/>
    </row>
    <row r="40" spans="1:13">
      <c r="L40" s="445"/>
      <c r="M40" s="446"/>
    </row>
    <row r="41" spans="1:13">
      <c r="L41" s="445"/>
      <c r="M41" s="446"/>
    </row>
    <row r="42" spans="1:13">
      <c r="L42" s="445"/>
      <c r="M42" s="446"/>
    </row>
    <row r="43" spans="1:13">
      <c r="L43" s="445"/>
      <c r="M43" s="446"/>
    </row>
    <row r="44" spans="1:13">
      <c r="L44" s="445"/>
      <c r="M44" s="446"/>
    </row>
    <row r="45" spans="1:13">
      <c r="L45" s="445"/>
      <c r="M45" s="446"/>
    </row>
    <row r="46" spans="1:13">
      <c r="L46" s="445"/>
      <c r="M46" s="446"/>
    </row>
    <row r="47" spans="1:13">
      <c r="L47" s="445"/>
      <c r="M47" s="446"/>
    </row>
    <row r="48" spans="1:13">
      <c r="L48" s="445"/>
      <c r="M48" s="446"/>
    </row>
    <row r="49" spans="12:13">
      <c r="L49" s="445"/>
      <c r="M49" s="446"/>
    </row>
  </sheetData>
  <customSheetViews>
    <customSheetView guid="{35BD8D3A-C3F6-4E0E-B6B2-2143E8CF03D4}" scale="70">
      <pageMargins left="0.59055118110236227" right="0.59055118110236227" top="0.78740157480314965" bottom="0.78740157480314965" header="0.31496062992125984" footer="0.31496062992125984"/>
      <pageSetup paperSize="9" orientation="portrait" r:id="rId1"/>
      <headerFooter alignWithMargins="0"/>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2"/>
      <headerFooter alignWithMargins="0"/>
    </customSheetView>
  </customSheetViews>
  <mergeCells count="14">
    <mergeCell ref="M4:M6"/>
    <mergeCell ref="C5:D5"/>
    <mergeCell ref="E5:E6"/>
    <mergeCell ref="F5:H5"/>
    <mergeCell ref="I5:I6"/>
    <mergeCell ref="J5:J6"/>
    <mergeCell ref="K5:K6"/>
    <mergeCell ref="L5:L6"/>
    <mergeCell ref="I4:L4"/>
    <mergeCell ref="A32:A33"/>
    <mergeCell ref="C32:C33"/>
    <mergeCell ref="A4:A6"/>
    <mergeCell ref="B4:B6"/>
    <mergeCell ref="C4:H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3"/>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autoPageBreaks="0"/>
  </sheetPr>
  <dimension ref="A1:M17"/>
  <sheetViews>
    <sheetView zoomScaleNormal="100" zoomScaleSheetLayoutView="100" workbookViewId="0">
      <selection activeCell="G20" sqref="G20"/>
    </sheetView>
  </sheetViews>
  <sheetFormatPr defaultColWidth="9" defaultRowHeight="13.5"/>
  <cols>
    <col min="1" max="11" width="11.25" style="314" customWidth="1"/>
    <col min="12" max="12" width="2.5" style="314" customWidth="1"/>
    <col min="13" max="13" width="11" style="314" bestFit="1" customWidth="1"/>
    <col min="14" max="16384" width="9" style="314"/>
  </cols>
  <sheetData>
    <row r="1" spans="1:13" ht="22.5" customHeight="1">
      <c r="K1" s="315" t="s">
        <v>4784</v>
      </c>
      <c r="M1" s="413" t="s">
        <v>747</v>
      </c>
    </row>
    <row r="2" spans="1:13" ht="22.5" customHeight="1">
      <c r="A2" s="414" t="s">
        <v>4788</v>
      </c>
      <c r="B2" s="414"/>
      <c r="C2" s="414"/>
    </row>
    <row r="3" spans="1:13" ht="22.5" customHeight="1">
      <c r="K3" s="320" t="s">
        <v>817</v>
      </c>
    </row>
    <row r="4" spans="1:13" ht="20.100000000000001" customHeight="1">
      <c r="A4" s="2075" t="s">
        <v>847</v>
      </c>
      <c r="B4" s="2096" t="s">
        <v>848</v>
      </c>
      <c r="C4" s="2099" t="s">
        <v>849</v>
      </c>
      <c r="D4" s="2100"/>
      <c r="E4" s="2100"/>
      <c r="F4" s="2100"/>
      <c r="G4" s="2100"/>
      <c r="H4" s="2099" t="s">
        <v>850</v>
      </c>
      <c r="I4" s="2100"/>
      <c r="J4" s="2100"/>
      <c r="K4" s="2100"/>
    </row>
    <row r="5" spans="1:13" ht="33" customHeight="1">
      <c r="A5" s="2077"/>
      <c r="B5" s="2107"/>
      <c r="C5" s="1519" t="s">
        <v>131</v>
      </c>
      <c r="D5" s="447" t="s">
        <v>851</v>
      </c>
      <c r="E5" s="447" t="s">
        <v>852</v>
      </c>
      <c r="F5" s="447" t="s">
        <v>853</v>
      </c>
      <c r="G5" s="1524" t="s">
        <v>854</v>
      </c>
      <c r="H5" s="1519" t="s">
        <v>131</v>
      </c>
      <c r="I5" s="1519" t="s">
        <v>133</v>
      </c>
      <c r="J5" s="1519" t="s">
        <v>134</v>
      </c>
      <c r="K5" s="448" t="s">
        <v>825</v>
      </c>
    </row>
    <row r="6" spans="1:13" ht="34.5" customHeight="1">
      <c r="A6" s="419">
        <v>1975</v>
      </c>
      <c r="B6" s="1522" t="s">
        <v>855</v>
      </c>
      <c r="C6" s="425">
        <v>13032</v>
      </c>
      <c r="D6" s="421">
        <v>6219</v>
      </c>
      <c r="E6" s="421">
        <v>4886</v>
      </c>
      <c r="F6" s="421">
        <v>1569</v>
      </c>
      <c r="G6" s="421">
        <v>358</v>
      </c>
      <c r="H6" s="421">
        <v>1511300</v>
      </c>
      <c r="I6" s="421">
        <v>1070050</v>
      </c>
      <c r="J6" s="421">
        <v>317429</v>
      </c>
      <c r="K6" s="421">
        <v>123821</v>
      </c>
    </row>
    <row r="7" spans="1:13" ht="34.5" customHeight="1">
      <c r="A7" s="419">
        <v>1980</v>
      </c>
      <c r="B7" s="422" t="s">
        <v>830</v>
      </c>
      <c r="C7" s="425">
        <v>12466</v>
      </c>
      <c r="D7" s="417">
        <v>5987</v>
      </c>
      <c r="E7" s="417">
        <v>4445</v>
      </c>
      <c r="F7" s="417">
        <v>1546</v>
      </c>
      <c r="G7" s="417">
        <v>448</v>
      </c>
      <c r="H7" s="421">
        <v>1486840</v>
      </c>
      <c r="I7" s="421">
        <v>1085551</v>
      </c>
      <c r="J7" s="421">
        <v>281463</v>
      </c>
      <c r="K7" s="421">
        <v>119826</v>
      </c>
    </row>
    <row r="8" spans="1:13" ht="34.5" customHeight="1">
      <c r="A8" s="419">
        <v>1985</v>
      </c>
      <c r="B8" s="1522" t="s">
        <v>831</v>
      </c>
      <c r="C8" s="425">
        <v>11877</v>
      </c>
      <c r="D8" s="421">
        <v>5780</v>
      </c>
      <c r="E8" s="421">
        <v>4073</v>
      </c>
      <c r="F8" s="421">
        <v>1458</v>
      </c>
      <c r="G8" s="421">
        <v>566</v>
      </c>
      <c r="H8" s="421">
        <v>1439357</v>
      </c>
      <c r="I8" s="421">
        <v>1075550</v>
      </c>
      <c r="J8" s="421">
        <v>257041</v>
      </c>
      <c r="K8" s="421">
        <v>106766</v>
      </c>
    </row>
    <row r="9" spans="1:13" ht="34.5" customHeight="1">
      <c r="A9" s="419">
        <v>1990</v>
      </c>
      <c r="B9" s="422" t="s">
        <v>832</v>
      </c>
      <c r="C9" s="425">
        <v>11126</v>
      </c>
      <c r="D9" s="417">
        <v>5501</v>
      </c>
      <c r="E9" s="417">
        <v>3741</v>
      </c>
      <c r="F9" s="417">
        <v>1336</v>
      </c>
      <c r="G9" s="417">
        <v>548</v>
      </c>
      <c r="H9" s="421">
        <v>1371778</v>
      </c>
      <c r="I9" s="421">
        <v>1049953</v>
      </c>
      <c r="J9" s="421">
        <v>241726</v>
      </c>
      <c r="K9" s="421">
        <v>80099</v>
      </c>
    </row>
    <row r="10" spans="1:13" ht="34.5" customHeight="1">
      <c r="A10" s="419">
        <v>1995</v>
      </c>
      <c r="B10" s="449" t="s">
        <v>833</v>
      </c>
      <c r="C10" s="450">
        <v>9893</v>
      </c>
      <c r="D10" s="437">
        <v>5136</v>
      </c>
      <c r="E10" s="437">
        <v>2926</v>
      </c>
      <c r="F10" s="437">
        <v>1113</v>
      </c>
      <c r="G10" s="437">
        <v>718</v>
      </c>
      <c r="H10" s="437">
        <v>1245066</v>
      </c>
      <c r="I10" s="437">
        <v>994039</v>
      </c>
      <c r="J10" s="437">
        <v>212717</v>
      </c>
      <c r="K10" s="437">
        <v>38310</v>
      </c>
    </row>
    <row r="11" spans="1:13" ht="34.5" customHeight="1">
      <c r="A11" s="419">
        <v>2000</v>
      </c>
      <c r="B11" s="451" t="s">
        <v>834</v>
      </c>
      <c r="C11" s="450">
        <v>7638</v>
      </c>
      <c r="D11" s="437">
        <v>3535</v>
      </c>
      <c r="E11" s="437">
        <v>2426</v>
      </c>
      <c r="F11" s="437">
        <v>969</v>
      </c>
      <c r="G11" s="437">
        <v>708</v>
      </c>
      <c r="H11" s="437">
        <v>1115541</v>
      </c>
      <c r="I11" s="437">
        <v>921766</v>
      </c>
      <c r="J11" s="437">
        <v>174578</v>
      </c>
      <c r="K11" s="437">
        <v>19197</v>
      </c>
    </row>
    <row r="12" spans="1:13" ht="34.5" customHeight="1">
      <c r="A12" s="419">
        <v>2005</v>
      </c>
      <c r="B12" s="451" t="s">
        <v>835</v>
      </c>
      <c r="C12" s="450">
        <v>6631</v>
      </c>
      <c r="D12" s="437">
        <v>2962</v>
      </c>
      <c r="E12" s="437">
        <v>2135</v>
      </c>
      <c r="F12" s="437">
        <v>830</v>
      </c>
      <c r="G12" s="437">
        <v>704</v>
      </c>
      <c r="H12" s="437">
        <v>1033240</v>
      </c>
      <c r="I12" s="437">
        <v>876703</v>
      </c>
      <c r="J12" s="437">
        <v>141538</v>
      </c>
      <c r="K12" s="437">
        <v>14999</v>
      </c>
    </row>
    <row r="13" spans="1:13" ht="34.5" customHeight="1">
      <c r="A13" s="419">
        <v>2010</v>
      </c>
      <c r="B13" s="451" t="s">
        <v>836</v>
      </c>
      <c r="C13" s="450">
        <v>5746</v>
      </c>
      <c r="D13" s="437">
        <v>2362</v>
      </c>
      <c r="E13" s="437">
        <v>1851</v>
      </c>
      <c r="F13" s="437">
        <v>773</v>
      </c>
      <c r="G13" s="437">
        <v>760</v>
      </c>
      <c r="H13" s="437">
        <v>1005920</v>
      </c>
      <c r="I13" s="437">
        <v>847659</v>
      </c>
      <c r="J13" s="437">
        <v>144261</v>
      </c>
      <c r="K13" s="437">
        <v>14000</v>
      </c>
    </row>
    <row r="14" spans="1:13" ht="34.5" customHeight="1">
      <c r="A14" s="419">
        <v>2015</v>
      </c>
      <c r="B14" s="451" t="s">
        <v>144</v>
      </c>
      <c r="C14" s="450">
        <v>4372</v>
      </c>
      <c r="D14" s="437">
        <v>1708</v>
      </c>
      <c r="E14" s="437">
        <v>1364</v>
      </c>
      <c r="F14" s="437">
        <v>622</v>
      </c>
      <c r="G14" s="437">
        <v>678</v>
      </c>
      <c r="H14" s="437">
        <v>876300</v>
      </c>
      <c r="I14" s="437">
        <v>762300</v>
      </c>
      <c r="J14" s="437">
        <v>104100</v>
      </c>
      <c r="K14" s="437">
        <v>9800</v>
      </c>
    </row>
    <row r="15" spans="1:13" ht="34.5" customHeight="1">
      <c r="A15" s="452">
        <v>2020</v>
      </c>
      <c r="B15" s="453" t="s">
        <v>837</v>
      </c>
      <c r="C15" s="454">
        <v>3611</v>
      </c>
      <c r="D15" s="441">
        <v>1344</v>
      </c>
      <c r="E15" s="441">
        <v>1101</v>
      </c>
      <c r="F15" s="441">
        <v>489</v>
      </c>
      <c r="G15" s="441">
        <v>677</v>
      </c>
      <c r="H15" s="441">
        <v>828185</v>
      </c>
      <c r="I15" s="441">
        <v>737004</v>
      </c>
      <c r="J15" s="441">
        <v>83846</v>
      </c>
      <c r="K15" s="441">
        <v>7335</v>
      </c>
    </row>
    <row r="16" spans="1:13" ht="18" customHeight="1">
      <c r="A16" s="1521" t="s">
        <v>856</v>
      </c>
      <c r="B16" s="1521"/>
      <c r="C16" s="1521"/>
      <c r="D16" s="1521"/>
      <c r="E16" s="1521"/>
      <c r="F16" s="1521"/>
      <c r="G16" s="432"/>
    </row>
    <row r="17" spans="1:7" ht="18" customHeight="1">
      <c r="A17" s="1521" t="s">
        <v>857</v>
      </c>
      <c r="B17" s="1521"/>
      <c r="C17" s="1521"/>
      <c r="D17" s="1521"/>
      <c r="E17" s="1521"/>
      <c r="F17" s="1521"/>
      <c r="G17" s="432"/>
    </row>
  </sheetData>
  <customSheetViews>
    <customSheetView guid="{35BD8D3A-C3F6-4E0E-B6B2-2143E8CF03D4}" scale="70">
      <pageMargins left="0.59055118110236227" right="0.59055118110236227" top="0.78740157480314965" bottom="0.78740157480314965" header="0.31496062992125984" footer="0.31496062992125984"/>
      <pageSetup paperSize="9" orientation="portrait" r:id="rId1"/>
      <headerFooter alignWithMargins="0"/>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2"/>
      <headerFooter alignWithMargins="0"/>
    </customSheetView>
  </customSheetViews>
  <mergeCells count="4">
    <mergeCell ref="A4:A5"/>
    <mergeCell ref="B4:B5"/>
    <mergeCell ref="C4:G4"/>
    <mergeCell ref="H4:K4"/>
  </mergeCell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3"/>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autoPageBreaks="0"/>
  </sheetPr>
  <dimension ref="A1:AA33"/>
  <sheetViews>
    <sheetView zoomScaleNormal="100" zoomScaleSheetLayoutView="85" workbookViewId="0">
      <selection activeCell="G20" sqref="G20"/>
    </sheetView>
  </sheetViews>
  <sheetFormatPr defaultColWidth="9" defaultRowHeight="13.5"/>
  <cols>
    <col min="1" max="2" width="14.75" style="314" customWidth="1"/>
    <col min="3" max="20" width="8.5" style="314" customWidth="1"/>
    <col min="21" max="25" width="8.625" style="314" customWidth="1"/>
    <col min="26" max="26" width="2.5" style="314" customWidth="1"/>
    <col min="27" max="27" width="11" style="314" bestFit="1" customWidth="1"/>
    <col min="28" max="16384" width="9" style="314"/>
  </cols>
  <sheetData>
    <row r="1" spans="1:27" ht="22.5" customHeight="1">
      <c r="Y1" s="314" t="s">
        <v>4784</v>
      </c>
      <c r="AA1" s="413" t="s">
        <v>747</v>
      </c>
    </row>
    <row r="2" spans="1:27" ht="22.5" customHeight="1">
      <c r="A2" s="455" t="s">
        <v>4787</v>
      </c>
      <c r="B2" s="455"/>
      <c r="C2" s="455"/>
    </row>
    <row r="3" spans="1:27" ht="22.5" customHeight="1">
      <c r="Y3" s="320" t="s">
        <v>817</v>
      </c>
    </row>
    <row r="4" spans="1:27" ht="24.75" customHeight="1">
      <c r="A4" s="2093" t="s">
        <v>858</v>
      </c>
      <c r="B4" s="2096" t="s">
        <v>859</v>
      </c>
      <c r="C4" s="2104" t="s">
        <v>860</v>
      </c>
      <c r="D4" s="2104"/>
      <c r="E4" s="2104"/>
      <c r="F4" s="2083"/>
      <c r="G4" s="2083"/>
      <c r="H4" s="2083"/>
      <c r="I4" s="2083"/>
      <c r="J4" s="2083"/>
      <c r="K4" s="2083"/>
      <c r="L4" s="2083"/>
      <c r="M4" s="2083"/>
      <c r="N4" s="2083"/>
      <c r="O4" s="2083"/>
      <c r="P4" s="2083"/>
      <c r="Q4" s="2083"/>
      <c r="R4" s="2083"/>
      <c r="S4" s="2083"/>
      <c r="T4" s="2099"/>
      <c r="U4" s="2120" t="s">
        <v>861</v>
      </c>
      <c r="V4" s="2121"/>
      <c r="W4" s="2126" t="s">
        <v>862</v>
      </c>
      <c r="X4" s="2083" t="s">
        <v>863</v>
      </c>
      <c r="Y4" s="2108" t="s">
        <v>864</v>
      </c>
    </row>
    <row r="5" spans="1:27" ht="24.75" customHeight="1">
      <c r="A5" s="2094"/>
      <c r="B5" s="2097"/>
      <c r="C5" s="456"/>
      <c r="D5" s="1521"/>
      <c r="E5" s="457"/>
      <c r="F5" s="2109" t="s">
        <v>865</v>
      </c>
      <c r="G5" s="2105"/>
      <c r="H5" s="2105"/>
      <c r="I5" s="2105"/>
      <c r="J5" s="2105"/>
      <c r="K5" s="2105"/>
      <c r="L5" s="2105"/>
      <c r="M5" s="2110" t="s">
        <v>866</v>
      </c>
      <c r="N5" s="2110"/>
      <c r="O5" s="2112" t="s">
        <v>867</v>
      </c>
      <c r="P5" s="2112"/>
      <c r="Q5" s="2114" t="s">
        <v>868</v>
      </c>
      <c r="R5" s="2114"/>
      <c r="S5" s="2110" t="s">
        <v>869</v>
      </c>
      <c r="T5" s="2116"/>
      <c r="U5" s="2122"/>
      <c r="V5" s="2123"/>
      <c r="W5" s="2126"/>
      <c r="X5" s="2083"/>
      <c r="Y5" s="2108"/>
    </row>
    <row r="6" spans="1:27" ht="24.75" customHeight="1">
      <c r="A6" s="2094"/>
      <c r="B6" s="2097"/>
      <c r="C6" s="458"/>
      <c r="D6" s="444"/>
      <c r="E6" s="459"/>
      <c r="F6" s="460"/>
      <c r="G6" s="2116" t="s">
        <v>870</v>
      </c>
      <c r="H6" s="2096"/>
      <c r="I6" s="2118" t="s">
        <v>871</v>
      </c>
      <c r="J6" s="2119"/>
      <c r="K6" s="2116" t="s">
        <v>872</v>
      </c>
      <c r="L6" s="2093"/>
      <c r="M6" s="2111"/>
      <c r="N6" s="2111"/>
      <c r="O6" s="2113"/>
      <c r="P6" s="2113"/>
      <c r="Q6" s="2115"/>
      <c r="R6" s="2115"/>
      <c r="S6" s="2111"/>
      <c r="T6" s="2117"/>
      <c r="U6" s="2124"/>
      <c r="V6" s="2125"/>
      <c r="W6" s="2126"/>
      <c r="X6" s="2083"/>
      <c r="Y6" s="2108"/>
    </row>
    <row r="7" spans="1:27" ht="24.75" customHeight="1">
      <c r="A7" s="2095"/>
      <c r="B7" s="2098"/>
      <c r="C7" s="1516" t="s">
        <v>131</v>
      </c>
      <c r="D7" s="1516" t="s">
        <v>245</v>
      </c>
      <c r="E7" s="1516" t="s">
        <v>246</v>
      </c>
      <c r="F7" s="1516" t="s">
        <v>874</v>
      </c>
      <c r="G7" s="1516" t="s">
        <v>245</v>
      </c>
      <c r="H7" s="1516" t="s">
        <v>246</v>
      </c>
      <c r="I7" s="1516" t="s">
        <v>245</v>
      </c>
      <c r="J7" s="1516" t="s">
        <v>246</v>
      </c>
      <c r="K7" s="1516" t="s">
        <v>245</v>
      </c>
      <c r="L7" s="1519" t="s">
        <v>246</v>
      </c>
      <c r="M7" s="1516" t="s">
        <v>245</v>
      </c>
      <c r="N7" s="1516" t="s">
        <v>246</v>
      </c>
      <c r="O7" s="1519" t="s">
        <v>245</v>
      </c>
      <c r="P7" s="1519" t="s">
        <v>246</v>
      </c>
      <c r="Q7" s="1516" t="s">
        <v>245</v>
      </c>
      <c r="R7" s="1516" t="s">
        <v>246</v>
      </c>
      <c r="S7" s="1516" t="s">
        <v>245</v>
      </c>
      <c r="T7" s="1519" t="s">
        <v>246</v>
      </c>
      <c r="U7" s="1516" t="s">
        <v>245</v>
      </c>
      <c r="V7" s="1519" t="s">
        <v>246</v>
      </c>
      <c r="W7" s="1516" t="s">
        <v>876</v>
      </c>
      <c r="X7" s="2083"/>
      <c r="Y7" s="2108"/>
    </row>
    <row r="8" spans="1:27" s="1521" customFormat="1" ht="24.75" customHeight="1">
      <c r="A8" s="419">
        <v>1980</v>
      </c>
      <c r="B8" s="416" t="s">
        <v>830</v>
      </c>
      <c r="C8" s="421">
        <f t="shared" ref="C8:C15" si="0">SUM(D8:E8)</f>
        <v>51797</v>
      </c>
      <c r="D8" s="421">
        <f t="shared" ref="D8:E23" si="1">SUM(G8,I8,K8,M8,O8,Q8,S8)</f>
        <v>25059</v>
      </c>
      <c r="E8" s="421">
        <f t="shared" si="1"/>
        <v>26738</v>
      </c>
      <c r="F8" s="421">
        <f>SUM(G8:L8)</f>
        <v>37192</v>
      </c>
      <c r="G8" s="421">
        <v>6391</v>
      </c>
      <c r="H8" s="421">
        <v>12321</v>
      </c>
      <c r="I8" s="421">
        <v>2850</v>
      </c>
      <c r="J8" s="421">
        <v>1569</v>
      </c>
      <c r="K8" s="421">
        <v>9679</v>
      </c>
      <c r="L8" s="461">
        <v>4382</v>
      </c>
      <c r="M8" s="421">
        <v>2726</v>
      </c>
      <c r="N8" s="421">
        <v>2385</v>
      </c>
      <c r="O8" s="461">
        <v>3413</v>
      </c>
      <c r="P8" s="421">
        <v>6081</v>
      </c>
      <c r="Q8" s="462" t="s">
        <v>399</v>
      </c>
      <c r="R8" s="462" t="s">
        <v>399</v>
      </c>
      <c r="S8" s="462" t="s">
        <v>399</v>
      </c>
      <c r="T8" s="462" t="s">
        <v>399</v>
      </c>
      <c r="U8" s="1521">
        <v>7131</v>
      </c>
      <c r="V8" s="1521">
        <v>7052</v>
      </c>
      <c r="W8" s="1521">
        <f>SUM(C8,U8:V8)</f>
        <v>65980</v>
      </c>
      <c r="X8" s="1521">
        <v>284228</v>
      </c>
      <c r="Y8" s="463">
        <f>ROUND((W8/X8)*100,1)</f>
        <v>23.2</v>
      </c>
    </row>
    <row r="9" spans="1:27" ht="24.75" customHeight="1">
      <c r="A9" s="419">
        <v>1985</v>
      </c>
      <c r="B9" s="1522" t="s">
        <v>831</v>
      </c>
      <c r="C9" s="421">
        <f t="shared" si="0"/>
        <v>48914</v>
      </c>
      <c r="D9" s="421">
        <f t="shared" si="1"/>
        <v>23620</v>
      </c>
      <c r="E9" s="421">
        <f t="shared" si="1"/>
        <v>25294</v>
      </c>
      <c r="F9" s="421">
        <f t="shared" ref="F9:F29" si="2">SUM(G9:L9)</f>
        <v>35376</v>
      </c>
      <c r="G9" s="421">
        <v>6081</v>
      </c>
      <c r="H9" s="421">
        <v>11200</v>
      </c>
      <c r="I9" s="421">
        <v>2134</v>
      </c>
      <c r="J9" s="421">
        <v>1176</v>
      </c>
      <c r="K9" s="421">
        <v>9930</v>
      </c>
      <c r="L9" s="421">
        <v>4855</v>
      </c>
      <c r="M9" s="421">
        <v>2564</v>
      </c>
      <c r="N9" s="421">
        <v>2475</v>
      </c>
      <c r="O9" s="437">
        <v>2911</v>
      </c>
      <c r="P9" s="421">
        <v>5588</v>
      </c>
      <c r="Q9" s="462" t="s">
        <v>399</v>
      </c>
      <c r="R9" s="462" t="s">
        <v>399</v>
      </c>
      <c r="S9" s="462" t="s">
        <v>399</v>
      </c>
      <c r="T9" s="462" t="s">
        <v>399</v>
      </c>
      <c r="U9" s="314">
        <v>6878</v>
      </c>
      <c r="V9" s="314">
        <v>6678</v>
      </c>
      <c r="W9" s="1521">
        <f t="shared" ref="W9:W29" si="3">SUM(C9,U9:V9)</f>
        <v>62470</v>
      </c>
      <c r="X9" s="314">
        <v>300422</v>
      </c>
      <c r="Y9" s="463">
        <f t="shared" ref="Y9:Y29" si="4">ROUND((W9/X9)*100,1)</f>
        <v>20.8</v>
      </c>
    </row>
    <row r="10" spans="1:27" ht="24.75" customHeight="1">
      <c r="A10" s="419">
        <v>1990</v>
      </c>
      <c r="B10" s="422" t="s">
        <v>832</v>
      </c>
      <c r="C10" s="421">
        <f t="shared" si="0"/>
        <v>45242</v>
      </c>
      <c r="D10" s="421">
        <f t="shared" si="1"/>
        <v>21833</v>
      </c>
      <c r="E10" s="421">
        <f t="shared" si="1"/>
        <v>23409</v>
      </c>
      <c r="F10" s="421">
        <f t="shared" si="2"/>
        <v>33317</v>
      </c>
      <c r="G10" s="417">
        <v>5265</v>
      </c>
      <c r="H10" s="417">
        <v>9752</v>
      </c>
      <c r="I10" s="417">
        <v>1586</v>
      </c>
      <c r="J10" s="417">
        <v>969</v>
      </c>
      <c r="K10" s="417">
        <v>10317</v>
      </c>
      <c r="L10" s="417">
        <v>5428</v>
      </c>
      <c r="M10" s="417">
        <v>2025</v>
      </c>
      <c r="N10" s="417">
        <v>2180</v>
      </c>
      <c r="O10" s="417">
        <v>2640</v>
      </c>
      <c r="P10" s="417">
        <v>5080</v>
      </c>
      <c r="Q10" s="462" t="s">
        <v>399</v>
      </c>
      <c r="R10" s="462" t="s">
        <v>399</v>
      </c>
      <c r="S10" s="462" t="s">
        <v>399</v>
      </c>
      <c r="T10" s="462" t="s">
        <v>399</v>
      </c>
      <c r="U10" s="314">
        <v>6086</v>
      </c>
      <c r="V10" s="314">
        <v>5928</v>
      </c>
      <c r="W10" s="1521">
        <f t="shared" si="3"/>
        <v>57256</v>
      </c>
      <c r="X10" s="314">
        <v>312416</v>
      </c>
      <c r="Y10" s="463">
        <f t="shared" si="4"/>
        <v>18.3</v>
      </c>
    </row>
    <row r="11" spans="1:27" ht="24.75" customHeight="1">
      <c r="A11" s="419">
        <v>1995</v>
      </c>
      <c r="B11" s="449" t="s">
        <v>877</v>
      </c>
      <c r="C11" s="421">
        <f t="shared" si="0"/>
        <v>41901</v>
      </c>
      <c r="D11" s="421">
        <f t="shared" si="1"/>
        <v>20363</v>
      </c>
      <c r="E11" s="421">
        <f t="shared" si="1"/>
        <v>21538</v>
      </c>
      <c r="F11" s="421">
        <f t="shared" si="2"/>
        <v>28513</v>
      </c>
      <c r="G11" s="462">
        <v>4282</v>
      </c>
      <c r="H11" s="462">
        <v>7460</v>
      </c>
      <c r="I11" s="462">
        <v>1214</v>
      </c>
      <c r="J11" s="462">
        <v>796</v>
      </c>
      <c r="K11" s="462">
        <v>9744</v>
      </c>
      <c r="L11" s="462">
        <v>5017</v>
      </c>
      <c r="M11" s="462">
        <v>2049</v>
      </c>
      <c r="N11" s="462">
        <v>2499</v>
      </c>
      <c r="O11" s="462">
        <v>3074</v>
      </c>
      <c r="P11" s="462">
        <v>5766</v>
      </c>
      <c r="Q11" s="462" t="s">
        <v>399</v>
      </c>
      <c r="R11" s="462" t="s">
        <v>399</v>
      </c>
      <c r="S11" s="462" t="s">
        <v>399</v>
      </c>
      <c r="T11" s="462" t="s">
        <v>399</v>
      </c>
      <c r="U11" s="314">
        <v>4094</v>
      </c>
      <c r="V11" s="314">
        <v>3841</v>
      </c>
      <c r="W11" s="1521">
        <f t="shared" si="3"/>
        <v>49836</v>
      </c>
      <c r="X11" s="314">
        <v>324941</v>
      </c>
      <c r="Y11" s="463">
        <f t="shared" si="4"/>
        <v>15.3</v>
      </c>
    </row>
    <row r="12" spans="1:27" ht="24.75" customHeight="1">
      <c r="A12" s="419">
        <v>2000</v>
      </c>
      <c r="B12" s="451" t="s">
        <v>878</v>
      </c>
      <c r="C12" s="421">
        <f t="shared" si="0"/>
        <v>33342</v>
      </c>
      <c r="D12" s="421">
        <f t="shared" si="1"/>
        <v>16335</v>
      </c>
      <c r="E12" s="421">
        <f t="shared" si="1"/>
        <v>17007</v>
      </c>
      <c r="F12" s="421">
        <f t="shared" si="2"/>
        <v>24436</v>
      </c>
      <c r="G12" s="462">
        <v>4322</v>
      </c>
      <c r="H12" s="462">
        <v>6630</v>
      </c>
      <c r="I12" s="462">
        <v>854</v>
      </c>
      <c r="J12" s="462">
        <v>595</v>
      </c>
      <c r="K12" s="462">
        <v>7745</v>
      </c>
      <c r="L12" s="462">
        <v>4290</v>
      </c>
      <c r="M12" s="462">
        <v>1175</v>
      </c>
      <c r="N12" s="462">
        <v>1661</v>
      </c>
      <c r="O12" s="462">
        <v>2239</v>
      </c>
      <c r="P12" s="462">
        <v>3831</v>
      </c>
      <c r="Q12" s="462" t="s">
        <v>399</v>
      </c>
      <c r="R12" s="462" t="s">
        <v>399</v>
      </c>
      <c r="S12" s="462" t="s">
        <v>399</v>
      </c>
      <c r="T12" s="462" t="s">
        <v>399</v>
      </c>
      <c r="U12" s="314">
        <v>3394</v>
      </c>
      <c r="V12" s="314">
        <v>3135</v>
      </c>
      <c r="W12" s="1521">
        <f t="shared" si="3"/>
        <v>39871</v>
      </c>
      <c r="X12" s="314">
        <v>333907</v>
      </c>
      <c r="Y12" s="463">
        <f t="shared" si="4"/>
        <v>11.9</v>
      </c>
    </row>
    <row r="13" spans="1:27" ht="24.75" customHeight="1">
      <c r="A13" s="419">
        <v>2005</v>
      </c>
      <c r="B13" s="451" t="s">
        <v>879</v>
      </c>
      <c r="C13" s="421">
        <f t="shared" si="0"/>
        <v>28418</v>
      </c>
      <c r="D13" s="421">
        <f t="shared" si="1"/>
        <v>13971</v>
      </c>
      <c r="E13" s="421">
        <f t="shared" si="1"/>
        <v>14447</v>
      </c>
      <c r="F13" s="421">
        <f t="shared" si="2"/>
        <v>20489</v>
      </c>
      <c r="G13" s="462">
        <v>4005</v>
      </c>
      <c r="H13" s="462">
        <v>5549</v>
      </c>
      <c r="I13" s="462">
        <v>1091</v>
      </c>
      <c r="J13" s="462">
        <v>672</v>
      </c>
      <c r="K13" s="462">
        <v>5849</v>
      </c>
      <c r="L13" s="462">
        <v>3323</v>
      </c>
      <c r="M13" s="462">
        <v>1287</v>
      </c>
      <c r="N13" s="462">
        <v>1651</v>
      </c>
      <c r="O13" s="462">
        <v>1739</v>
      </c>
      <c r="P13" s="462">
        <v>3252</v>
      </c>
      <c r="Q13" s="462" t="s">
        <v>399</v>
      </c>
      <c r="R13" s="462" t="s">
        <v>399</v>
      </c>
      <c r="S13" s="462" t="s">
        <v>399</v>
      </c>
      <c r="T13" s="462" t="s">
        <v>399</v>
      </c>
      <c r="U13" s="314">
        <v>1837</v>
      </c>
      <c r="V13" s="314">
        <v>1727</v>
      </c>
      <c r="W13" s="1521">
        <f t="shared" si="3"/>
        <v>31982</v>
      </c>
      <c r="X13" s="314">
        <v>339532</v>
      </c>
      <c r="Y13" s="463">
        <f t="shared" si="4"/>
        <v>9.4</v>
      </c>
    </row>
    <row r="14" spans="1:27" ht="24.75" customHeight="1">
      <c r="A14" s="419">
        <v>2010</v>
      </c>
      <c r="B14" s="451" t="s">
        <v>139</v>
      </c>
      <c r="C14" s="421">
        <f t="shared" si="0"/>
        <v>23232</v>
      </c>
      <c r="D14" s="421">
        <f>SUM(G14,I14,K14,M14,O14,Q14,S14)</f>
        <v>11520</v>
      </c>
      <c r="E14" s="421">
        <f t="shared" si="1"/>
        <v>11712</v>
      </c>
      <c r="F14" s="421">
        <f t="shared" si="2"/>
        <v>16188</v>
      </c>
      <c r="G14" s="462" t="s">
        <v>399</v>
      </c>
      <c r="H14" s="462" t="s">
        <v>399</v>
      </c>
      <c r="I14" s="462">
        <v>3503</v>
      </c>
      <c r="J14" s="462">
        <v>2995</v>
      </c>
      <c r="K14" s="462">
        <v>5738</v>
      </c>
      <c r="L14" s="462">
        <v>3952</v>
      </c>
      <c r="M14" s="462" t="s">
        <v>399</v>
      </c>
      <c r="N14" s="462" t="s">
        <v>399</v>
      </c>
      <c r="O14" s="462" t="s">
        <v>399</v>
      </c>
      <c r="P14" s="462" t="s">
        <v>399</v>
      </c>
      <c r="Q14" s="462">
        <v>1488</v>
      </c>
      <c r="R14" s="462">
        <v>4055</v>
      </c>
      <c r="S14" s="462">
        <v>791</v>
      </c>
      <c r="T14" s="462">
        <v>710</v>
      </c>
      <c r="U14" s="314">
        <v>1290</v>
      </c>
      <c r="V14" s="314">
        <v>1312</v>
      </c>
      <c r="W14" s="1521">
        <f t="shared" si="3"/>
        <v>25834</v>
      </c>
      <c r="X14" s="314">
        <v>338754</v>
      </c>
      <c r="Y14" s="463">
        <f t="shared" si="4"/>
        <v>7.6</v>
      </c>
    </row>
    <row r="15" spans="1:27" ht="24.75" customHeight="1">
      <c r="A15" s="419">
        <v>2015</v>
      </c>
      <c r="B15" s="451" t="s">
        <v>880</v>
      </c>
      <c r="C15" s="421">
        <f t="shared" si="0"/>
        <v>16391</v>
      </c>
      <c r="D15" s="421">
        <f>SUM(G15,I15,K15,M15,O15,Q15,S15)</f>
        <v>8185</v>
      </c>
      <c r="E15" s="421">
        <f t="shared" si="1"/>
        <v>8206</v>
      </c>
      <c r="F15" s="421">
        <f t="shared" si="2"/>
        <v>12367</v>
      </c>
      <c r="G15" s="462" t="s">
        <v>399</v>
      </c>
      <c r="H15" s="462" t="s">
        <v>399</v>
      </c>
      <c r="I15" s="462">
        <v>2996</v>
      </c>
      <c r="J15" s="462">
        <v>2542</v>
      </c>
      <c r="K15" s="462">
        <v>4025</v>
      </c>
      <c r="L15" s="462">
        <v>2804</v>
      </c>
      <c r="M15" s="462" t="s">
        <v>399</v>
      </c>
      <c r="N15" s="462" t="s">
        <v>399</v>
      </c>
      <c r="O15" s="462" t="s">
        <v>399</v>
      </c>
      <c r="P15" s="462" t="s">
        <v>399</v>
      </c>
      <c r="Q15" s="462">
        <v>695</v>
      </c>
      <c r="R15" s="462">
        <v>2420</v>
      </c>
      <c r="S15" s="462">
        <v>469</v>
      </c>
      <c r="T15" s="462">
        <v>440</v>
      </c>
      <c r="U15" s="314">
        <v>751</v>
      </c>
      <c r="V15" s="314">
        <v>731</v>
      </c>
      <c r="W15" s="1521">
        <f t="shared" si="3"/>
        <v>17873</v>
      </c>
      <c r="X15" s="314">
        <v>329339</v>
      </c>
      <c r="Y15" s="463">
        <f t="shared" si="4"/>
        <v>5.4</v>
      </c>
    </row>
    <row r="16" spans="1:27" ht="24.75" customHeight="1">
      <c r="A16" s="426">
        <v>2020</v>
      </c>
      <c r="B16" s="464" t="s">
        <v>375</v>
      </c>
      <c r="C16" s="432">
        <f>SUM(D16:E16)</f>
        <v>12432</v>
      </c>
      <c r="D16" s="432">
        <f>SUM(G16,I16,K16,M16,O16,Q16,S16)</f>
        <v>6163</v>
      </c>
      <c r="E16" s="432">
        <f t="shared" si="1"/>
        <v>6269</v>
      </c>
      <c r="F16" s="432">
        <f t="shared" si="2"/>
        <v>8754</v>
      </c>
      <c r="G16" s="462" t="s">
        <v>399</v>
      </c>
      <c r="H16" s="462" t="s">
        <v>399</v>
      </c>
      <c r="I16" s="465">
        <v>2683</v>
      </c>
      <c r="J16" s="465">
        <v>1849</v>
      </c>
      <c r="K16" s="465">
        <v>2425</v>
      </c>
      <c r="L16" s="465">
        <v>1797</v>
      </c>
      <c r="M16" s="462" t="s">
        <v>399</v>
      </c>
      <c r="N16" s="462" t="s">
        <v>399</v>
      </c>
      <c r="O16" s="462" t="s">
        <v>399</v>
      </c>
      <c r="P16" s="462" t="s">
        <v>399</v>
      </c>
      <c r="Q16" s="465">
        <v>820</v>
      </c>
      <c r="R16" s="465">
        <v>2372</v>
      </c>
      <c r="S16" s="465">
        <v>235</v>
      </c>
      <c r="T16" s="465">
        <v>251</v>
      </c>
      <c r="U16" s="414">
        <v>492</v>
      </c>
      <c r="V16" s="414">
        <v>484</v>
      </c>
      <c r="W16" s="317">
        <f t="shared" si="3"/>
        <v>13408</v>
      </c>
      <c r="X16" s="414">
        <v>331657</v>
      </c>
      <c r="Y16" s="466">
        <f t="shared" si="4"/>
        <v>4</v>
      </c>
    </row>
    <row r="17" spans="1:25" ht="24.75" customHeight="1">
      <c r="A17" s="1513" t="s">
        <v>558</v>
      </c>
      <c r="B17" s="1525" t="s">
        <v>558</v>
      </c>
      <c r="C17" s="467">
        <f t="shared" ref="C17:C29" si="5">SUM(I17:L17,Q17:T17)</f>
        <v>1358</v>
      </c>
      <c r="D17" s="421">
        <f>SUM(G17,I17,K17,M17,O17,Q17,S17)</f>
        <v>674</v>
      </c>
      <c r="E17" s="421">
        <f>SUM(H17,J17,L17,N17,P17,R17,T17)</f>
        <v>684</v>
      </c>
      <c r="F17" s="421">
        <f t="shared" si="2"/>
        <v>986</v>
      </c>
      <c r="G17" s="462" t="s">
        <v>399</v>
      </c>
      <c r="H17" s="462" t="s">
        <v>399</v>
      </c>
      <c r="I17" s="462">
        <v>307</v>
      </c>
      <c r="J17" s="462">
        <v>234</v>
      </c>
      <c r="K17" s="462">
        <v>264</v>
      </c>
      <c r="L17" s="462">
        <v>181</v>
      </c>
      <c r="M17" s="462" t="s">
        <v>399</v>
      </c>
      <c r="N17" s="462" t="s">
        <v>399</v>
      </c>
      <c r="O17" s="462" t="s">
        <v>399</v>
      </c>
      <c r="P17" s="462" t="s">
        <v>399</v>
      </c>
      <c r="Q17" s="462">
        <v>74</v>
      </c>
      <c r="R17" s="462">
        <v>234</v>
      </c>
      <c r="S17" s="462">
        <v>29</v>
      </c>
      <c r="T17" s="462">
        <v>35</v>
      </c>
      <c r="U17" s="1521">
        <v>47</v>
      </c>
      <c r="V17" s="1521">
        <v>57</v>
      </c>
      <c r="W17" s="1521">
        <f t="shared" si="3"/>
        <v>1462</v>
      </c>
      <c r="X17" s="1521">
        <v>185729</v>
      </c>
      <c r="Y17" s="463">
        <f t="shared" si="4"/>
        <v>0.8</v>
      </c>
    </row>
    <row r="18" spans="1:25" ht="24.75" customHeight="1">
      <c r="A18" s="1513" t="s">
        <v>559</v>
      </c>
      <c r="B18" s="1525" t="s">
        <v>559</v>
      </c>
      <c r="C18" s="467">
        <f t="shared" si="5"/>
        <v>445</v>
      </c>
      <c r="D18" s="421">
        <f t="shared" ref="D18:E29" si="6">SUM(G18,I18,K18,M18,O18,Q18,S18)</f>
        <v>223</v>
      </c>
      <c r="E18" s="421">
        <f t="shared" si="1"/>
        <v>222</v>
      </c>
      <c r="F18" s="421">
        <f t="shared" si="2"/>
        <v>299</v>
      </c>
      <c r="G18" s="462" t="s">
        <v>399</v>
      </c>
      <c r="H18" s="462" t="s">
        <v>399</v>
      </c>
      <c r="I18" s="462">
        <v>95</v>
      </c>
      <c r="J18" s="462">
        <v>58</v>
      </c>
      <c r="K18" s="462">
        <v>93</v>
      </c>
      <c r="L18" s="462">
        <v>53</v>
      </c>
      <c r="M18" s="462" t="s">
        <v>399</v>
      </c>
      <c r="N18" s="462" t="s">
        <v>399</v>
      </c>
      <c r="O18" s="462" t="s">
        <v>399</v>
      </c>
      <c r="P18" s="462" t="s">
        <v>399</v>
      </c>
      <c r="Q18" s="462">
        <v>26</v>
      </c>
      <c r="R18" s="462">
        <v>102</v>
      </c>
      <c r="S18" s="462">
        <v>9</v>
      </c>
      <c r="T18" s="462">
        <v>9</v>
      </c>
      <c r="U18" s="1521">
        <v>26</v>
      </c>
      <c r="V18" s="1521">
        <v>27</v>
      </c>
      <c r="W18" s="1521">
        <f t="shared" si="3"/>
        <v>498</v>
      </c>
      <c r="X18" s="1521">
        <v>35592</v>
      </c>
      <c r="Y18" s="463">
        <f t="shared" si="4"/>
        <v>1.4</v>
      </c>
    </row>
    <row r="19" spans="1:25" ht="24.75" customHeight="1">
      <c r="A19" s="1513" t="s">
        <v>838</v>
      </c>
      <c r="B19" s="1525" t="s">
        <v>838</v>
      </c>
      <c r="C19" s="467">
        <f t="shared" si="5"/>
        <v>1017</v>
      </c>
      <c r="D19" s="421">
        <f t="shared" si="6"/>
        <v>501</v>
      </c>
      <c r="E19" s="421">
        <f t="shared" si="1"/>
        <v>516</v>
      </c>
      <c r="F19" s="421">
        <f t="shared" si="2"/>
        <v>732</v>
      </c>
      <c r="G19" s="462" t="s">
        <v>399</v>
      </c>
      <c r="H19" s="462" t="s">
        <v>399</v>
      </c>
      <c r="I19" s="462">
        <v>238</v>
      </c>
      <c r="J19" s="462">
        <v>178</v>
      </c>
      <c r="K19" s="462">
        <v>166</v>
      </c>
      <c r="L19" s="462">
        <v>150</v>
      </c>
      <c r="M19" s="462" t="s">
        <v>399</v>
      </c>
      <c r="N19" s="462" t="s">
        <v>399</v>
      </c>
      <c r="O19" s="462" t="s">
        <v>399</v>
      </c>
      <c r="P19" s="462" t="s">
        <v>399</v>
      </c>
      <c r="Q19" s="462">
        <v>70</v>
      </c>
      <c r="R19" s="462">
        <v>170</v>
      </c>
      <c r="S19" s="462">
        <v>27</v>
      </c>
      <c r="T19" s="462">
        <v>18</v>
      </c>
      <c r="U19" s="1521">
        <v>57</v>
      </c>
      <c r="V19" s="1521">
        <v>50</v>
      </c>
      <c r="W19" s="1521">
        <f t="shared" si="3"/>
        <v>1124</v>
      </c>
      <c r="X19" s="1521">
        <v>4132</v>
      </c>
      <c r="Y19" s="463">
        <f t="shared" si="4"/>
        <v>27.2</v>
      </c>
    </row>
    <row r="20" spans="1:25" ht="24.75" customHeight="1">
      <c r="A20" s="1513" t="s">
        <v>839</v>
      </c>
      <c r="B20" s="1525" t="s">
        <v>839</v>
      </c>
      <c r="C20" s="467">
        <f t="shared" si="5"/>
        <v>972</v>
      </c>
      <c r="D20" s="421">
        <f t="shared" si="6"/>
        <v>476</v>
      </c>
      <c r="E20" s="421">
        <f t="shared" si="1"/>
        <v>496</v>
      </c>
      <c r="F20" s="421">
        <f t="shared" si="2"/>
        <v>674</v>
      </c>
      <c r="G20" s="462" t="s">
        <v>399</v>
      </c>
      <c r="H20" s="462" t="s">
        <v>399</v>
      </c>
      <c r="I20" s="462">
        <v>205</v>
      </c>
      <c r="J20" s="462">
        <v>131</v>
      </c>
      <c r="K20" s="462">
        <v>192</v>
      </c>
      <c r="L20" s="462">
        <v>146</v>
      </c>
      <c r="M20" s="462" t="s">
        <v>399</v>
      </c>
      <c r="N20" s="462" t="s">
        <v>399</v>
      </c>
      <c r="O20" s="462" t="s">
        <v>399</v>
      </c>
      <c r="P20" s="462" t="s">
        <v>399</v>
      </c>
      <c r="Q20" s="462">
        <v>69</v>
      </c>
      <c r="R20" s="462">
        <v>202</v>
      </c>
      <c r="S20" s="462">
        <v>10</v>
      </c>
      <c r="T20" s="462">
        <v>17</v>
      </c>
      <c r="U20" s="1521">
        <v>42</v>
      </c>
      <c r="V20" s="1521">
        <v>46</v>
      </c>
      <c r="W20" s="1521">
        <f t="shared" si="3"/>
        <v>1060</v>
      </c>
      <c r="X20" s="1521">
        <v>3796</v>
      </c>
      <c r="Y20" s="463">
        <f t="shared" si="4"/>
        <v>27.9</v>
      </c>
    </row>
    <row r="21" spans="1:25" ht="24.75" customHeight="1">
      <c r="A21" s="1513" t="s">
        <v>562</v>
      </c>
      <c r="B21" s="1525" t="s">
        <v>562</v>
      </c>
      <c r="C21" s="467">
        <f t="shared" si="5"/>
        <v>723</v>
      </c>
      <c r="D21" s="421">
        <f t="shared" si="6"/>
        <v>371</v>
      </c>
      <c r="E21" s="421">
        <f t="shared" si="1"/>
        <v>352</v>
      </c>
      <c r="F21" s="421">
        <f t="shared" si="2"/>
        <v>527</v>
      </c>
      <c r="G21" s="462" t="s">
        <v>399</v>
      </c>
      <c r="H21" s="462" t="s">
        <v>399</v>
      </c>
      <c r="I21" s="462">
        <v>145</v>
      </c>
      <c r="J21" s="462">
        <v>99</v>
      </c>
      <c r="K21" s="462">
        <v>174</v>
      </c>
      <c r="L21" s="462">
        <v>109</v>
      </c>
      <c r="M21" s="462" t="s">
        <v>399</v>
      </c>
      <c r="N21" s="462" t="s">
        <v>399</v>
      </c>
      <c r="O21" s="462" t="s">
        <v>399</v>
      </c>
      <c r="P21" s="462" t="s">
        <v>399</v>
      </c>
      <c r="Q21" s="462">
        <v>29</v>
      </c>
      <c r="R21" s="462">
        <v>123</v>
      </c>
      <c r="S21" s="462">
        <v>23</v>
      </c>
      <c r="T21" s="462">
        <v>21</v>
      </c>
      <c r="U21" s="1521">
        <v>30</v>
      </c>
      <c r="V21" s="1521">
        <v>27</v>
      </c>
      <c r="W21" s="1521">
        <f t="shared" si="3"/>
        <v>780</v>
      </c>
      <c r="X21" s="1521">
        <v>6623</v>
      </c>
      <c r="Y21" s="463">
        <f t="shared" si="4"/>
        <v>11.8</v>
      </c>
    </row>
    <row r="22" spans="1:25" ht="24.75" customHeight="1">
      <c r="A22" s="1513" t="s">
        <v>563</v>
      </c>
      <c r="B22" s="1525" t="s">
        <v>563</v>
      </c>
      <c r="C22" s="467">
        <f t="shared" si="5"/>
        <v>841</v>
      </c>
      <c r="D22" s="421">
        <f t="shared" si="6"/>
        <v>415</v>
      </c>
      <c r="E22" s="421">
        <f t="shared" si="1"/>
        <v>426</v>
      </c>
      <c r="F22" s="421">
        <f t="shared" si="2"/>
        <v>618</v>
      </c>
      <c r="G22" s="462" t="s">
        <v>399</v>
      </c>
      <c r="H22" s="462" t="s">
        <v>399</v>
      </c>
      <c r="I22" s="462">
        <v>184</v>
      </c>
      <c r="J22" s="462">
        <v>124</v>
      </c>
      <c r="K22" s="462">
        <v>163</v>
      </c>
      <c r="L22" s="462">
        <v>147</v>
      </c>
      <c r="M22" s="462" t="s">
        <v>399</v>
      </c>
      <c r="N22" s="462" t="s">
        <v>399</v>
      </c>
      <c r="O22" s="462" t="s">
        <v>399</v>
      </c>
      <c r="P22" s="462" t="s">
        <v>399</v>
      </c>
      <c r="Q22" s="462">
        <v>49</v>
      </c>
      <c r="R22" s="462">
        <v>141</v>
      </c>
      <c r="S22" s="462">
        <v>19</v>
      </c>
      <c r="T22" s="462">
        <v>14</v>
      </c>
      <c r="U22" s="1521">
        <v>38</v>
      </c>
      <c r="V22" s="1521">
        <v>33</v>
      </c>
      <c r="W22" s="1521">
        <f t="shared" si="3"/>
        <v>912</v>
      </c>
      <c r="X22" s="1521">
        <v>11747</v>
      </c>
      <c r="Y22" s="463">
        <f t="shared" si="4"/>
        <v>7.8</v>
      </c>
    </row>
    <row r="23" spans="1:25" ht="24.75" customHeight="1">
      <c r="A23" s="1513" t="s">
        <v>564</v>
      </c>
      <c r="B23" s="1525" t="s">
        <v>564</v>
      </c>
      <c r="C23" s="467">
        <f t="shared" si="5"/>
        <v>710</v>
      </c>
      <c r="D23" s="421">
        <f t="shared" si="6"/>
        <v>351</v>
      </c>
      <c r="E23" s="421">
        <f t="shared" si="1"/>
        <v>359</v>
      </c>
      <c r="F23" s="421">
        <f t="shared" si="2"/>
        <v>492</v>
      </c>
      <c r="G23" s="462" t="s">
        <v>399</v>
      </c>
      <c r="H23" s="462" t="s">
        <v>399</v>
      </c>
      <c r="I23" s="462">
        <v>133</v>
      </c>
      <c r="J23" s="462">
        <v>101</v>
      </c>
      <c r="K23" s="462">
        <v>148</v>
      </c>
      <c r="L23" s="462">
        <v>110</v>
      </c>
      <c r="M23" s="462" t="s">
        <v>399</v>
      </c>
      <c r="N23" s="462" t="s">
        <v>399</v>
      </c>
      <c r="O23" s="462" t="s">
        <v>399</v>
      </c>
      <c r="P23" s="462" t="s">
        <v>399</v>
      </c>
      <c r="Q23" s="462">
        <v>59</v>
      </c>
      <c r="R23" s="462">
        <v>138</v>
      </c>
      <c r="S23" s="462">
        <v>11</v>
      </c>
      <c r="T23" s="462">
        <v>10</v>
      </c>
      <c r="U23" s="1521">
        <v>32</v>
      </c>
      <c r="V23" s="1521">
        <v>19</v>
      </c>
      <c r="W23" s="1521">
        <f t="shared" si="3"/>
        <v>761</v>
      </c>
      <c r="X23" s="1521">
        <v>10303</v>
      </c>
      <c r="Y23" s="463">
        <f t="shared" si="4"/>
        <v>7.4</v>
      </c>
    </row>
    <row r="24" spans="1:25" ht="24.75" customHeight="1">
      <c r="A24" s="1513" t="s">
        <v>840</v>
      </c>
      <c r="B24" s="1525" t="s">
        <v>840</v>
      </c>
      <c r="C24" s="467">
        <f t="shared" si="5"/>
        <v>507</v>
      </c>
      <c r="D24" s="421">
        <f t="shared" si="6"/>
        <v>249</v>
      </c>
      <c r="E24" s="421">
        <f t="shared" si="6"/>
        <v>258</v>
      </c>
      <c r="F24" s="421">
        <f t="shared" si="2"/>
        <v>353</v>
      </c>
      <c r="G24" s="462" t="s">
        <v>399</v>
      </c>
      <c r="H24" s="462" t="s">
        <v>399</v>
      </c>
      <c r="I24" s="462">
        <v>112</v>
      </c>
      <c r="J24" s="462">
        <v>64</v>
      </c>
      <c r="K24" s="462">
        <v>102</v>
      </c>
      <c r="L24" s="462">
        <v>75</v>
      </c>
      <c r="M24" s="462" t="s">
        <v>399</v>
      </c>
      <c r="N24" s="462" t="s">
        <v>399</v>
      </c>
      <c r="O24" s="462" t="s">
        <v>399</v>
      </c>
      <c r="P24" s="462" t="s">
        <v>399</v>
      </c>
      <c r="Q24" s="462">
        <v>20</v>
      </c>
      <c r="R24" s="462">
        <v>103</v>
      </c>
      <c r="S24" s="462">
        <v>15</v>
      </c>
      <c r="T24" s="462">
        <v>16</v>
      </c>
      <c r="U24" s="1521">
        <v>12</v>
      </c>
      <c r="V24" s="1521">
        <v>13</v>
      </c>
      <c r="W24" s="1521">
        <f t="shared" si="3"/>
        <v>532</v>
      </c>
      <c r="X24" s="1521">
        <v>37694</v>
      </c>
      <c r="Y24" s="463">
        <f t="shared" si="4"/>
        <v>1.4</v>
      </c>
    </row>
    <row r="25" spans="1:25" ht="24.75" customHeight="1">
      <c r="A25" s="1513" t="s">
        <v>566</v>
      </c>
      <c r="B25" s="1525" t="s">
        <v>566</v>
      </c>
      <c r="C25" s="467">
        <f t="shared" si="5"/>
        <v>851</v>
      </c>
      <c r="D25" s="421">
        <f t="shared" si="6"/>
        <v>437</v>
      </c>
      <c r="E25" s="421">
        <f t="shared" si="6"/>
        <v>414</v>
      </c>
      <c r="F25" s="421">
        <f t="shared" si="2"/>
        <v>612</v>
      </c>
      <c r="G25" s="462" t="s">
        <v>399</v>
      </c>
      <c r="H25" s="462" t="s">
        <v>399</v>
      </c>
      <c r="I25" s="462">
        <v>225</v>
      </c>
      <c r="J25" s="462">
        <v>128</v>
      </c>
      <c r="K25" s="462">
        <v>143</v>
      </c>
      <c r="L25" s="462">
        <v>116</v>
      </c>
      <c r="M25" s="462" t="s">
        <v>399</v>
      </c>
      <c r="N25" s="462" t="s">
        <v>399</v>
      </c>
      <c r="O25" s="462" t="s">
        <v>399</v>
      </c>
      <c r="P25" s="462" t="s">
        <v>399</v>
      </c>
      <c r="Q25" s="462">
        <v>53</v>
      </c>
      <c r="R25" s="462">
        <v>152</v>
      </c>
      <c r="S25" s="462">
        <v>16</v>
      </c>
      <c r="T25" s="462">
        <v>18</v>
      </c>
      <c r="U25" s="1521">
        <v>26</v>
      </c>
      <c r="V25" s="1521">
        <v>37</v>
      </c>
      <c r="W25" s="1521">
        <f t="shared" si="3"/>
        <v>914</v>
      </c>
      <c r="X25" s="1521">
        <v>2962</v>
      </c>
      <c r="Y25" s="463">
        <f t="shared" si="4"/>
        <v>30.9</v>
      </c>
    </row>
    <row r="26" spans="1:25" ht="24.75" customHeight="1">
      <c r="A26" s="1513" t="s">
        <v>567</v>
      </c>
      <c r="B26" s="1525" t="s">
        <v>567</v>
      </c>
      <c r="C26" s="467">
        <f t="shared" si="5"/>
        <v>992</v>
      </c>
      <c r="D26" s="421">
        <f t="shared" si="6"/>
        <v>478</v>
      </c>
      <c r="E26" s="421">
        <f t="shared" si="6"/>
        <v>514</v>
      </c>
      <c r="F26" s="421">
        <f t="shared" si="2"/>
        <v>673</v>
      </c>
      <c r="G26" s="462" t="s">
        <v>399</v>
      </c>
      <c r="H26" s="462" t="s">
        <v>399</v>
      </c>
      <c r="I26" s="462">
        <v>220</v>
      </c>
      <c r="J26" s="462">
        <v>134</v>
      </c>
      <c r="K26" s="462">
        <v>171</v>
      </c>
      <c r="L26" s="462">
        <v>148</v>
      </c>
      <c r="M26" s="462" t="s">
        <v>399</v>
      </c>
      <c r="N26" s="462" t="s">
        <v>399</v>
      </c>
      <c r="O26" s="462" t="s">
        <v>399</v>
      </c>
      <c r="P26" s="462" t="s">
        <v>399</v>
      </c>
      <c r="Q26" s="462">
        <v>75</v>
      </c>
      <c r="R26" s="462">
        <v>208</v>
      </c>
      <c r="S26" s="462">
        <v>12</v>
      </c>
      <c r="T26" s="462">
        <v>24</v>
      </c>
      <c r="U26" s="1521">
        <v>36</v>
      </c>
      <c r="V26" s="1521">
        <v>35</v>
      </c>
      <c r="W26" s="1521">
        <f t="shared" si="3"/>
        <v>1063</v>
      </c>
      <c r="X26" s="1521">
        <v>5635</v>
      </c>
      <c r="Y26" s="463">
        <f t="shared" si="4"/>
        <v>18.899999999999999</v>
      </c>
    </row>
    <row r="27" spans="1:25" ht="24.75" customHeight="1">
      <c r="A27" s="1513" t="s">
        <v>568</v>
      </c>
      <c r="B27" s="1525" t="s">
        <v>568</v>
      </c>
      <c r="C27" s="467">
        <f t="shared" si="5"/>
        <v>2086</v>
      </c>
      <c r="D27" s="421">
        <f t="shared" si="6"/>
        <v>1028</v>
      </c>
      <c r="E27" s="421">
        <f t="shared" si="6"/>
        <v>1058</v>
      </c>
      <c r="F27" s="421">
        <f t="shared" si="2"/>
        <v>1461</v>
      </c>
      <c r="G27" s="462" t="s">
        <v>399</v>
      </c>
      <c r="H27" s="462" t="s">
        <v>399</v>
      </c>
      <c r="I27" s="462">
        <v>426</v>
      </c>
      <c r="J27" s="462">
        <v>303</v>
      </c>
      <c r="K27" s="462">
        <v>422</v>
      </c>
      <c r="L27" s="462">
        <v>310</v>
      </c>
      <c r="M27" s="462" t="s">
        <v>399</v>
      </c>
      <c r="N27" s="462" t="s">
        <v>399</v>
      </c>
      <c r="O27" s="462" t="s">
        <v>399</v>
      </c>
      <c r="P27" s="462" t="s">
        <v>399</v>
      </c>
      <c r="Q27" s="462">
        <v>147</v>
      </c>
      <c r="R27" s="462">
        <v>405</v>
      </c>
      <c r="S27" s="462">
        <v>33</v>
      </c>
      <c r="T27" s="462">
        <v>40</v>
      </c>
      <c r="U27" s="1521">
        <v>73</v>
      </c>
      <c r="V27" s="1521">
        <v>74</v>
      </c>
      <c r="W27" s="1521">
        <f t="shared" si="3"/>
        <v>2233</v>
      </c>
      <c r="X27" s="1521">
        <v>18847</v>
      </c>
      <c r="Y27" s="463">
        <f t="shared" si="4"/>
        <v>11.8</v>
      </c>
    </row>
    <row r="28" spans="1:25" ht="24.75" customHeight="1">
      <c r="A28" s="1513" t="s">
        <v>841</v>
      </c>
      <c r="B28" s="1525" t="s">
        <v>841</v>
      </c>
      <c r="C28" s="467">
        <f t="shared" si="5"/>
        <v>818</v>
      </c>
      <c r="D28" s="421">
        <f t="shared" si="6"/>
        <v>403</v>
      </c>
      <c r="E28" s="421">
        <f t="shared" si="6"/>
        <v>415</v>
      </c>
      <c r="F28" s="421">
        <f t="shared" si="2"/>
        <v>579</v>
      </c>
      <c r="G28" s="462" t="s">
        <v>399</v>
      </c>
      <c r="H28" s="462" t="s">
        <v>399</v>
      </c>
      <c r="I28" s="462">
        <v>150</v>
      </c>
      <c r="J28" s="462">
        <v>104</v>
      </c>
      <c r="K28" s="462">
        <v>183</v>
      </c>
      <c r="L28" s="462">
        <v>142</v>
      </c>
      <c r="M28" s="462" t="s">
        <v>399</v>
      </c>
      <c r="N28" s="462" t="s">
        <v>399</v>
      </c>
      <c r="O28" s="462" t="s">
        <v>399</v>
      </c>
      <c r="P28" s="462" t="s">
        <v>399</v>
      </c>
      <c r="Q28" s="462">
        <v>58</v>
      </c>
      <c r="R28" s="462">
        <v>151</v>
      </c>
      <c r="S28" s="462">
        <v>12</v>
      </c>
      <c r="T28" s="462">
        <v>18</v>
      </c>
      <c r="U28" s="1521">
        <v>31</v>
      </c>
      <c r="V28" s="1521">
        <v>24</v>
      </c>
      <c r="W28" s="1521">
        <f t="shared" si="3"/>
        <v>873</v>
      </c>
      <c r="X28" s="1521">
        <v>4225</v>
      </c>
      <c r="Y28" s="463">
        <f t="shared" si="4"/>
        <v>20.7</v>
      </c>
    </row>
    <row r="29" spans="1:25" ht="24.75" customHeight="1">
      <c r="A29" s="1514" t="s">
        <v>570</v>
      </c>
      <c r="B29" s="1523" t="s">
        <v>570</v>
      </c>
      <c r="C29" s="468">
        <f t="shared" si="5"/>
        <v>1112</v>
      </c>
      <c r="D29" s="443">
        <f t="shared" si="6"/>
        <v>557</v>
      </c>
      <c r="E29" s="443">
        <f t="shared" si="6"/>
        <v>555</v>
      </c>
      <c r="F29" s="443">
        <f t="shared" si="2"/>
        <v>748</v>
      </c>
      <c r="G29" s="469" t="s">
        <v>399</v>
      </c>
      <c r="H29" s="469" t="s">
        <v>399</v>
      </c>
      <c r="I29" s="469">
        <v>243</v>
      </c>
      <c r="J29" s="469">
        <v>191</v>
      </c>
      <c r="K29" s="469">
        <v>204</v>
      </c>
      <c r="L29" s="469">
        <v>110</v>
      </c>
      <c r="M29" s="469" t="s">
        <v>399</v>
      </c>
      <c r="N29" s="469" t="s">
        <v>399</v>
      </c>
      <c r="O29" s="469" t="s">
        <v>399</v>
      </c>
      <c r="P29" s="469" t="s">
        <v>399</v>
      </c>
      <c r="Q29" s="469">
        <v>91</v>
      </c>
      <c r="R29" s="469">
        <v>243</v>
      </c>
      <c r="S29" s="469">
        <v>19</v>
      </c>
      <c r="T29" s="469">
        <v>11</v>
      </c>
      <c r="U29" s="444">
        <v>42</v>
      </c>
      <c r="V29" s="444">
        <v>42</v>
      </c>
      <c r="W29" s="444">
        <f t="shared" si="3"/>
        <v>1196</v>
      </c>
      <c r="X29" s="444">
        <v>4372</v>
      </c>
      <c r="Y29" s="470">
        <f t="shared" si="4"/>
        <v>27.4</v>
      </c>
    </row>
    <row r="30" spans="1:25" ht="18" customHeight="1">
      <c r="A30" s="1521" t="s">
        <v>881</v>
      </c>
      <c r="B30" s="1521"/>
      <c r="C30" s="1521"/>
      <c r="D30" s="471"/>
      <c r="E30" s="471"/>
      <c r="F30" s="471"/>
      <c r="G30" s="471"/>
      <c r="H30" s="471"/>
      <c r="I30" s="471"/>
      <c r="J30" s="1527"/>
      <c r="K30" s="1527"/>
      <c r="L30" s="1527"/>
    </row>
    <row r="31" spans="1:25" ht="18" customHeight="1">
      <c r="A31" s="1521" t="s">
        <v>4888</v>
      </c>
      <c r="B31" s="1521"/>
      <c r="C31" s="1521"/>
      <c r="D31" s="471"/>
      <c r="E31" s="471"/>
      <c r="F31" s="471"/>
      <c r="G31" s="471"/>
      <c r="H31" s="471"/>
      <c r="I31" s="471"/>
      <c r="J31" s="1527"/>
      <c r="K31" s="1527"/>
      <c r="L31" s="1527"/>
    </row>
    <row r="32" spans="1:25" ht="18" customHeight="1">
      <c r="A32" s="314" t="s">
        <v>882</v>
      </c>
    </row>
    <row r="33" spans="1:1">
      <c r="A33" s="314" t="s">
        <v>883</v>
      </c>
    </row>
  </sheetData>
  <customSheetViews>
    <customSheetView guid="{35BD8D3A-C3F6-4E0E-B6B2-2143E8CF03D4}" scale="70">
      <pageMargins left="0.59055118110236227" right="0.59055118110236227" top="0.78740157480314965" bottom="0.78740157480314965" header="0.31496062992125984" footer="0.31496062992125984"/>
      <pageSetup paperSize="9" orientation="portrait" r:id="rId1"/>
      <headerFooter alignWithMargins="0"/>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2"/>
      <headerFooter alignWithMargins="0"/>
    </customSheetView>
  </customSheetViews>
  <mergeCells count="15">
    <mergeCell ref="A4:A7"/>
    <mergeCell ref="B4:B7"/>
    <mergeCell ref="C4:T4"/>
    <mergeCell ref="U4:V6"/>
    <mergeCell ref="W4:W6"/>
    <mergeCell ref="Y4:Y7"/>
    <mergeCell ref="F5:L5"/>
    <mergeCell ref="M5:N6"/>
    <mergeCell ref="O5:P6"/>
    <mergeCell ref="Q5:R6"/>
    <mergeCell ref="S5:T6"/>
    <mergeCell ref="G6:H6"/>
    <mergeCell ref="I6:J6"/>
    <mergeCell ref="K6:L6"/>
    <mergeCell ref="X4:X7"/>
  </mergeCells>
  <phoneticPr fontId="2"/>
  <hyperlinks>
    <hyperlink ref="AA1" location="目次!A1" display="目次へ戻る"/>
  </hyperlinks>
  <pageMargins left="0.59055118110236227" right="0.59055118110236227" top="0.78740157480314965" bottom="0.78740157480314965" header="0.31496062992125984" footer="0.31496062992125984"/>
  <pageSetup paperSize="9" orientation="portrait" r:id="rId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autoPageBreaks="0"/>
  </sheetPr>
  <dimension ref="A1:P16"/>
  <sheetViews>
    <sheetView zoomScaleNormal="100" zoomScaleSheetLayoutView="85" workbookViewId="0">
      <selection activeCell="G20" sqref="G20"/>
    </sheetView>
  </sheetViews>
  <sheetFormatPr defaultColWidth="9" defaultRowHeight="13.5"/>
  <cols>
    <col min="1" max="2" width="12.875" style="314" customWidth="1"/>
    <col min="3" max="14" width="10.5" style="314" customWidth="1"/>
    <col min="15" max="15" width="2.5" style="314" customWidth="1"/>
    <col min="16" max="16" width="10.625" style="314" bestFit="1" customWidth="1"/>
    <col min="17" max="16384" width="9" style="314"/>
  </cols>
  <sheetData>
    <row r="1" spans="1:16" ht="22.5" customHeight="1">
      <c r="N1" s="315" t="s">
        <v>4784</v>
      </c>
      <c r="P1" s="413" t="s">
        <v>747</v>
      </c>
    </row>
    <row r="2" spans="1:16" ht="22.5" customHeight="1">
      <c r="A2" s="414" t="s">
        <v>4786</v>
      </c>
      <c r="B2" s="414"/>
      <c r="C2" s="414"/>
      <c r="J2" s="471"/>
    </row>
    <row r="3" spans="1:16" ht="22.5" customHeight="1">
      <c r="N3" s="320" t="s">
        <v>884</v>
      </c>
    </row>
    <row r="4" spans="1:16" ht="21" customHeight="1">
      <c r="A4" s="2100" t="s">
        <v>847</v>
      </c>
      <c r="B4" s="2127" t="s">
        <v>848</v>
      </c>
      <c r="C4" s="2087" t="s">
        <v>885</v>
      </c>
      <c r="D4" s="2083"/>
      <c r="E4" s="2083" t="s">
        <v>886</v>
      </c>
      <c r="F4" s="2083"/>
      <c r="G4" s="2083" t="s">
        <v>887</v>
      </c>
      <c r="H4" s="2083"/>
      <c r="I4" s="2083" t="s">
        <v>888</v>
      </c>
      <c r="J4" s="2083"/>
      <c r="K4" s="2083" t="s">
        <v>889</v>
      </c>
      <c r="L4" s="2060"/>
      <c r="M4" s="2083" t="s">
        <v>890</v>
      </c>
      <c r="N4" s="2049"/>
    </row>
    <row r="5" spans="1:16" ht="39" customHeight="1">
      <c r="A5" s="2100"/>
      <c r="B5" s="2087"/>
      <c r="C5" s="1517" t="s">
        <v>891</v>
      </c>
      <c r="D5" s="447" t="s">
        <v>892</v>
      </c>
      <c r="E5" s="1516" t="s">
        <v>891</v>
      </c>
      <c r="F5" s="447" t="s">
        <v>893</v>
      </c>
      <c r="G5" s="1516" t="s">
        <v>891</v>
      </c>
      <c r="H5" s="447" t="s">
        <v>893</v>
      </c>
      <c r="I5" s="1516" t="s">
        <v>894</v>
      </c>
      <c r="J5" s="447" t="s">
        <v>895</v>
      </c>
      <c r="K5" s="1516" t="s">
        <v>894</v>
      </c>
      <c r="L5" s="447" t="s">
        <v>896</v>
      </c>
      <c r="M5" s="1516" t="s">
        <v>894</v>
      </c>
      <c r="N5" s="1524" t="s">
        <v>897</v>
      </c>
    </row>
    <row r="6" spans="1:16" ht="33" customHeight="1">
      <c r="A6" s="419">
        <v>1985</v>
      </c>
      <c r="B6" s="1522" t="s">
        <v>831</v>
      </c>
      <c r="C6" s="461">
        <v>368</v>
      </c>
      <c r="D6" s="461">
        <v>3335</v>
      </c>
      <c r="E6" s="461">
        <v>1357</v>
      </c>
      <c r="F6" s="461">
        <v>6104</v>
      </c>
      <c r="G6" s="461">
        <v>282</v>
      </c>
      <c r="H6" s="461">
        <v>16398</v>
      </c>
      <c r="I6" s="472">
        <v>300</v>
      </c>
      <c r="J6" s="472">
        <v>254</v>
      </c>
      <c r="K6" s="472">
        <v>6</v>
      </c>
      <c r="L6" s="472">
        <v>1930</v>
      </c>
      <c r="M6" s="473">
        <v>1719</v>
      </c>
      <c r="N6" s="473">
        <v>15799</v>
      </c>
    </row>
    <row r="7" spans="1:16" ht="33" customHeight="1">
      <c r="A7" s="419">
        <v>1990</v>
      </c>
      <c r="B7" s="1522" t="s">
        <v>898</v>
      </c>
      <c r="C7" s="421">
        <v>272</v>
      </c>
      <c r="D7" s="421">
        <v>3114</v>
      </c>
      <c r="E7" s="421">
        <v>936</v>
      </c>
      <c r="F7" s="421">
        <v>7255</v>
      </c>
      <c r="G7" s="421">
        <v>128</v>
      </c>
      <c r="H7" s="421">
        <v>13586</v>
      </c>
      <c r="I7" s="474">
        <v>91</v>
      </c>
      <c r="J7" s="474">
        <v>209</v>
      </c>
      <c r="K7" s="474">
        <v>5</v>
      </c>
      <c r="L7" s="474">
        <v>1450</v>
      </c>
      <c r="M7" s="474">
        <v>1137</v>
      </c>
      <c r="N7" s="474">
        <v>10307</v>
      </c>
    </row>
    <row r="8" spans="1:16" ht="33" customHeight="1">
      <c r="A8" s="419">
        <v>1995</v>
      </c>
      <c r="B8" s="449" t="s">
        <v>833</v>
      </c>
      <c r="C8" s="421">
        <v>163</v>
      </c>
      <c r="D8" s="421">
        <v>2814</v>
      </c>
      <c r="E8" s="421">
        <v>623</v>
      </c>
      <c r="F8" s="421">
        <v>6479</v>
      </c>
      <c r="G8" s="421">
        <v>52</v>
      </c>
      <c r="H8" s="421">
        <v>9926</v>
      </c>
      <c r="I8" s="1520">
        <v>73</v>
      </c>
      <c r="J8" s="1521">
        <v>119</v>
      </c>
      <c r="K8" s="1520" t="s">
        <v>399</v>
      </c>
      <c r="L8" s="1520" t="s">
        <v>399</v>
      </c>
      <c r="M8" s="1520">
        <v>282</v>
      </c>
      <c r="N8" s="1521">
        <v>2183</v>
      </c>
    </row>
    <row r="9" spans="1:16" ht="33" customHeight="1">
      <c r="A9" s="419">
        <v>2000</v>
      </c>
      <c r="B9" s="451" t="s">
        <v>834</v>
      </c>
      <c r="C9" s="421">
        <v>106</v>
      </c>
      <c r="D9" s="421">
        <v>1929</v>
      </c>
      <c r="E9" s="421">
        <v>398</v>
      </c>
      <c r="F9" s="421">
        <v>7127</v>
      </c>
      <c r="G9" s="421">
        <v>27</v>
      </c>
      <c r="H9" s="421">
        <v>4938</v>
      </c>
      <c r="I9" s="1520">
        <v>14</v>
      </c>
      <c r="J9" s="1521">
        <v>218</v>
      </c>
      <c r="K9" s="1520">
        <v>2</v>
      </c>
      <c r="L9" s="1520" t="s">
        <v>899</v>
      </c>
      <c r="M9" s="1520" t="s">
        <v>399</v>
      </c>
      <c r="N9" s="1520" t="s">
        <v>399</v>
      </c>
    </row>
    <row r="10" spans="1:16" ht="33" customHeight="1">
      <c r="A10" s="419">
        <v>2005</v>
      </c>
      <c r="B10" s="451" t="s">
        <v>835</v>
      </c>
      <c r="C10" s="421">
        <v>83</v>
      </c>
      <c r="D10" s="421">
        <v>1759</v>
      </c>
      <c r="E10" s="421">
        <v>282</v>
      </c>
      <c r="F10" s="421">
        <v>6170</v>
      </c>
      <c r="G10" s="421">
        <v>16</v>
      </c>
      <c r="H10" s="421">
        <v>2490</v>
      </c>
      <c r="I10" s="1520">
        <v>22</v>
      </c>
      <c r="J10" s="1521">
        <v>55</v>
      </c>
      <c r="K10" s="1520" t="s">
        <v>399</v>
      </c>
      <c r="L10" s="1520" t="s">
        <v>399</v>
      </c>
      <c r="M10" s="1520" t="s">
        <v>399</v>
      </c>
      <c r="N10" s="1520" t="s">
        <v>400</v>
      </c>
    </row>
    <row r="11" spans="1:16" ht="33" customHeight="1">
      <c r="A11" s="419">
        <v>2010</v>
      </c>
      <c r="B11" s="451" t="s">
        <v>836</v>
      </c>
      <c r="C11" s="421">
        <v>87</v>
      </c>
      <c r="D11" s="421">
        <v>1568</v>
      </c>
      <c r="E11" s="421">
        <v>224</v>
      </c>
      <c r="F11" s="421">
        <v>4050</v>
      </c>
      <c r="G11" s="421">
        <v>6</v>
      </c>
      <c r="H11" s="421">
        <v>1139</v>
      </c>
      <c r="I11" s="1520">
        <v>9</v>
      </c>
      <c r="J11" s="1520">
        <v>53</v>
      </c>
      <c r="K11" s="1520">
        <v>1</v>
      </c>
      <c r="L11" s="1520" t="s">
        <v>899</v>
      </c>
      <c r="M11" s="1520" t="s">
        <v>399</v>
      </c>
      <c r="N11" s="1520" t="s">
        <v>400</v>
      </c>
    </row>
    <row r="12" spans="1:16" ht="33" customHeight="1">
      <c r="A12" s="419">
        <v>2015</v>
      </c>
      <c r="B12" s="451" t="s">
        <v>144</v>
      </c>
      <c r="C12" s="421">
        <v>56</v>
      </c>
      <c r="D12" s="421">
        <v>1040</v>
      </c>
      <c r="E12" s="421">
        <v>153</v>
      </c>
      <c r="F12" s="421">
        <v>2784</v>
      </c>
      <c r="G12" s="421">
        <v>4</v>
      </c>
      <c r="H12" s="421">
        <v>586</v>
      </c>
      <c r="I12" s="1521">
        <v>5</v>
      </c>
      <c r="J12" s="1521">
        <v>47</v>
      </c>
      <c r="K12" s="1520">
        <v>3</v>
      </c>
      <c r="L12" s="1520" t="s">
        <v>899</v>
      </c>
      <c r="M12" s="1520" t="s">
        <v>399</v>
      </c>
      <c r="N12" s="1520" t="s">
        <v>399</v>
      </c>
    </row>
    <row r="13" spans="1:16" ht="33" customHeight="1">
      <c r="A13" s="452">
        <v>2020</v>
      </c>
      <c r="B13" s="453" t="s">
        <v>837</v>
      </c>
      <c r="C13" s="475">
        <v>36</v>
      </c>
      <c r="D13" s="475">
        <v>765</v>
      </c>
      <c r="E13" s="475">
        <v>133</v>
      </c>
      <c r="F13" s="475">
        <v>3373</v>
      </c>
      <c r="G13" s="441" t="s">
        <v>553</v>
      </c>
      <c r="H13" s="441" t="s">
        <v>553</v>
      </c>
      <c r="I13" s="476">
        <v>5</v>
      </c>
      <c r="J13" s="476">
        <v>47</v>
      </c>
      <c r="K13" s="441" t="s">
        <v>553</v>
      </c>
      <c r="L13" s="441" t="s">
        <v>553</v>
      </c>
      <c r="M13" s="385" t="s">
        <v>399</v>
      </c>
      <c r="N13" s="385" t="s">
        <v>399</v>
      </c>
    </row>
    <row r="14" spans="1:16" ht="18" customHeight="1">
      <c r="A14" s="1521" t="s">
        <v>856</v>
      </c>
      <c r="B14" s="1521"/>
      <c r="C14" s="1521"/>
    </row>
    <row r="15" spans="1:16" ht="18" customHeight="1">
      <c r="A15" s="1521" t="s">
        <v>900</v>
      </c>
      <c r="B15" s="1521"/>
      <c r="C15" s="1521"/>
    </row>
    <row r="16" spans="1:16" ht="18" customHeight="1">
      <c r="A16" s="471"/>
      <c r="B16" s="471"/>
      <c r="C16" s="471"/>
    </row>
  </sheetData>
  <customSheetViews>
    <customSheetView guid="{35BD8D3A-C3F6-4E0E-B6B2-2143E8CF03D4}" scale="70">
      <pageMargins left="0.59055118110236227" right="0.59055118110236227" top="0.78740157480314965" bottom="0.78740157480314965" header="0.31496062992125984" footer="0.31496062992125984"/>
      <pageSetup paperSize="9" orientation="portrait" r:id="rId1"/>
      <headerFooter alignWithMargins="0"/>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2"/>
      <headerFooter alignWithMargins="0"/>
    </customSheetView>
  </customSheetViews>
  <mergeCells count="8">
    <mergeCell ref="K4:L4"/>
    <mergeCell ref="M4:N4"/>
    <mergeCell ref="A4:A5"/>
    <mergeCell ref="B4:B5"/>
    <mergeCell ref="C4:D4"/>
    <mergeCell ref="E4:F4"/>
    <mergeCell ref="G4:H4"/>
    <mergeCell ref="I4:J4"/>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3"/>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autoPageBreaks="0"/>
  </sheetPr>
  <dimension ref="A1:N35"/>
  <sheetViews>
    <sheetView zoomScale="115" zoomScaleNormal="115" zoomScaleSheetLayoutView="100" workbookViewId="0">
      <pane ySplit="5" topLeftCell="A24" activePane="bottomLeft" state="frozen"/>
      <selection activeCell="G20" sqref="G20"/>
      <selection pane="bottomLeft" activeCell="AC23" sqref="AC23"/>
    </sheetView>
  </sheetViews>
  <sheetFormatPr defaultColWidth="2.5" defaultRowHeight="15" customHeight="1"/>
  <cols>
    <col min="1" max="2" width="13" style="20" customWidth="1"/>
    <col min="3" max="3" width="8.75" style="20" customWidth="1"/>
    <col min="4" max="4" width="13.25" style="20" customWidth="1"/>
    <col min="5" max="5" width="8.75" style="20" customWidth="1"/>
    <col min="6" max="6" width="13.25" style="20" customWidth="1"/>
    <col min="7" max="7" width="8.75" style="20" customWidth="1"/>
    <col min="8" max="8" width="13.25" style="20" customWidth="1"/>
    <col min="9" max="9" width="8.75" style="20" customWidth="1"/>
    <col min="10" max="10" width="13.25" style="20" customWidth="1"/>
    <col min="11" max="11" width="8.75" style="20" customWidth="1"/>
    <col min="12" max="12" width="13.25" style="20" customWidth="1"/>
    <col min="13" max="13" width="2.5" style="20" customWidth="1"/>
    <col min="14" max="14" width="11" style="20" bestFit="1" customWidth="1"/>
    <col min="15" max="16384" width="2.5" style="20"/>
  </cols>
  <sheetData>
    <row r="1" spans="1:14" ht="22.5" customHeight="1">
      <c r="L1" s="19" t="s">
        <v>4784</v>
      </c>
      <c r="N1" s="413" t="s">
        <v>747</v>
      </c>
    </row>
    <row r="2" spans="1:14" ht="22.5" customHeight="1">
      <c r="A2" s="22" t="s">
        <v>4785</v>
      </c>
      <c r="B2" s="22"/>
      <c r="C2" s="22"/>
    </row>
    <row r="3" spans="1:14" ht="22.5" customHeight="1">
      <c r="L3" s="166" t="s">
        <v>901</v>
      </c>
    </row>
    <row r="4" spans="1:14" ht="20.100000000000001" customHeight="1">
      <c r="A4" s="2022" t="s">
        <v>902</v>
      </c>
      <c r="B4" s="2033" t="s">
        <v>903</v>
      </c>
      <c r="C4" s="2027" t="s">
        <v>131</v>
      </c>
      <c r="D4" s="2024"/>
      <c r="E4" s="2024" t="s">
        <v>904</v>
      </c>
      <c r="F4" s="2024"/>
      <c r="G4" s="2024" t="s">
        <v>905</v>
      </c>
      <c r="H4" s="2024"/>
      <c r="I4" s="2024" t="s">
        <v>906</v>
      </c>
      <c r="J4" s="2024"/>
      <c r="K4" s="2024" t="s">
        <v>419</v>
      </c>
      <c r="L4" s="2016"/>
    </row>
    <row r="5" spans="1:14" ht="20.100000000000001" customHeight="1">
      <c r="A5" s="2022"/>
      <c r="B5" s="2033"/>
      <c r="C5" s="961" t="s">
        <v>907</v>
      </c>
      <c r="D5" s="959" t="s">
        <v>908</v>
      </c>
      <c r="E5" s="959" t="s">
        <v>909</v>
      </c>
      <c r="F5" s="959" t="s">
        <v>910</v>
      </c>
      <c r="G5" s="959" t="s">
        <v>909</v>
      </c>
      <c r="H5" s="959" t="s">
        <v>709</v>
      </c>
      <c r="I5" s="959" t="s">
        <v>909</v>
      </c>
      <c r="J5" s="959" t="s">
        <v>709</v>
      </c>
      <c r="K5" s="959" t="s">
        <v>909</v>
      </c>
      <c r="L5" s="953" t="s">
        <v>910</v>
      </c>
    </row>
    <row r="6" spans="1:14" ht="27.75" customHeight="1">
      <c r="A6" s="960">
        <v>2009</v>
      </c>
      <c r="B6" s="477" t="s">
        <v>911</v>
      </c>
      <c r="C6" s="972">
        <f t="shared" ref="C6:D17" si="0">SUM(E6,G6,I6,K6)</f>
        <v>539</v>
      </c>
      <c r="D6" s="30">
        <f t="shared" si="0"/>
        <v>36.409999999999997</v>
      </c>
      <c r="E6" s="972">
        <v>384</v>
      </c>
      <c r="F6" s="30">
        <v>19.190000000000001</v>
      </c>
      <c r="G6" s="972" t="s">
        <v>399</v>
      </c>
      <c r="H6" s="30" t="s">
        <v>399</v>
      </c>
      <c r="I6" s="972">
        <v>2</v>
      </c>
      <c r="J6" s="30">
        <v>0.13</v>
      </c>
      <c r="K6" s="972">
        <v>153</v>
      </c>
      <c r="L6" s="30">
        <v>17.09</v>
      </c>
    </row>
    <row r="7" spans="1:14" ht="27.75" customHeight="1">
      <c r="A7" s="955">
        <v>2010</v>
      </c>
      <c r="B7" s="997" t="s">
        <v>719</v>
      </c>
      <c r="C7" s="972">
        <f t="shared" si="0"/>
        <v>493</v>
      </c>
      <c r="D7" s="30">
        <f t="shared" si="0"/>
        <v>30.59</v>
      </c>
      <c r="E7" s="972">
        <v>350</v>
      </c>
      <c r="F7" s="30">
        <v>17.7</v>
      </c>
      <c r="G7" s="972">
        <v>1</v>
      </c>
      <c r="H7" s="30">
        <v>0.1</v>
      </c>
      <c r="I7" s="972" t="s">
        <v>399</v>
      </c>
      <c r="J7" s="30" t="s">
        <v>399</v>
      </c>
      <c r="K7" s="972">
        <v>142</v>
      </c>
      <c r="L7" s="30">
        <v>12.79</v>
      </c>
    </row>
    <row r="8" spans="1:14" ht="27.75" customHeight="1">
      <c r="A8" s="955">
        <v>2011</v>
      </c>
      <c r="B8" s="997" t="s">
        <v>912</v>
      </c>
      <c r="C8" s="972">
        <f t="shared" si="0"/>
        <v>380</v>
      </c>
      <c r="D8" s="30">
        <f t="shared" si="0"/>
        <v>23.39</v>
      </c>
      <c r="E8" s="972">
        <v>260</v>
      </c>
      <c r="F8" s="30">
        <v>12.43</v>
      </c>
      <c r="G8" s="972">
        <v>2</v>
      </c>
      <c r="H8" s="30">
        <v>0.13</v>
      </c>
      <c r="I8" s="972">
        <v>2</v>
      </c>
      <c r="J8" s="30">
        <v>0.05</v>
      </c>
      <c r="K8" s="972">
        <v>116</v>
      </c>
      <c r="L8" s="30">
        <v>10.78</v>
      </c>
    </row>
    <row r="9" spans="1:14" ht="27.75" customHeight="1">
      <c r="A9" s="955">
        <v>2012</v>
      </c>
      <c r="B9" s="997" t="s">
        <v>913</v>
      </c>
      <c r="C9" s="972">
        <f t="shared" si="0"/>
        <v>552</v>
      </c>
      <c r="D9" s="30">
        <f t="shared" si="0"/>
        <v>40.049999999999997</v>
      </c>
      <c r="E9" s="972">
        <v>345</v>
      </c>
      <c r="F9" s="30">
        <v>19.2</v>
      </c>
      <c r="G9" s="972" t="s">
        <v>399</v>
      </c>
      <c r="H9" s="30" t="s">
        <v>399</v>
      </c>
      <c r="I9" s="972">
        <v>5</v>
      </c>
      <c r="J9" s="30">
        <v>0.65</v>
      </c>
      <c r="K9" s="972">
        <v>202</v>
      </c>
      <c r="L9" s="30">
        <v>20.2</v>
      </c>
    </row>
    <row r="10" spans="1:14" ht="27.75" customHeight="1">
      <c r="A10" s="955">
        <v>2013</v>
      </c>
      <c r="B10" s="997" t="s">
        <v>914</v>
      </c>
      <c r="C10" s="972">
        <f t="shared" si="0"/>
        <v>739</v>
      </c>
      <c r="D10" s="30">
        <v>59.32</v>
      </c>
      <c r="E10" s="972">
        <v>497</v>
      </c>
      <c r="F10" s="30">
        <v>25.85</v>
      </c>
      <c r="G10" s="972" t="s">
        <v>399</v>
      </c>
      <c r="H10" s="30" t="s">
        <v>399</v>
      </c>
      <c r="I10" s="972">
        <v>2</v>
      </c>
      <c r="J10" s="30">
        <v>0.11</v>
      </c>
      <c r="K10" s="972">
        <v>240</v>
      </c>
      <c r="L10" s="30">
        <v>33.369999999999997</v>
      </c>
    </row>
    <row r="11" spans="1:14" ht="27.75" customHeight="1">
      <c r="A11" s="955">
        <v>2014</v>
      </c>
      <c r="B11" s="997" t="s">
        <v>915</v>
      </c>
      <c r="C11" s="972">
        <f t="shared" si="0"/>
        <v>714</v>
      </c>
      <c r="D11" s="30">
        <f t="shared" si="0"/>
        <v>64.28</v>
      </c>
      <c r="E11" s="972">
        <v>460</v>
      </c>
      <c r="F11" s="30">
        <v>27.33</v>
      </c>
      <c r="G11" s="972">
        <v>1</v>
      </c>
      <c r="H11" s="30">
        <v>0.18</v>
      </c>
      <c r="I11" s="972">
        <v>8</v>
      </c>
      <c r="J11" s="30">
        <v>4.96</v>
      </c>
      <c r="K11" s="972">
        <v>245</v>
      </c>
      <c r="L11" s="30">
        <v>31.81</v>
      </c>
    </row>
    <row r="12" spans="1:14" ht="27.75" customHeight="1">
      <c r="A12" s="955">
        <v>2015</v>
      </c>
      <c r="B12" s="478" t="s">
        <v>144</v>
      </c>
      <c r="C12" s="972">
        <f t="shared" si="0"/>
        <v>749</v>
      </c>
      <c r="D12" s="30">
        <f t="shared" si="0"/>
        <v>47.34</v>
      </c>
      <c r="E12" s="972">
        <v>515</v>
      </c>
      <c r="F12" s="30">
        <v>27.93</v>
      </c>
      <c r="G12" s="972" t="s">
        <v>399</v>
      </c>
      <c r="H12" s="30" t="s">
        <v>399</v>
      </c>
      <c r="I12" s="972" t="s">
        <v>399</v>
      </c>
      <c r="J12" s="30" t="s">
        <v>399</v>
      </c>
      <c r="K12" s="972">
        <v>234</v>
      </c>
      <c r="L12" s="30">
        <v>19.41</v>
      </c>
    </row>
    <row r="13" spans="1:14" ht="27.75" customHeight="1">
      <c r="A13" s="955">
        <v>2016</v>
      </c>
      <c r="B13" s="997" t="s">
        <v>916</v>
      </c>
      <c r="C13" s="972">
        <f t="shared" si="0"/>
        <v>828</v>
      </c>
      <c r="D13" s="30">
        <f t="shared" si="0"/>
        <v>63.06</v>
      </c>
      <c r="E13" s="972">
        <v>551</v>
      </c>
      <c r="F13" s="30">
        <v>31.09</v>
      </c>
      <c r="G13" s="972">
        <v>1</v>
      </c>
      <c r="H13" s="30">
        <v>1.5</v>
      </c>
      <c r="I13" s="972">
        <v>1</v>
      </c>
      <c r="J13" s="30">
        <v>0.09</v>
      </c>
      <c r="K13" s="972">
        <v>275</v>
      </c>
      <c r="L13" s="30">
        <v>30.38</v>
      </c>
    </row>
    <row r="14" spans="1:14" ht="27.75" customHeight="1">
      <c r="A14" s="955">
        <v>2017</v>
      </c>
      <c r="B14" s="997" t="s">
        <v>917</v>
      </c>
      <c r="C14" s="972">
        <f t="shared" si="0"/>
        <v>680</v>
      </c>
      <c r="D14" s="30">
        <f t="shared" si="0"/>
        <v>54.07</v>
      </c>
      <c r="E14" s="972">
        <v>430</v>
      </c>
      <c r="F14" s="30">
        <v>23.68</v>
      </c>
      <c r="G14" s="972">
        <v>1</v>
      </c>
      <c r="H14" s="30">
        <v>0.17</v>
      </c>
      <c r="I14" s="972" t="s">
        <v>399</v>
      </c>
      <c r="J14" s="30" t="s">
        <v>399</v>
      </c>
      <c r="K14" s="972">
        <v>249</v>
      </c>
      <c r="L14" s="30">
        <v>30.22</v>
      </c>
    </row>
    <row r="15" spans="1:14" ht="27.75" customHeight="1">
      <c r="A15" s="955">
        <v>2018</v>
      </c>
      <c r="B15" s="997" t="s">
        <v>918</v>
      </c>
      <c r="C15" s="972">
        <f t="shared" si="0"/>
        <v>599</v>
      </c>
      <c r="D15" s="30">
        <f t="shared" si="0"/>
        <v>38.56</v>
      </c>
      <c r="E15" s="972">
        <v>387</v>
      </c>
      <c r="F15" s="30">
        <v>17.579999999999998</v>
      </c>
      <c r="G15" s="972">
        <v>0</v>
      </c>
      <c r="H15" s="30">
        <v>0</v>
      </c>
      <c r="I15" s="972">
        <v>3</v>
      </c>
      <c r="J15" s="30">
        <v>0.2</v>
      </c>
      <c r="K15" s="972">
        <v>209</v>
      </c>
      <c r="L15" s="30">
        <v>20.78</v>
      </c>
    </row>
    <row r="16" spans="1:14" ht="27.75" customHeight="1">
      <c r="A16" s="955">
        <v>2019</v>
      </c>
      <c r="B16" s="997" t="s">
        <v>919</v>
      </c>
      <c r="C16" s="972">
        <f t="shared" si="0"/>
        <v>454</v>
      </c>
      <c r="D16" s="30">
        <f t="shared" si="0"/>
        <v>30.580000000000002</v>
      </c>
      <c r="E16" s="972">
        <v>283</v>
      </c>
      <c r="F16" s="30">
        <v>14.48</v>
      </c>
      <c r="G16" s="972">
        <v>0</v>
      </c>
      <c r="H16" s="30">
        <v>0</v>
      </c>
      <c r="I16" s="972">
        <v>0</v>
      </c>
      <c r="J16" s="30">
        <v>0</v>
      </c>
      <c r="K16" s="972">
        <v>171</v>
      </c>
      <c r="L16" s="30">
        <v>16.100000000000001</v>
      </c>
    </row>
    <row r="17" spans="1:12" ht="27.75" customHeight="1">
      <c r="A17" s="955">
        <v>2020</v>
      </c>
      <c r="B17" s="986" t="s">
        <v>837</v>
      </c>
      <c r="C17" s="584">
        <f t="shared" si="0"/>
        <v>546</v>
      </c>
      <c r="D17" s="30">
        <f t="shared" si="0"/>
        <v>52.78</v>
      </c>
      <c r="E17" s="972">
        <v>271</v>
      </c>
      <c r="F17" s="30">
        <v>12.15</v>
      </c>
      <c r="G17" s="972">
        <v>0</v>
      </c>
      <c r="H17" s="30">
        <v>0</v>
      </c>
      <c r="I17" s="972">
        <v>1</v>
      </c>
      <c r="J17" s="30">
        <v>6.51</v>
      </c>
      <c r="K17" s="972">
        <v>274</v>
      </c>
      <c r="L17" s="30">
        <v>34.119999999999997</v>
      </c>
    </row>
    <row r="18" spans="1:12" ht="27.75" customHeight="1">
      <c r="A18" s="1502">
        <v>2021</v>
      </c>
      <c r="B18" s="1506" t="s">
        <v>2179</v>
      </c>
      <c r="C18" s="141">
        <v>751</v>
      </c>
      <c r="D18" s="1345">
        <v>91.71</v>
      </c>
      <c r="E18" s="142">
        <v>241</v>
      </c>
      <c r="F18" s="1345">
        <v>13.87</v>
      </c>
      <c r="G18" s="142">
        <v>0</v>
      </c>
      <c r="H18" s="1345">
        <v>0</v>
      </c>
      <c r="I18" s="142">
        <v>1</v>
      </c>
      <c r="J18" s="1345">
        <v>0.3</v>
      </c>
      <c r="K18" s="142">
        <v>509</v>
      </c>
      <c r="L18" s="1345">
        <v>77.540000000000006</v>
      </c>
    </row>
    <row r="19" spans="1:12" ht="27.75" customHeight="1">
      <c r="A19" s="1335">
        <v>2022</v>
      </c>
      <c r="B19" s="1340" t="s">
        <v>4917</v>
      </c>
      <c r="C19" s="141">
        <v>385</v>
      </c>
      <c r="D19" s="1345">
        <v>27.64</v>
      </c>
      <c r="E19" s="142">
        <v>181</v>
      </c>
      <c r="F19" s="1345">
        <v>10.210000000000001</v>
      </c>
      <c r="G19" s="142">
        <v>0</v>
      </c>
      <c r="H19" s="1345">
        <v>0</v>
      </c>
      <c r="I19" s="142">
        <v>4</v>
      </c>
      <c r="J19" s="1345">
        <v>0.32</v>
      </c>
      <c r="K19" s="142">
        <v>200</v>
      </c>
      <c r="L19" s="1345">
        <v>17.11</v>
      </c>
    </row>
    <row r="20" spans="1:12" ht="27.75" customHeight="1">
      <c r="A20" s="1626">
        <v>2023</v>
      </c>
      <c r="B20" s="1635" t="s">
        <v>5128</v>
      </c>
      <c r="C20" s="141">
        <v>315</v>
      </c>
      <c r="D20" s="1345">
        <v>37.909999999999997</v>
      </c>
      <c r="E20" s="142">
        <v>196</v>
      </c>
      <c r="F20" s="1345">
        <v>10.64</v>
      </c>
      <c r="G20" s="142">
        <v>0</v>
      </c>
      <c r="H20" s="1345">
        <v>0</v>
      </c>
      <c r="I20" s="142">
        <v>1</v>
      </c>
      <c r="J20" s="1345">
        <v>0.09</v>
      </c>
      <c r="K20" s="142">
        <v>118</v>
      </c>
      <c r="L20" s="1345">
        <v>27.18</v>
      </c>
    </row>
    <row r="21" spans="1:12" ht="27.75" customHeight="1">
      <c r="A21" s="1628">
        <v>2024</v>
      </c>
      <c r="B21" s="1637" t="s">
        <v>5552</v>
      </c>
      <c r="C21" s="1709">
        <f>SUM(C22:C34)</f>
        <v>303</v>
      </c>
      <c r="D21" s="1716">
        <f t="shared" ref="D21:L21" si="1">SUM(D22:D34)</f>
        <v>28.110000000000003</v>
      </c>
      <c r="E21" s="150">
        <f t="shared" si="1"/>
        <v>172</v>
      </c>
      <c r="F21" s="1716">
        <f t="shared" si="1"/>
        <v>14.73</v>
      </c>
      <c r="G21" s="150">
        <f t="shared" si="1"/>
        <v>0</v>
      </c>
      <c r="H21" s="1716">
        <f t="shared" si="1"/>
        <v>0</v>
      </c>
      <c r="I21" s="150">
        <f t="shared" si="1"/>
        <v>0</v>
      </c>
      <c r="J21" s="1716">
        <f t="shared" si="1"/>
        <v>0</v>
      </c>
      <c r="K21" s="150">
        <f t="shared" si="1"/>
        <v>131</v>
      </c>
      <c r="L21" s="1716">
        <f t="shared" si="1"/>
        <v>13.379999999999999</v>
      </c>
    </row>
    <row r="22" spans="1:12" ht="27.75" customHeight="1">
      <c r="A22" s="974" t="s">
        <v>558</v>
      </c>
      <c r="B22" s="974" t="s">
        <v>558</v>
      </c>
      <c r="C22" s="1710">
        <v>111</v>
      </c>
      <c r="D22" s="1711">
        <v>5.3</v>
      </c>
      <c r="E22" s="1712">
        <v>68</v>
      </c>
      <c r="F22" s="1711">
        <v>2.95</v>
      </c>
      <c r="G22" s="1712">
        <v>0</v>
      </c>
      <c r="H22" s="1711">
        <v>0</v>
      </c>
      <c r="I22" s="1712">
        <v>0</v>
      </c>
      <c r="J22" s="1711">
        <v>0</v>
      </c>
      <c r="K22" s="1712">
        <v>43</v>
      </c>
      <c r="L22" s="1711">
        <v>2.35</v>
      </c>
    </row>
    <row r="23" spans="1:12" ht="27.75" customHeight="1">
      <c r="A23" s="974" t="s">
        <v>559</v>
      </c>
      <c r="B23" s="974" t="s">
        <v>559</v>
      </c>
      <c r="C23" s="1710">
        <v>14</v>
      </c>
      <c r="D23" s="1711">
        <v>0.96</v>
      </c>
      <c r="E23" s="1712">
        <v>9</v>
      </c>
      <c r="F23" s="1711">
        <v>0.56000000000000005</v>
      </c>
      <c r="G23" s="1712">
        <v>0</v>
      </c>
      <c r="H23" s="1711">
        <v>0</v>
      </c>
      <c r="I23" s="1712">
        <v>0</v>
      </c>
      <c r="J23" s="1711">
        <v>0</v>
      </c>
      <c r="K23" s="1712">
        <v>5</v>
      </c>
      <c r="L23" s="1711">
        <v>0.4</v>
      </c>
    </row>
    <row r="24" spans="1:12" ht="27.75" customHeight="1">
      <c r="A24" s="974" t="s">
        <v>560</v>
      </c>
      <c r="B24" s="974" t="s">
        <v>560</v>
      </c>
      <c r="C24" s="1710">
        <v>4</v>
      </c>
      <c r="D24" s="1711">
        <v>0.16</v>
      </c>
      <c r="E24" s="1712">
        <v>0</v>
      </c>
      <c r="F24" s="1711">
        <v>0</v>
      </c>
      <c r="G24" s="1712">
        <v>0</v>
      </c>
      <c r="H24" s="1711">
        <v>0</v>
      </c>
      <c r="I24" s="1712">
        <v>0</v>
      </c>
      <c r="J24" s="1711">
        <v>0</v>
      </c>
      <c r="K24" s="1712">
        <v>4</v>
      </c>
      <c r="L24" s="1711">
        <v>0.16</v>
      </c>
    </row>
    <row r="25" spans="1:12" ht="27.75" customHeight="1">
      <c r="A25" s="974" t="s">
        <v>561</v>
      </c>
      <c r="B25" s="974" t="s">
        <v>561</v>
      </c>
      <c r="C25" s="1710">
        <v>3</v>
      </c>
      <c r="D25" s="1711">
        <v>1.56</v>
      </c>
      <c r="E25" s="1712">
        <v>1</v>
      </c>
      <c r="F25" s="1711">
        <v>1.33</v>
      </c>
      <c r="G25" s="1712">
        <v>0</v>
      </c>
      <c r="H25" s="1711">
        <v>0</v>
      </c>
      <c r="I25" s="1712">
        <v>0</v>
      </c>
      <c r="J25" s="1711">
        <v>0</v>
      </c>
      <c r="K25" s="1712">
        <v>2</v>
      </c>
      <c r="L25" s="1711">
        <v>0.23</v>
      </c>
    </row>
    <row r="26" spans="1:12" ht="27.75" customHeight="1">
      <c r="A26" s="974" t="s">
        <v>562</v>
      </c>
      <c r="B26" s="974" t="s">
        <v>562</v>
      </c>
      <c r="C26" s="1710">
        <v>7</v>
      </c>
      <c r="D26" s="1711">
        <v>0.31</v>
      </c>
      <c r="E26" s="1712">
        <v>7</v>
      </c>
      <c r="F26" s="1711">
        <v>0.31</v>
      </c>
      <c r="G26" s="1712">
        <v>0</v>
      </c>
      <c r="H26" s="1711">
        <v>0</v>
      </c>
      <c r="I26" s="1712">
        <v>0</v>
      </c>
      <c r="J26" s="1711">
        <v>0</v>
      </c>
      <c r="K26" s="1712">
        <v>0</v>
      </c>
      <c r="L26" s="1711">
        <v>0</v>
      </c>
    </row>
    <row r="27" spans="1:12" ht="27.75" customHeight="1">
      <c r="A27" s="974" t="s">
        <v>920</v>
      </c>
      <c r="B27" s="974" t="s">
        <v>920</v>
      </c>
      <c r="C27" s="1710">
        <v>14</v>
      </c>
      <c r="D27" s="1711">
        <v>5.37</v>
      </c>
      <c r="E27" s="1712">
        <v>4</v>
      </c>
      <c r="F27" s="1711">
        <v>4.6900000000000004</v>
      </c>
      <c r="G27" s="1712">
        <v>0</v>
      </c>
      <c r="H27" s="1711">
        <v>0</v>
      </c>
      <c r="I27" s="1712">
        <v>0</v>
      </c>
      <c r="J27" s="1711">
        <v>0</v>
      </c>
      <c r="K27" s="1712">
        <v>10</v>
      </c>
      <c r="L27" s="1711">
        <v>0.68</v>
      </c>
    </row>
    <row r="28" spans="1:12" ht="27.75" customHeight="1">
      <c r="A28" s="974" t="s">
        <v>921</v>
      </c>
      <c r="B28" s="974" t="s">
        <v>921</v>
      </c>
      <c r="C28" s="1710">
        <v>47</v>
      </c>
      <c r="D28" s="1711">
        <v>2.5099999999999998</v>
      </c>
      <c r="E28" s="1712">
        <v>41</v>
      </c>
      <c r="F28" s="1711">
        <v>2.2400000000000002</v>
      </c>
      <c r="G28" s="1712">
        <v>0</v>
      </c>
      <c r="H28" s="1711">
        <v>0</v>
      </c>
      <c r="I28" s="1712">
        <v>0</v>
      </c>
      <c r="J28" s="1711">
        <v>0</v>
      </c>
      <c r="K28" s="1712">
        <v>6</v>
      </c>
      <c r="L28" s="1711">
        <v>0.27</v>
      </c>
    </row>
    <row r="29" spans="1:12" ht="27.75" customHeight="1">
      <c r="A29" s="974" t="s">
        <v>565</v>
      </c>
      <c r="B29" s="974" t="s">
        <v>565</v>
      </c>
      <c r="C29" s="1710">
        <v>54</v>
      </c>
      <c r="D29" s="1711">
        <v>5.13</v>
      </c>
      <c r="E29" s="1712">
        <v>29</v>
      </c>
      <c r="F29" s="1711">
        <v>2.2200000000000002</v>
      </c>
      <c r="G29" s="1712">
        <v>0</v>
      </c>
      <c r="H29" s="1711">
        <v>0</v>
      </c>
      <c r="I29" s="1712">
        <v>0</v>
      </c>
      <c r="J29" s="1711">
        <v>0</v>
      </c>
      <c r="K29" s="1712">
        <v>25</v>
      </c>
      <c r="L29" s="1711">
        <v>2.91</v>
      </c>
    </row>
    <row r="30" spans="1:12" ht="27.75" customHeight="1">
      <c r="A30" s="974" t="s">
        <v>566</v>
      </c>
      <c r="B30" s="974" t="s">
        <v>566</v>
      </c>
      <c r="C30" s="1710">
        <v>1</v>
      </c>
      <c r="D30" s="1711">
        <v>0.21</v>
      </c>
      <c r="E30" s="1712">
        <v>0</v>
      </c>
      <c r="F30" s="1711">
        <v>0</v>
      </c>
      <c r="G30" s="1712">
        <v>0</v>
      </c>
      <c r="H30" s="1711">
        <v>0</v>
      </c>
      <c r="I30" s="1712">
        <v>0</v>
      </c>
      <c r="J30" s="1711">
        <v>0</v>
      </c>
      <c r="K30" s="1712">
        <v>1</v>
      </c>
      <c r="L30" s="1711">
        <v>0.21</v>
      </c>
    </row>
    <row r="31" spans="1:12" ht="27.75" customHeight="1">
      <c r="A31" s="974" t="s">
        <v>567</v>
      </c>
      <c r="B31" s="974" t="s">
        <v>567</v>
      </c>
      <c r="C31" s="1710">
        <v>9</v>
      </c>
      <c r="D31" s="1711">
        <v>2.93</v>
      </c>
      <c r="E31" s="1712">
        <v>3</v>
      </c>
      <c r="F31" s="1711">
        <v>0.05</v>
      </c>
      <c r="G31" s="1712">
        <v>0</v>
      </c>
      <c r="H31" s="1711">
        <v>0</v>
      </c>
      <c r="I31" s="1712">
        <v>0</v>
      </c>
      <c r="J31" s="1711">
        <v>0</v>
      </c>
      <c r="K31" s="1712">
        <v>6</v>
      </c>
      <c r="L31" s="1711">
        <v>2.88</v>
      </c>
    </row>
    <row r="32" spans="1:12" ht="27.75" customHeight="1">
      <c r="A32" s="974" t="s">
        <v>568</v>
      </c>
      <c r="B32" s="974" t="s">
        <v>568</v>
      </c>
      <c r="C32" s="1710">
        <v>28</v>
      </c>
      <c r="D32" s="1711">
        <v>2.68</v>
      </c>
      <c r="E32" s="1712">
        <v>8</v>
      </c>
      <c r="F32" s="1711">
        <v>0.28000000000000003</v>
      </c>
      <c r="G32" s="1712">
        <v>0</v>
      </c>
      <c r="H32" s="1711">
        <v>0</v>
      </c>
      <c r="I32" s="1712">
        <v>0</v>
      </c>
      <c r="J32" s="1711">
        <v>0</v>
      </c>
      <c r="K32" s="1712">
        <v>20</v>
      </c>
      <c r="L32" s="1711">
        <v>2.4</v>
      </c>
    </row>
    <row r="33" spans="1:12" ht="27.75" customHeight="1">
      <c r="A33" s="974" t="s">
        <v>569</v>
      </c>
      <c r="B33" s="974" t="s">
        <v>569</v>
      </c>
      <c r="C33" s="1710">
        <v>6</v>
      </c>
      <c r="D33" s="1711">
        <v>0.28000000000000003</v>
      </c>
      <c r="E33" s="1712">
        <v>2</v>
      </c>
      <c r="F33" s="1711">
        <v>0.1</v>
      </c>
      <c r="G33" s="1712">
        <v>0</v>
      </c>
      <c r="H33" s="1711">
        <v>0</v>
      </c>
      <c r="I33" s="1712">
        <v>0</v>
      </c>
      <c r="J33" s="1711">
        <v>0</v>
      </c>
      <c r="K33" s="1712">
        <v>4</v>
      </c>
      <c r="L33" s="1711">
        <v>0.18</v>
      </c>
    </row>
    <row r="34" spans="1:12" ht="27.75" customHeight="1">
      <c r="A34" s="971" t="s">
        <v>570</v>
      </c>
      <c r="B34" s="971" t="s">
        <v>570</v>
      </c>
      <c r="C34" s="1713">
        <v>5</v>
      </c>
      <c r="D34" s="1714">
        <v>0.71</v>
      </c>
      <c r="E34" s="1715">
        <v>0</v>
      </c>
      <c r="F34" s="1714">
        <v>0</v>
      </c>
      <c r="G34" s="1715">
        <v>0</v>
      </c>
      <c r="H34" s="1714">
        <v>0</v>
      </c>
      <c r="I34" s="1715">
        <v>0</v>
      </c>
      <c r="J34" s="1714">
        <v>0</v>
      </c>
      <c r="K34" s="1715">
        <v>5</v>
      </c>
      <c r="L34" s="1714">
        <v>0.71</v>
      </c>
    </row>
    <row r="35" spans="1:12" ht="15" customHeight="1">
      <c r="A35" s="993" t="s">
        <v>922</v>
      </c>
      <c r="B35" s="993"/>
      <c r="C35" s="993"/>
    </row>
  </sheetData>
  <customSheetViews>
    <customSheetView guid="{35BD8D3A-C3F6-4E0E-B6B2-2143E8CF03D4}" scale="70">
      <pane ySplit="5" topLeftCell="A18" activePane="bottomLeft" state="frozen"/>
      <selection pane="bottomLeft" activeCell="L43" sqref="L43"/>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70" fitToPage="1">
      <pane ySplit="5" topLeftCell="A18" activePane="bottomLeft" state="frozen"/>
      <selection pane="bottomLeft" activeCell="N1" sqref="N1"/>
      <pageMargins left="0.59055118110236227" right="0.59055118110236227" top="0.78740157480314965" bottom="0.78740157480314965" header="0.31496062992125984" footer="0.31496062992125984"/>
      <pageSetup paperSize="9" scale="61" orientation="portrait" r:id="rId3"/>
      <headerFooter alignWithMargins="0"/>
    </customSheetView>
    <customSheetView guid="{B4CA18B5-BFDC-4B27-9B09-A8E981EC257E}" scale="70">
      <pane ySplit="5" topLeftCell="A15" activePane="bottomLeft" state="frozen"/>
      <selection pane="bottomLeft"/>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view="pageBreakPreview">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scale="70">
      <pane ySplit="5" topLeftCell="A6" activePane="bottomLeft" state="frozen"/>
      <selection pane="bottomLeft" activeCell="N1" sqref="N1"/>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view="pageBreakPreview">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view="pageBreakPreview">
      <pane ySplit="5" topLeftCell="A12" activePane="bottomLeft" state="frozen"/>
      <selection pane="bottomLeft"/>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70">
      <pane ySplit="5"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70">
      <pane ySplit="5" topLeftCell="A12" activePane="bottomLeft" state="frozen"/>
      <selection pane="bottomLeft" activeCell="C18" sqref="C18"/>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70">
      <pane ySplit="4" topLeftCell="A12" activePane="bottomLeft" state="frozen"/>
      <selection pane="bottomLeft" activeCell="M3" sqref="M3"/>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70">
      <pane ySplit="4" topLeftCell="A12" activePane="bottomLeft"/>
      <selection pane="bottomLeft" activeCell="M3" sqref="M3"/>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scale="70" fitToPage="1">
      <pane ySplit="5" topLeftCell="A9" activePane="bottomLeft" state="frozen"/>
      <selection pane="bottomLeft" activeCell="AH27" sqref="AH27"/>
      <pageMargins left="0.59055118110236227" right="0.59055118110236227" top="0.78740157480314965" bottom="0.78740157480314965" header="0.31496062992125984" footer="0.31496062992125984"/>
      <pageSetup paperSize="9" scale="61" orientation="portrait" r:id="rId77"/>
      <headerFooter alignWithMargins="0"/>
    </customSheetView>
    <customSheetView guid="{CD1FBD09-2D49-40A1-916B-5524EF5CA3FA}" scale="70">
      <pane ySplit="5" topLeftCell="A15" activePane="bottomLeft" state="frozen"/>
      <selection pane="bottomLeft"/>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70">
      <pane ySplit="4" topLeftCell="A12" activePane="bottomLeft"/>
      <selection pane="bottomLeft" activeCell="M3" sqref="M3"/>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70">
      <pane ySplit="4" topLeftCell="A12" activePane="bottomLeft"/>
      <selection pane="bottomLeft" activeCell="M3" sqref="M3"/>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scale="70">
      <pane ySplit="5" topLeftCell="A15" activePane="bottomLeft" state="frozen"/>
      <selection pane="bottomLeft"/>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cale="70">
      <pane ySplit="5" topLeftCell="A18"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mergeCells count="7">
    <mergeCell ref="K4:L4"/>
    <mergeCell ref="A4:A5"/>
    <mergeCell ref="B4:B5"/>
    <mergeCell ref="C4:D4"/>
    <mergeCell ref="E4:F4"/>
    <mergeCell ref="G4:H4"/>
    <mergeCell ref="I4:J4"/>
  </mergeCell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autoPageBreaks="0"/>
  </sheetPr>
  <dimension ref="A1:H74"/>
  <sheetViews>
    <sheetView zoomScaleNormal="100" zoomScaleSheetLayoutView="85" workbookViewId="0">
      <selection activeCell="G20" sqref="G20"/>
    </sheetView>
  </sheetViews>
  <sheetFormatPr defaultColWidth="8.875" defaultRowHeight="21.6" customHeight="1"/>
  <cols>
    <col min="1" max="1" width="5.5" style="314" customWidth="1"/>
    <col min="2" max="2" width="35.875" style="314" customWidth="1"/>
    <col min="3" max="6" width="16.125" style="314" customWidth="1"/>
    <col min="7" max="7" width="2.5" style="314" customWidth="1"/>
    <col min="8" max="8" width="11.75" style="314" customWidth="1"/>
    <col min="9" max="16384" width="8.875" style="314"/>
  </cols>
  <sheetData>
    <row r="1" spans="1:8" ht="22.5" customHeight="1">
      <c r="F1" s="315" t="s">
        <v>4793</v>
      </c>
      <c r="H1" s="413" t="s">
        <v>747</v>
      </c>
    </row>
    <row r="2" spans="1:8" ht="22.5" customHeight="1">
      <c r="A2" s="414" t="s">
        <v>5344</v>
      </c>
    </row>
    <row r="3" spans="1:8" s="319" customFormat="1" ht="22.5" customHeight="1">
      <c r="B3" s="480"/>
      <c r="F3" s="391" t="s">
        <v>5121</v>
      </c>
    </row>
    <row r="4" spans="1:8" ht="27">
      <c r="A4" s="1455"/>
      <c r="B4" s="1455" t="s">
        <v>5384</v>
      </c>
      <c r="C4" s="1451" t="s">
        <v>924</v>
      </c>
      <c r="D4" s="481" t="s">
        <v>925</v>
      </c>
      <c r="E4" s="481" t="s">
        <v>926</v>
      </c>
      <c r="F4" s="482" t="s">
        <v>927</v>
      </c>
    </row>
    <row r="5" spans="1:8" ht="21" customHeight="1">
      <c r="B5" s="483" t="s">
        <v>928</v>
      </c>
      <c r="C5" s="1456">
        <f>C6+C32</f>
        <v>3092</v>
      </c>
      <c r="D5" s="485">
        <f>D6+D32</f>
        <v>28994</v>
      </c>
      <c r="E5" s="485">
        <f>E6+E32</f>
        <v>1401370</v>
      </c>
      <c r="F5" s="485"/>
      <c r="G5" s="375"/>
    </row>
    <row r="6" spans="1:8" ht="21.75" customHeight="1">
      <c r="B6" s="483" t="s">
        <v>929</v>
      </c>
      <c r="C6" s="484">
        <f>SUM(C7,C8,C12,C15,C22,C27,)</f>
        <v>1089</v>
      </c>
      <c r="D6" s="375">
        <f>SUM(D7,D8,D12,D15,D22,D27,)</f>
        <v>10737</v>
      </c>
      <c r="E6" s="375">
        <f>SUM(E7,E8,E12,E15,E22,E27,)</f>
        <v>976387</v>
      </c>
      <c r="F6" s="1449"/>
      <c r="G6" s="375"/>
    </row>
    <row r="7" spans="1:8" ht="21.75" customHeight="1">
      <c r="A7" s="314">
        <v>50</v>
      </c>
      <c r="B7" s="486" t="s">
        <v>930</v>
      </c>
      <c r="C7" s="456">
        <v>9</v>
      </c>
      <c r="D7" s="1450">
        <v>49</v>
      </c>
      <c r="E7" s="1450">
        <v>3174</v>
      </c>
      <c r="F7" s="1449" t="s">
        <v>5345</v>
      </c>
    </row>
    <row r="8" spans="1:8" ht="21.75" customHeight="1">
      <c r="A8" s="314">
        <v>51</v>
      </c>
      <c r="B8" s="486" t="s">
        <v>5171</v>
      </c>
      <c r="C8" s="456">
        <v>21</v>
      </c>
      <c r="D8" s="1450">
        <v>110</v>
      </c>
      <c r="E8" s="1450">
        <v>3097</v>
      </c>
      <c r="F8" s="1449" t="s">
        <v>5345</v>
      </c>
    </row>
    <row r="9" spans="1:8" ht="21.75" customHeight="1">
      <c r="A9" s="314">
        <v>511</v>
      </c>
      <c r="B9" s="486" t="s">
        <v>5346</v>
      </c>
      <c r="C9" s="456">
        <v>3</v>
      </c>
      <c r="D9" s="1450">
        <v>11</v>
      </c>
      <c r="E9" s="1449" t="s">
        <v>5347</v>
      </c>
      <c r="F9" s="1449" t="s">
        <v>5345</v>
      </c>
    </row>
    <row r="10" spans="1:8" ht="21.75" customHeight="1">
      <c r="A10" s="314">
        <v>512</v>
      </c>
      <c r="B10" s="486" t="s">
        <v>931</v>
      </c>
      <c r="C10" s="456">
        <v>7</v>
      </c>
      <c r="D10" s="1450">
        <v>37</v>
      </c>
      <c r="E10" s="1449" t="s">
        <v>5347</v>
      </c>
      <c r="F10" s="1449" t="s">
        <v>5345</v>
      </c>
    </row>
    <row r="11" spans="1:8" ht="21.75" customHeight="1">
      <c r="A11" s="314">
        <v>513</v>
      </c>
      <c r="B11" s="486" t="s">
        <v>932</v>
      </c>
      <c r="C11" s="456">
        <v>11</v>
      </c>
      <c r="D11" s="1450">
        <v>62</v>
      </c>
      <c r="E11" s="1450">
        <v>2131</v>
      </c>
      <c r="F11" s="1449" t="s">
        <v>5345</v>
      </c>
    </row>
    <row r="12" spans="1:8" ht="21.75" customHeight="1">
      <c r="A12" s="314">
        <v>52</v>
      </c>
      <c r="B12" s="486" t="s">
        <v>5172</v>
      </c>
      <c r="C12" s="456">
        <v>186</v>
      </c>
      <c r="D12" s="1450">
        <v>2746</v>
      </c>
      <c r="E12" s="1450">
        <v>303538</v>
      </c>
      <c r="F12" s="1449" t="s">
        <v>5345</v>
      </c>
    </row>
    <row r="13" spans="1:8" ht="21.75" customHeight="1">
      <c r="A13" s="314">
        <v>521</v>
      </c>
      <c r="B13" s="486" t="s">
        <v>933</v>
      </c>
      <c r="C13" s="456">
        <v>78</v>
      </c>
      <c r="D13" s="1450">
        <v>1274</v>
      </c>
      <c r="E13" s="1450">
        <v>108434</v>
      </c>
      <c r="F13" s="1449" t="s">
        <v>5345</v>
      </c>
    </row>
    <row r="14" spans="1:8" ht="21.75" customHeight="1">
      <c r="A14" s="314">
        <v>522</v>
      </c>
      <c r="B14" s="486" t="s">
        <v>934</v>
      </c>
      <c r="C14" s="456">
        <v>108</v>
      </c>
      <c r="D14" s="1450">
        <v>1472</v>
      </c>
      <c r="E14" s="1450">
        <v>195104</v>
      </c>
      <c r="F14" s="1449" t="s">
        <v>5345</v>
      </c>
    </row>
    <row r="15" spans="1:8" ht="21.75" customHeight="1">
      <c r="A15" s="314">
        <v>53</v>
      </c>
      <c r="B15" s="486" t="s">
        <v>5173</v>
      </c>
      <c r="C15" s="456">
        <v>257</v>
      </c>
      <c r="D15" s="1450">
        <v>1899</v>
      </c>
      <c r="E15" s="1450">
        <v>171328</v>
      </c>
      <c r="F15" s="1449" t="s">
        <v>5345</v>
      </c>
    </row>
    <row r="16" spans="1:8" ht="21.75" customHeight="1">
      <c r="A16" s="314">
        <v>531</v>
      </c>
      <c r="B16" s="486" t="s">
        <v>935</v>
      </c>
      <c r="C16" s="456">
        <v>122</v>
      </c>
      <c r="D16" s="1450">
        <v>996</v>
      </c>
      <c r="E16" s="1450">
        <v>94654</v>
      </c>
      <c r="F16" s="1449" t="s">
        <v>5345</v>
      </c>
    </row>
    <row r="17" spans="1:7" ht="21.75" customHeight="1">
      <c r="A17" s="314">
        <v>532</v>
      </c>
      <c r="B17" s="486" t="s">
        <v>936</v>
      </c>
      <c r="C17" s="456">
        <v>60</v>
      </c>
      <c r="D17" s="1450">
        <v>369</v>
      </c>
      <c r="E17" s="1450">
        <v>30219</v>
      </c>
      <c r="F17" s="1449" t="s">
        <v>5345</v>
      </c>
    </row>
    <row r="18" spans="1:7" ht="21.75" customHeight="1">
      <c r="A18" s="314">
        <v>533</v>
      </c>
      <c r="B18" s="486" t="s">
        <v>937</v>
      </c>
      <c r="C18" s="456">
        <v>19</v>
      </c>
      <c r="D18" s="1450">
        <v>162</v>
      </c>
      <c r="E18" s="1450">
        <v>27178</v>
      </c>
      <c r="F18" s="1449" t="s">
        <v>5345</v>
      </c>
    </row>
    <row r="19" spans="1:7" ht="21.75" customHeight="1">
      <c r="A19" s="314">
        <v>534</v>
      </c>
      <c r="B19" s="486" t="s">
        <v>938</v>
      </c>
      <c r="C19" s="456">
        <v>18</v>
      </c>
      <c r="D19" s="1450">
        <v>163</v>
      </c>
      <c r="E19" s="1450">
        <v>13151</v>
      </c>
      <c r="F19" s="1449" t="s">
        <v>5345</v>
      </c>
    </row>
    <row r="20" spans="1:7" ht="21.75" customHeight="1">
      <c r="A20" s="314">
        <v>535</v>
      </c>
      <c r="B20" s="486" t="s">
        <v>939</v>
      </c>
      <c r="C20" s="456">
        <v>9</v>
      </c>
      <c r="D20" s="1450">
        <v>43</v>
      </c>
      <c r="E20" s="1450">
        <v>3368</v>
      </c>
      <c r="F20" s="1449" t="s">
        <v>5345</v>
      </c>
    </row>
    <row r="21" spans="1:7" ht="21.75" customHeight="1">
      <c r="A21" s="314">
        <v>536</v>
      </c>
      <c r="B21" s="486" t="s">
        <v>940</v>
      </c>
      <c r="C21" s="456">
        <v>29</v>
      </c>
      <c r="D21" s="1450">
        <v>166</v>
      </c>
      <c r="E21" s="1450">
        <v>2758</v>
      </c>
      <c r="F21" s="1449" t="s">
        <v>5345</v>
      </c>
    </row>
    <row r="22" spans="1:7" ht="21.75" customHeight="1">
      <c r="A22" s="314">
        <v>54</v>
      </c>
      <c r="B22" s="486" t="s">
        <v>5174</v>
      </c>
      <c r="C22" s="456">
        <v>410</v>
      </c>
      <c r="D22" s="1450">
        <v>4071</v>
      </c>
      <c r="E22" s="1450">
        <v>286427</v>
      </c>
      <c r="F22" s="1449" t="s">
        <v>5345</v>
      </c>
    </row>
    <row r="23" spans="1:7" ht="21.75" customHeight="1">
      <c r="A23" s="314">
        <v>541</v>
      </c>
      <c r="B23" s="486" t="s">
        <v>941</v>
      </c>
      <c r="C23" s="456">
        <v>168</v>
      </c>
      <c r="D23" s="1450">
        <v>1207</v>
      </c>
      <c r="E23" s="1450">
        <v>114117</v>
      </c>
      <c r="F23" s="1449" t="s">
        <v>5345</v>
      </c>
    </row>
    <row r="24" spans="1:7" ht="21.75" customHeight="1">
      <c r="A24" s="314">
        <v>542</v>
      </c>
      <c r="B24" s="486" t="s">
        <v>942</v>
      </c>
      <c r="C24" s="456">
        <v>69</v>
      </c>
      <c r="D24" s="1450">
        <v>1015</v>
      </c>
      <c r="E24" s="1450">
        <v>40686</v>
      </c>
      <c r="F24" s="1449" t="s">
        <v>5345</v>
      </c>
    </row>
    <row r="25" spans="1:7" ht="21.75" customHeight="1">
      <c r="A25" s="314">
        <v>543</v>
      </c>
      <c r="B25" s="486" t="s">
        <v>943</v>
      </c>
      <c r="C25" s="456">
        <v>108</v>
      </c>
      <c r="D25" s="1450">
        <v>973</v>
      </c>
      <c r="E25" s="1450">
        <v>75829</v>
      </c>
      <c r="F25" s="1449" t="s">
        <v>5345</v>
      </c>
    </row>
    <row r="26" spans="1:7" ht="21.75" customHeight="1">
      <c r="A26" s="314">
        <v>549</v>
      </c>
      <c r="B26" s="486" t="s">
        <v>944</v>
      </c>
      <c r="C26" s="456">
        <v>65</v>
      </c>
      <c r="D26" s="1450">
        <v>876</v>
      </c>
      <c r="E26" s="1450">
        <v>55794</v>
      </c>
      <c r="F26" s="1449" t="s">
        <v>5345</v>
      </c>
    </row>
    <row r="27" spans="1:7" ht="21.75" customHeight="1">
      <c r="A27" s="314">
        <v>55</v>
      </c>
      <c r="B27" s="486" t="s">
        <v>5175</v>
      </c>
      <c r="C27" s="456">
        <v>206</v>
      </c>
      <c r="D27" s="1450">
        <v>1862</v>
      </c>
      <c r="E27" s="1450">
        <v>208823</v>
      </c>
      <c r="F27" s="1449" t="s">
        <v>5345</v>
      </c>
    </row>
    <row r="28" spans="1:7" ht="21.75" customHeight="1">
      <c r="A28" s="314">
        <v>551</v>
      </c>
      <c r="B28" s="486" t="s">
        <v>945</v>
      </c>
      <c r="C28" s="456">
        <v>43</v>
      </c>
      <c r="D28" s="1450">
        <v>379</v>
      </c>
      <c r="E28" s="1450">
        <v>24800</v>
      </c>
      <c r="F28" s="1449" t="s">
        <v>5345</v>
      </c>
    </row>
    <row r="29" spans="1:7" ht="21.75" customHeight="1">
      <c r="A29" s="314">
        <v>552</v>
      </c>
      <c r="B29" s="486" t="s">
        <v>946</v>
      </c>
      <c r="C29" s="456">
        <v>57</v>
      </c>
      <c r="D29" s="1450">
        <v>847</v>
      </c>
      <c r="E29" s="1450">
        <v>96463</v>
      </c>
      <c r="F29" s="1449" t="s">
        <v>5345</v>
      </c>
    </row>
    <row r="30" spans="1:7" ht="21.75" customHeight="1">
      <c r="A30" s="314">
        <v>553</v>
      </c>
      <c r="B30" s="486" t="s">
        <v>947</v>
      </c>
      <c r="C30" s="456">
        <v>16</v>
      </c>
      <c r="D30" s="1450">
        <v>80</v>
      </c>
      <c r="E30" s="1450">
        <v>4926</v>
      </c>
      <c r="F30" s="1449" t="s">
        <v>5345</v>
      </c>
    </row>
    <row r="31" spans="1:7" ht="21.75" customHeight="1">
      <c r="A31" s="1450">
        <v>559</v>
      </c>
      <c r="B31" s="486" t="s">
        <v>948</v>
      </c>
      <c r="C31" s="456">
        <v>90</v>
      </c>
      <c r="D31" s="1450">
        <v>556</v>
      </c>
      <c r="E31" s="1450">
        <v>82634</v>
      </c>
      <c r="F31" s="1449" t="s">
        <v>5345</v>
      </c>
    </row>
    <row r="32" spans="1:7" ht="21.75" customHeight="1">
      <c r="B32" s="483" t="s">
        <v>949</v>
      </c>
      <c r="C32" s="484">
        <f>SUM(C33,C36,C42,C50,C54,C64)</f>
        <v>2003</v>
      </c>
      <c r="D32" s="375">
        <f>SUM(D33,D36,D42,D50,D54,D64)</f>
        <v>18257</v>
      </c>
      <c r="E32" s="375">
        <f>SUM(E33,E36,E42,E50,E54,E64)</f>
        <v>424983</v>
      </c>
      <c r="F32" s="375">
        <f>SUM(F33,F36,F42,F50,F54,F64)</f>
        <v>469117</v>
      </c>
      <c r="G32" s="375"/>
    </row>
    <row r="33" spans="1:6" ht="21.75" customHeight="1">
      <c r="A33" s="314">
        <v>56</v>
      </c>
      <c r="B33" s="486" t="s">
        <v>950</v>
      </c>
      <c r="C33" s="456">
        <v>7</v>
      </c>
      <c r="D33" s="1450">
        <v>575</v>
      </c>
      <c r="E33" s="1450">
        <v>20803</v>
      </c>
      <c r="F33" s="1450">
        <v>47500</v>
      </c>
    </row>
    <row r="34" spans="1:6" ht="21.75" customHeight="1">
      <c r="A34" s="314">
        <v>561</v>
      </c>
      <c r="B34" s="486" t="s">
        <v>5348</v>
      </c>
      <c r="C34" s="456">
        <v>3</v>
      </c>
      <c r="D34" s="1450">
        <v>502</v>
      </c>
      <c r="E34" s="1450">
        <v>19255</v>
      </c>
      <c r="F34" s="1450">
        <v>44752</v>
      </c>
    </row>
    <row r="35" spans="1:6" ht="21.75" customHeight="1">
      <c r="A35" s="314">
        <v>569</v>
      </c>
      <c r="B35" s="486" t="s">
        <v>5349</v>
      </c>
      <c r="C35" s="456">
        <v>4</v>
      </c>
      <c r="D35" s="1450">
        <v>73</v>
      </c>
      <c r="E35" s="1450">
        <v>1548</v>
      </c>
      <c r="F35" s="1450">
        <v>2748</v>
      </c>
    </row>
    <row r="36" spans="1:6" ht="21.75" customHeight="1">
      <c r="A36" s="314">
        <v>57</v>
      </c>
      <c r="B36" s="486" t="s">
        <v>951</v>
      </c>
      <c r="C36" s="456">
        <v>280</v>
      </c>
      <c r="D36" s="1450">
        <v>1379</v>
      </c>
      <c r="E36" s="1450">
        <v>25773</v>
      </c>
      <c r="F36" s="1450">
        <v>72740</v>
      </c>
    </row>
    <row r="37" spans="1:6" ht="21.75" customHeight="1">
      <c r="A37" s="314">
        <v>571</v>
      </c>
      <c r="B37" s="486" t="s">
        <v>5350</v>
      </c>
      <c r="C37" s="456">
        <v>32</v>
      </c>
      <c r="D37" s="1450">
        <v>115</v>
      </c>
      <c r="E37" s="1450">
        <v>1801</v>
      </c>
      <c r="F37" s="1450">
        <v>4568</v>
      </c>
    </row>
    <row r="38" spans="1:6" ht="21.75" customHeight="1">
      <c r="A38" s="314">
        <v>572</v>
      </c>
      <c r="B38" s="1457" t="s">
        <v>5351</v>
      </c>
      <c r="C38" s="456">
        <v>43</v>
      </c>
      <c r="D38" s="1450">
        <v>190</v>
      </c>
      <c r="E38" s="1450">
        <v>3307</v>
      </c>
      <c r="F38" s="1450">
        <v>13569</v>
      </c>
    </row>
    <row r="39" spans="1:6" ht="21.75" customHeight="1">
      <c r="A39" s="314">
        <v>573</v>
      </c>
      <c r="B39" s="486" t="s">
        <v>5352</v>
      </c>
      <c r="C39" s="456">
        <v>121</v>
      </c>
      <c r="D39" s="1450">
        <v>628</v>
      </c>
      <c r="E39" s="1450">
        <v>13016</v>
      </c>
      <c r="F39" s="1450">
        <v>31588</v>
      </c>
    </row>
    <row r="40" spans="1:6" ht="21.75" customHeight="1">
      <c r="A40" s="314">
        <v>574</v>
      </c>
      <c r="B40" s="486" t="s">
        <v>5353</v>
      </c>
      <c r="C40" s="456">
        <v>18</v>
      </c>
      <c r="D40" s="1450">
        <v>71</v>
      </c>
      <c r="E40" s="1450">
        <v>1288</v>
      </c>
      <c r="F40" s="1450">
        <v>5317</v>
      </c>
    </row>
    <row r="41" spans="1:6" ht="21.75" customHeight="1">
      <c r="A41" s="314">
        <v>579</v>
      </c>
      <c r="B41" s="486" t="s">
        <v>5354</v>
      </c>
      <c r="C41" s="456">
        <v>66</v>
      </c>
      <c r="D41" s="1450">
        <v>375</v>
      </c>
      <c r="E41" s="1450">
        <v>6362</v>
      </c>
      <c r="F41" s="1450">
        <v>17698</v>
      </c>
    </row>
    <row r="42" spans="1:6" ht="30" customHeight="1">
      <c r="A42" s="314">
        <v>58</v>
      </c>
      <c r="B42" s="486" t="s">
        <v>952</v>
      </c>
      <c r="C42" s="456">
        <v>560</v>
      </c>
      <c r="D42" s="1450">
        <v>7050</v>
      </c>
      <c r="E42" s="1450">
        <v>116718</v>
      </c>
      <c r="F42" s="1450">
        <v>119507</v>
      </c>
    </row>
    <row r="43" spans="1:6" ht="21.6" customHeight="1">
      <c r="A43" s="314">
        <v>581</v>
      </c>
      <c r="B43" s="486" t="s">
        <v>5355</v>
      </c>
      <c r="C43" s="456">
        <v>56</v>
      </c>
      <c r="D43" s="1450">
        <v>2352</v>
      </c>
      <c r="E43" s="1450">
        <v>56936</v>
      </c>
      <c r="F43" s="1450">
        <v>52888</v>
      </c>
    </row>
    <row r="44" spans="1:6" ht="21.6" customHeight="1">
      <c r="A44" s="314">
        <v>582</v>
      </c>
      <c r="B44" s="486" t="s">
        <v>5356</v>
      </c>
      <c r="C44" s="456">
        <v>37</v>
      </c>
      <c r="D44" s="1450">
        <v>280</v>
      </c>
      <c r="E44" s="1450">
        <v>4187</v>
      </c>
      <c r="F44" s="1450">
        <v>4713</v>
      </c>
    </row>
    <row r="45" spans="1:6" ht="21.6" customHeight="1">
      <c r="A45" s="314">
        <v>583</v>
      </c>
      <c r="B45" s="486" t="s">
        <v>5357</v>
      </c>
      <c r="C45" s="456">
        <v>16</v>
      </c>
      <c r="D45" s="1450">
        <v>46</v>
      </c>
      <c r="E45" s="1450">
        <v>440</v>
      </c>
      <c r="F45" s="1450">
        <v>600</v>
      </c>
    </row>
    <row r="46" spans="1:6" ht="21.6" customHeight="1">
      <c r="A46" s="314">
        <v>584</v>
      </c>
      <c r="B46" s="486" t="s">
        <v>5358</v>
      </c>
      <c r="C46" s="456">
        <v>15</v>
      </c>
      <c r="D46" s="1450">
        <v>88</v>
      </c>
      <c r="E46" s="1450">
        <v>1420</v>
      </c>
      <c r="F46" s="1450">
        <v>621</v>
      </c>
    </row>
    <row r="47" spans="1:6" ht="21.6" customHeight="1">
      <c r="A47" s="314">
        <v>585</v>
      </c>
      <c r="B47" s="486" t="s">
        <v>5359</v>
      </c>
      <c r="C47" s="456">
        <v>54</v>
      </c>
      <c r="D47" s="1450">
        <v>223</v>
      </c>
      <c r="E47" s="1450">
        <v>5159</v>
      </c>
      <c r="F47" s="1450">
        <v>10365</v>
      </c>
    </row>
    <row r="48" spans="1:6" ht="21.6" customHeight="1">
      <c r="A48" s="314">
        <v>586</v>
      </c>
      <c r="B48" s="486" t="s">
        <v>5360</v>
      </c>
      <c r="C48" s="456">
        <v>95</v>
      </c>
      <c r="D48" s="1450">
        <v>618</v>
      </c>
      <c r="E48" s="1450">
        <v>3538</v>
      </c>
      <c r="F48" s="1450">
        <v>4159</v>
      </c>
    </row>
    <row r="49" spans="1:6" ht="21.6" customHeight="1">
      <c r="A49" s="314">
        <v>589</v>
      </c>
      <c r="B49" s="486" t="s">
        <v>5361</v>
      </c>
      <c r="C49" s="456">
        <v>287</v>
      </c>
      <c r="D49" s="1450">
        <v>3443</v>
      </c>
      <c r="E49" s="1450">
        <v>45037</v>
      </c>
      <c r="F49" s="1450">
        <v>46161</v>
      </c>
    </row>
    <row r="50" spans="1:6" ht="21.6" customHeight="1">
      <c r="A50" s="314">
        <v>59</v>
      </c>
      <c r="B50" s="486" t="s">
        <v>953</v>
      </c>
      <c r="C50" s="456">
        <v>281</v>
      </c>
      <c r="D50" s="1450">
        <v>2489</v>
      </c>
      <c r="E50" s="1450">
        <v>91235</v>
      </c>
      <c r="F50" s="1450">
        <v>45211</v>
      </c>
    </row>
    <row r="51" spans="1:6" ht="21.6" customHeight="1">
      <c r="A51" s="314">
        <v>591</v>
      </c>
      <c r="B51" s="486" t="s">
        <v>5362</v>
      </c>
      <c r="C51" s="456">
        <v>172</v>
      </c>
      <c r="D51" s="1450">
        <v>1805</v>
      </c>
      <c r="E51" s="1450">
        <v>67373</v>
      </c>
      <c r="F51" s="1450">
        <v>13903</v>
      </c>
    </row>
    <row r="52" spans="1:6" ht="21.6" customHeight="1">
      <c r="A52" s="314">
        <v>592</v>
      </c>
      <c r="B52" s="486" t="s">
        <v>5363</v>
      </c>
      <c r="C52" s="456">
        <v>21</v>
      </c>
      <c r="D52" s="1450">
        <v>48</v>
      </c>
      <c r="E52" s="1450">
        <v>519</v>
      </c>
      <c r="F52" s="1450">
        <v>2571</v>
      </c>
    </row>
    <row r="53" spans="1:6" ht="21.6" customHeight="1">
      <c r="A53" s="314">
        <v>593</v>
      </c>
      <c r="B53" s="486" t="s">
        <v>5364</v>
      </c>
      <c r="C53" s="456">
        <v>88</v>
      </c>
      <c r="D53" s="1450">
        <v>636</v>
      </c>
      <c r="E53" s="1450">
        <v>23343</v>
      </c>
      <c r="F53" s="1450">
        <v>28737</v>
      </c>
    </row>
    <row r="54" spans="1:6" ht="21.6" customHeight="1">
      <c r="A54" s="314">
        <v>60</v>
      </c>
      <c r="B54" s="486" t="s">
        <v>5176</v>
      </c>
      <c r="C54" s="456">
        <v>760</v>
      </c>
      <c r="D54" s="1450">
        <v>5709</v>
      </c>
      <c r="E54" s="1450">
        <v>145369</v>
      </c>
      <c r="F54" s="1450">
        <v>184159</v>
      </c>
    </row>
    <row r="55" spans="1:6" ht="21.6" customHeight="1">
      <c r="A55" s="314">
        <v>601</v>
      </c>
      <c r="B55" s="486" t="s">
        <v>5365</v>
      </c>
      <c r="C55" s="456">
        <v>31</v>
      </c>
      <c r="D55" s="1450">
        <v>191</v>
      </c>
      <c r="E55" s="1450">
        <v>4007</v>
      </c>
      <c r="F55" s="1450">
        <v>12573</v>
      </c>
    </row>
    <row r="56" spans="1:6" ht="21.6" customHeight="1">
      <c r="A56" s="314">
        <v>602</v>
      </c>
      <c r="B56" s="486" t="s">
        <v>5366</v>
      </c>
      <c r="C56" s="456">
        <v>23</v>
      </c>
      <c r="D56" s="1450">
        <v>63</v>
      </c>
      <c r="E56" s="1450">
        <v>381</v>
      </c>
      <c r="F56" s="1450">
        <v>1361</v>
      </c>
    </row>
    <row r="57" spans="1:6" ht="21.6" customHeight="1">
      <c r="A57" s="314">
        <v>603</v>
      </c>
      <c r="B57" s="486" t="s">
        <v>5367</v>
      </c>
      <c r="C57" s="456">
        <v>212</v>
      </c>
      <c r="D57" s="1450">
        <v>1729</v>
      </c>
      <c r="E57" s="1450">
        <v>45709</v>
      </c>
      <c r="F57" s="1450">
        <v>51479</v>
      </c>
    </row>
    <row r="58" spans="1:6" ht="21.6" customHeight="1">
      <c r="A58" s="314">
        <v>604</v>
      </c>
      <c r="B58" s="486" t="s">
        <v>5368</v>
      </c>
      <c r="C58" s="456">
        <v>27</v>
      </c>
      <c r="D58" s="1450">
        <v>137</v>
      </c>
      <c r="E58" s="1450">
        <v>4331</v>
      </c>
      <c r="F58" s="1450">
        <v>3114</v>
      </c>
    </row>
    <row r="59" spans="1:6" ht="21.6" customHeight="1">
      <c r="A59" s="314">
        <v>605</v>
      </c>
      <c r="B59" s="486" t="s">
        <v>5369</v>
      </c>
      <c r="C59" s="456">
        <v>147</v>
      </c>
      <c r="D59" s="1450">
        <v>1006</v>
      </c>
      <c r="E59" s="1450">
        <v>46962</v>
      </c>
      <c r="F59" s="1450">
        <v>768</v>
      </c>
    </row>
    <row r="60" spans="1:6" ht="21.6" customHeight="1">
      <c r="A60" s="314">
        <v>606</v>
      </c>
      <c r="B60" s="486" t="s">
        <v>5370</v>
      </c>
      <c r="C60" s="456">
        <v>53</v>
      </c>
      <c r="D60" s="1450">
        <v>654</v>
      </c>
      <c r="E60" s="1450">
        <v>6705</v>
      </c>
      <c r="F60" s="1450">
        <v>14125</v>
      </c>
    </row>
    <row r="61" spans="1:6" ht="21.6" customHeight="1">
      <c r="A61" s="314">
        <v>607</v>
      </c>
      <c r="B61" s="486" t="s">
        <v>5371</v>
      </c>
      <c r="C61" s="456">
        <v>57</v>
      </c>
      <c r="D61" s="1450">
        <v>477</v>
      </c>
      <c r="E61" s="1450">
        <v>8033</v>
      </c>
      <c r="F61" s="1450">
        <v>27498</v>
      </c>
    </row>
    <row r="62" spans="1:6" ht="21.6" customHeight="1">
      <c r="A62" s="314">
        <v>608</v>
      </c>
      <c r="B62" s="486" t="s">
        <v>5372</v>
      </c>
      <c r="C62" s="456">
        <v>35</v>
      </c>
      <c r="D62" s="1450">
        <v>150</v>
      </c>
      <c r="E62" s="1450">
        <v>2315</v>
      </c>
      <c r="F62" s="1450">
        <v>3527</v>
      </c>
    </row>
    <row r="63" spans="1:6" ht="21.6" customHeight="1">
      <c r="A63" s="314">
        <v>609</v>
      </c>
      <c r="B63" s="486" t="s">
        <v>5373</v>
      </c>
      <c r="C63" s="456">
        <v>175</v>
      </c>
      <c r="D63" s="1450">
        <v>1302</v>
      </c>
      <c r="E63" s="1450">
        <v>26925</v>
      </c>
      <c r="F63" s="1450">
        <v>69714</v>
      </c>
    </row>
    <row r="64" spans="1:6" ht="21.6" customHeight="1">
      <c r="A64" s="314">
        <v>61</v>
      </c>
      <c r="B64" s="486" t="s">
        <v>955</v>
      </c>
      <c r="C64" s="456">
        <v>115</v>
      </c>
      <c r="D64" s="1450">
        <v>1055</v>
      </c>
      <c r="E64" s="1450">
        <v>25085</v>
      </c>
      <c r="F64" s="1449" t="s">
        <v>399</v>
      </c>
    </row>
    <row r="65" spans="1:6" ht="21.6" customHeight="1">
      <c r="A65" s="314">
        <v>611</v>
      </c>
      <c r="B65" s="486" t="s">
        <v>5374</v>
      </c>
      <c r="C65" s="456">
        <v>81</v>
      </c>
      <c r="D65" s="1450">
        <v>773</v>
      </c>
      <c r="E65" s="1450">
        <v>17122</v>
      </c>
      <c r="F65" s="1449" t="s">
        <v>399</v>
      </c>
    </row>
    <row r="66" spans="1:6" ht="21.6" customHeight="1">
      <c r="A66" s="314">
        <v>612</v>
      </c>
      <c r="B66" s="486" t="s">
        <v>5375</v>
      </c>
      <c r="C66" s="456">
        <v>14</v>
      </c>
      <c r="D66" s="1450">
        <v>160</v>
      </c>
      <c r="E66" s="1450">
        <v>4961</v>
      </c>
      <c r="F66" s="1449" t="s">
        <v>399</v>
      </c>
    </row>
    <row r="67" spans="1:6" ht="21.6" customHeight="1">
      <c r="A67" s="444">
        <v>619</v>
      </c>
      <c r="B67" s="1458" t="s">
        <v>5376</v>
      </c>
      <c r="C67" s="458">
        <v>20</v>
      </c>
      <c r="D67" s="444">
        <v>122</v>
      </c>
      <c r="E67" s="444">
        <v>3002</v>
      </c>
      <c r="F67" s="385" t="s">
        <v>399</v>
      </c>
    </row>
    <row r="68" spans="1:6" ht="21.6" customHeight="1">
      <c r="A68" s="1459" t="s">
        <v>5378</v>
      </c>
      <c r="C68" s="488"/>
      <c r="D68" s="488"/>
      <c r="E68" s="488"/>
      <c r="F68" s="488"/>
    </row>
    <row r="69" spans="1:6" ht="21.6" customHeight="1">
      <c r="A69" s="1459" t="s">
        <v>5377</v>
      </c>
      <c r="C69" s="488"/>
      <c r="D69" s="488"/>
      <c r="E69" s="488"/>
      <c r="F69" s="488"/>
    </row>
    <row r="70" spans="1:6" ht="21.6" customHeight="1">
      <c r="A70" s="1459" t="s">
        <v>5379</v>
      </c>
      <c r="C70" s="488"/>
      <c r="D70" s="488"/>
      <c r="E70" s="488"/>
      <c r="F70" s="488"/>
    </row>
    <row r="71" spans="1:6" ht="21.6" customHeight="1">
      <c r="A71" s="314" t="s">
        <v>5380</v>
      </c>
    </row>
    <row r="72" spans="1:6" ht="21.6" customHeight="1">
      <c r="A72" s="314" t="s">
        <v>5381</v>
      </c>
    </row>
    <row r="73" spans="1:6" ht="21.6" customHeight="1">
      <c r="A73" s="314" t="s">
        <v>5382</v>
      </c>
    </row>
    <row r="74" spans="1:6" ht="21.6" customHeight="1">
      <c r="A74" s="314" t="s">
        <v>5383</v>
      </c>
    </row>
  </sheetData>
  <customSheetViews>
    <customSheetView guid="{35BD8D3A-C3F6-4E0E-B6B2-2143E8CF03D4}" scale="85">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85">
      <selection activeCell="G1" sqref="G1"/>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85">
      <selection activeCell="G1" sqref="G1"/>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cale="85">
      <selection activeCell="G1" sqref="G1"/>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85">
      <selection activeCell="G1" sqref="G1"/>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85">
      <selection activeCell="G1" sqref="G1"/>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85">
      <selection activeCell="G1" sqref="G1"/>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85">
      <selection activeCell="G1" sqref="G1"/>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85">
      <selection activeCell="G1" sqref="G1"/>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85">
      <selection activeCell="G1" sqref="G1"/>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85">
      <selection activeCell="G1" sqref="G1"/>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85">
      <selection activeCell="G1" sqref="G1"/>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85">
      <selection activeCell="G1" sqref="G1"/>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85">
      <selection activeCell="G1" sqref="G1"/>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85">
      <selection activeCell="G1" sqref="G1"/>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85">
      <selection activeCell="G1" sqref="G1"/>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85">
      <selection activeCell="G1" sqref="G1"/>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scale="85">
      <selection activeCell="G1" sqref="G1"/>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85">
      <selection activeCell="G1" sqref="G1"/>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scale="85">
      <selection activeCell="G1" sqref="G1"/>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scale="85">
      <selection activeCell="G1" sqref="G1"/>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scale="85">
      <selection activeCell="G1" sqref="G1"/>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85">
      <selection activeCell="G1" sqref="G1"/>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85">
      <selection activeCell="G1" sqref="G1"/>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85">
      <selection activeCell="G1" sqref="G1"/>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85">
      <selection activeCell="G1" sqref="G1"/>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85">
      <selection activeCell="G1" sqref="G1"/>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85">
      <selection activeCell="G1" sqref="G1"/>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85">
      <selection activeCell="G1" sqref="G1"/>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85">
      <selection activeCell="G1" sqref="G1"/>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85">
      <selection activeCell="G1" sqref="G1"/>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85">
      <selection activeCell="G1" sqref="G1"/>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85">
      <selection activeCell="G1" sqref="G1"/>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85">
      <selection activeCell="G1" sqref="G1"/>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85">
      <selection activeCell="G1" sqref="G1"/>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85">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85">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scale="85">
      <selection activeCell="G1" sqref="G1"/>
      <pageMargins left="0.59055118110236227" right="0.59055118110236227" top="0.78740157480314965" bottom="0.78740157480314965" header="0.31496062992125984" footer="0.31496062992125984"/>
      <pageSetup paperSize="9" orientation="portrait" r:id="rId77"/>
      <headerFooter alignWithMargins="0"/>
    </customSheetView>
    <customSheetView guid="{CD1FBD09-2D49-40A1-916B-5524EF5CA3FA}" scale="85">
      <selection activeCell="G1" sqref="G1"/>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85">
      <selection activeCell="G1" sqref="G1"/>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85">
      <selection activeCell="G1" sqref="G1"/>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scale="85">
      <selection activeCell="G1" sqref="G1"/>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C30"/>
  <sheetViews>
    <sheetView zoomScaleNormal="100" zoomScaleSheetLayoutView="70" workbookViewId="0">
      <selection activeCell="A2" sqref="A2"/>
    </sheetView>
  </sheetViews>
  <sheetFormatPr defaultColWidth="2.5" defaultRowHeight="15" customHeight="1"/>
  <cols>
    <col min="1" max="1" width="90.875" style="20" customWidth="1"/>
    <col min="2" max="2" width="2.5" style="20"/>
    <col min="3" max="3" width="11" style="20" bestFit="1" customWidth="1"/>
    <col min="4" max="16384" width="2.5" style="20"/>
  </cols>
  <sheetData>
    <row r="1" spans="1:3" ht="22.5" customHeight="1">
      <c r="A1" s="19" t="s">
        <v>4753</v>
      </c>
      <c r="C1" s="95" t="s">
        <v>206</v>
      </c>
    </row>
    <row r="2" spans="1:3" s="6" customFormat="1" ht="22.5" customHeight="1">
      <c r="A2" s="21" t="s">
        <v>4764</v>
      </c>
    </row>
    <row r="3" spans="1:3" s="9" customFormat="1" ht="409.5" customHeight="1"/>
    <row r="4" spans="1:3" s="6" customFormat="1" ht="15" customHeight="1"/>
    <row r="5" spans="1:3" s="6" customFormat="1" ht="15" customHeight="1"/>
    <row r="6" spans="1:3" s="6" customFormat="1" ht="15" customHeight="1"/>
    <row r="7" spans="1:3" s="6" customFormat="1" ht="15" customHeight="1"/>
    <row r="8" spans="1:3" s="6" customFormat="1" ht="15" customHeight="1"/>
    <row r="9" spans="1:3" s="6" customFormat="1" ht="15" customHeight="1"/>
    <row r="10" spans="1:3" s="6" customFormat="1" ht="15" customHeight="1"/>
    <row r="11" spans="1:3" s="6" customFormat="1" ht="15" customHeight="1"/>
    <row r="12" spans="1:3" s="6" customFormat="1" ht="15" customHeight="1"/>
    <row r="13" spans="1:3" s="6" customFormat="1" ht="15" customHeight="1"/>
    <row r="14" spans="1:3" s="6" customFormat="1" ht="15" customHeight="1"/>
    <row r="15" spans="1:3" s="6" customFormat="1" ht="15" customHeight="1"/>
    <row r="16" spans="1:3" s="6" customFormat="1" ht="15" customHeight="1"/>
    <row r="17" s="6" customFormat="1" ht="15" customHeight="1"/>
    <row r="18" s="6" customFormat="1" ht="15" customHeight="1"/>
    <row r="19" s="6" customFormat="1" ht="15" customHeight="1"/>
    <row r="20" s="6" customFormat="1" ht="15" customHeight="1"/>
    <row r="21" s="6" customFormat="1" ht="15" customHeight="1"/>
    <row r="22" s="6" customFormat="1" ht="15" customHeight="1"/>
    <row r="23" s="6" customFormat="1" ht="15" customHeight="1"/>
    <row r="24" s="6" customFormat="1" ht="15" customHeight="1"/>
    <row r="25" s="6" customFormat="1" ht="15" customHeight="1"/>
    <row r="26" s="6" customFormat="1" ht="15" customHeight="1"/>
    <row r="27" s="6" customFormat="1" ht="15" customHeight="1"/>
    <row r="28" s="6" customFormat="1" ht="15" customHeight="1"/>
    <row r="29" s="6" customFormat="1" ht="15" customHeight="1"/>
    <row r="30" s="6" customFormat="1" ht="15" customHeight="1"/>
  </sheetData>
  <customSheetViews>
    <customSheetView guid="{35BD8D3A-C3F6-4E0E-B6B2-2143E8CF03D4}" scale="70">
      <selection activeCell="A4" sqref="A4"/>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autoPageBreaks="0"/>
  </sheetPr>
  <dimension ref="A1:M20"/>
  <sheetViews>
    <sheetView zoomScaleNormal="100" zoomScaleSheetLayoutView="85" workbookViewId="0">
      <selection activeCell="G20" sqref="G20"/>
    </sheetView>
  </sheetViews>
  <sheetFormatPr defaultColWidth="9" defaultRowHeight="13.5"/>
  <cols>
    <col min="1" max="2" width="12.375" style="314" customWidth="1"/>
    <col min="3" max="9" width="11.5" style="314" customWidth="1"/>
    <col min="10" max="11" width="11.5" style="187" customWidth="1"/>
    <col min="12" max="12" width="2.5" style="187" customWidth="1"/>
    <col min="13" max="13" width="10.625" style="314" bestFit="1" customWidth="1"/>
    <col min="14" max="16384" width="9" style="314"/>
  </cols>
  <sheetData>
    <row r="1" spans="1:13" ht="22.5" customHeight="1">
      <c r="K1" s="315" t="s">
        <v>4793</v>
      </c>
      <c r="M1" s="413" t="s">
        <v>747</v>
      </c>
    </row>
    <row r="2" spans="1:13" ht="22.5" customHeight="1">
      <c r="A2" s="414" t="s">
        <v>4799</v>
      </c>
      <c r="B2" s="414"/>
      <c r="C2" s="414"/>
    </row>
    <row r="3" spans="1:13" s="319" customFormat="1" ht="22.5" customHeight="1">
      <c r="J3" s="203"/>
      <c r="K3" s="391" t="s">
        <v>956</v>
      </c>
      <c r="L3" s="203"/>
    </row>
    <row r="4" spans="1:13" s="319" customFormat="1" ht="22.5" customHeight="1">
      <c r="I4" s="489"/>
      <c r="J4" s="203"/>
      <c r="K4" s="391" t="s">
        <v>957</v>
      </c>
      <c r="L4" s="203"/>
    </row>
    <row r="5" spans="1:13" s="319" customFormat="1" ht="22.5" customHeight="1">
      <c r="A5" s="490"/>
      <c r="B5" s="490"/>
      <c r="C5" s="490"/>
      <c r="D5" s="490"/>
      <c r="E5" s="318"/>
      <c r="F5" s="489"/>
      <c r="G5" s="489"/>
      <c r="H5" s="489"/>
      <c r="I5" s="489"/>
      <c r="J5" s="203"/>
      <c r="K5" s="391" t="s">
        <v>749</v>
      </c>
      <c r="L5" s="203"/>
    </row>
    <row r="6" spans="1:13" s="319" customFormat="1" ht="22.5" customHeight="1">
      <c r="A6" s="490"/>
      <c r="B6" s="490"/>
      <c r="C6" s="490"/>
      <c r="D6" s="490"/>
      <c r="E6" s="318"/>
      <c r="F6" s="489"/>
      <c r="G6" s="489"/>
      <c r="H6" s="489"/>
      <c r="I6" s="489"/>
      <c r="J6" s="238"/>
      <c r="K6" s="391" t="s">
        <v>750</v>
      </c>
      <c r="L6" s="203"/>
    </row>
    <row r="7" spans="1:13" s="319" customFormat="1" ht="22.5" customHeight="1">
      <c r="A7" s="490"/>
      <c r="B7" s="490"/>
      <c r="C7" s="490"/>
      <c r="D7" s="490"/>
      <c r="E7" s="318"/>
      <c r="F7" s="489"/>
      <c r="G7" s="489"/>
      <c r="H7" s="489"/>
      <c r="I7" s="489"/>
      <c r="J7" s="238"/>
      <c r="K7" s="391" t="s">
        <v>5123</v>
      </c>
      <c r="L7" s="203"/>
    </row>
    <row r="8" spans="1:13" ht="20.100000000000001" customHeight="1">
      <c r="A8" s="2075" t="s">
        <v>129</v>
      </c>
      <c r="B8" s="2096" t="s">
        <v>130</v>
      </c>
      <c r="C8" s="2099" t="s">
        <v>958</v>
      </c>
      <c r="D8" s="2050"/>
      <c r="E8" s="2050"/>
      <c r="F8" s="2099" t="s">
        <v>959</v>
      </c>
      <c r="G8" s="2050"/>
      <c r="H8" s="2050"/>
      <c r="I8" s="2099" t="s">
        <v>960</v>
      </c>
      <c r="J8" s="2100"/>
      <c r="K8" s="2100"/>
      <c r="L8" s="314"/>
    </row>
    <row r="9" spans="1:13" ht="20.100000000000001" customHeight="1">
      <c r="A9" s="2077"/>
      <c r="B9" s="2107"/>
      <c r="C9" s="322" t="s">
        <v>961</v>
      </c>
      <c r="D9" s="322" t="s">
        <v>962</v>
      </c>
      <c r="E9" s="322" t="s">
        <v>963</v>
      </c>
      <c r="F9" s="322" t="s">
        <v>961</v>
      </c>
      <c r="G9" s="322" t="s">
        <v>962</v>
      </c>
      <c r="H9" s="321" t="s">
        <v>963</v>
      </c>
      <c r="I9" s="322" t="s">
        <v>964</v>
      </c>
      <c r="J9" s="322" t="s">
        <v>965</v>
      </c>
      <c r="K9" s="322" t="s">
        <v>966</v>
      </c>
      <c r="L9" s="314"/>
    </row>
    <row r="10" spans="1:13" ht="36.75" customHeight="1">
      <c r="A10" s="419">
        <v>2002</v>
      </c>
      <c r="B10" s="491" t="s">
        <v>967</v>
      </c>
      <c r="C10" s="492">
        <v>4980</v>
      </c>
      <c r="D10" s="493">
        <v>1545</v>
      </c>
      <c r="E10" s="493">
        <v>3435</v>
      </c>
      <c r="F10" s="494">
        <v>38534</v>
      </c>
      <c r="G10" s="494">
        <v>14759</v>
      </c>
      <c r="H10" s="495">
        <v>23775</v>
      </c>
      <c r="I10" s="496">
        <v>1595284</v>
      </c>
      <c r="J10" s="497">
        <v>1165852</v>
      </c>
      <c r="K10" s="497">
        <v>429432</v>
      </c>
      <c r="L10" s="314"/>
    </row>
    <row r="11" spans="1:13" ht="38.25" customHeight="1">
      <c r="A11" s="419">
        <v>2007</v>
      </c>
      <c r="B11" s="498" t="s">
        <v>968</v>
      </c>
      <c r="C11" s="492">
        <v>4341</v>
      </c>
      <c r="D11" s="493">
        <v>1310</v>
      </c>
      <c r="E11" s="493">
        <v>3031</v>
      </c>
      <c r="F11" s="494">
        <v>35493</v>
      </c>
      <c r="G11" s="494">
        <v>13472</v>
      </c>
      <c r="H11" s="495">
        <v>22021</v>
      </c>
      <c r="I11" s="462">
        <v>1491394</v>
      </c>
      <c r="J11" s="499">
        <v>1074822</v>
      </c>
      <c r="K11" s="499">
        <v>416571</v>
      </c>
      <c r="L11" s="314"/>
    </row>
    <row r="12" spans="1:13" ht="36.75" customHeight="1">
      <c r="A12" s="419">
        <v>2014</v>
      </c>
      <c r="B12" s="498" t="s">
        <v>969</v>
      </c>
      <c r="C12" s="492">
        <v>3055</v>
      </c>
      <c r="D12" s="493">
        <v>1014</v>
      </c>
      <c r="E12" s="493">
        <v>2041</v>
      </c>
      <c r="F12" s="494">
        <v>25900</v>
      </c>
      <c r="G12" s="494">
        <v>10031</v>
      </c>
      <c r="H12" s="495">
        <v>15869</v>
      </c>
      <c r="I12" s="462">
        <v>1252566</v>
      </c>
      <c r="J12" s="499">
        <v>851193</v>
      </c>
      <c r="K12" s="499">
        <v>401373</v>
      </c>
      <c r="L12" s="314"/>
    </row>
    <row r="13" spans="1:13" ht="36.75" customHeight="1">
      <c r="A13" s="419">
        <v>2016</v>
      </c>
      <c r="B13" s="498" t="s">
        <v>180</v>
      </c>
      <c r="C13" s="492">
        <f>SUM(D13:E13)</f>
        <v>3364</v>
      </c>
      <c r="D13" s="493">
        <v>1159</v>
      </c>
      <c r="E13" s="493">
        <v>2205</v>
      </c>
      <c r="F13" s="1346">
        <f>SUM(G13:H13)</f>
        <v>29586</v>
      </c>
      <c r="G13" s="494">
        <v>11128</v>
      </c>
      <c r="H13" s="495">
        <v>18458</v>
      </c>
      <c r="I13" s="462">
        <f>SUM(J13:K13)</f>
        <v>1402962</v>
      </c>
      <c r="J13" s="507">
        <v>969271</v>
      </c>
      <c r="K13" s="507">
        <v>433691</v>
      </c>
      <c r="L13" s="314"/>
    </row>
    <row r="14" spans="1:13" ht="36.75" customHeight="1">
      <c r="A14" s="426">
        <v>2021</v>
      </c>
      <c r="B14" s="500" t="s">
        <v>2179</v>
      </c>
      <c r="C14" s="501">
        <f>SUM(D14:E14)</f>
        <v>3092</v>
      </c>
      <c r="D14" s="502">
        <v>1089</v>
      </c>
      <c r="E14" s="502">
        <v>2003</v>
      </c>
      <c r="F14" s="503">
        <f>SUM(G14:H14)</f>
        <v>28994</v>
      </c>
      <c r="G14" s="504">
        <v>10737</v>
      </c>
      <c r="H14" s="505">
        <v>18257</v>
      </c>
      <c r="I14" s="465">
        <f>SUM(J14:K14)</f>
        <v>1401370</v>
      </c>
      <c r="J14" s="506">
        <v>976387</v>
      </c>
      <c r="K14" s="506">
        <v>424983</v>
      </c>
      <c r="L14" s="314"/>
    </row>
    <row r="15" spans="1:13" ht="36.75" customHeight="1">
      <c r="A15" s="434" t="s">
        <v>686</v>
      </c>
      <c r="B15" s="420" t="s">
        <v>686</v>
      </c>
      <c r="C15" s="487">
        <f t="shared" ref="C15:K15" si="0">C14-C13</f>
        <v>-272</v>
      </c>
      <c r="D15" s="380">
        <f t="shared" si="0"/>
        <v>-70</v>
      </c>
      <c r="E15" s="380">
        <f t="shared" si="0"/>
        <v>-202</v>
      </c>
      <c r="F15" s="437">
        <f t="shared" si="0"/>
        <v>-592</v>
      </c>
      <c r="G15" s="437">
        <f t="shared" si="0"/>
        <v>-391</v>
      </c>
      <c r="H15" s="437">
        <f t="shared" si="0"/>
        <v>-201</v>
      </c>
      <c r="I15" s="437">
        <f t="shared" si="0"/>
        <v>-1592</v>
      </c>
      <c r="J15" s="437">
        <f t="shared" si="0"/>
        <v>7116</v>
      </c>
      <c r="K15" s="437">
        <f t="shared" si="0"/>
        <v>-8708</v>
      </c>
      <c r="L15" s="314"/>
    </row>
    <row r="16" spans="1:13" ht="36.75" customHeight="1">
      <c r="A16" s="438" t="s">
        <v>699</v>
      </c>
      <c r="B16" s="439" t="s">
        <v>699</v>
      </c>
      <c r="C16" s="508">
        <f>(100-C14/C13*100)*-1</f>
        <v>-8.0856123662306771</v>
      </c>
      <c r="D16" s="386">
        <f t="shared" ref="D16:K16" si="1">(100-D14/D13*100)*-1</f>
        <v>-6.0396893874029303</v>
      </c>
      <c r="E16" s="386">
        <f t="shared" si="1"/>
        <v>-9.1609977324262957</v>
      </c>
      <c r="F16" s="386">
        <f t="shared" si="1"/>
        <v>-2.0009463935645329</v>
      </c>
      <c r="G16" s="386">
        <f t="shared" si="1"/>
        <v>-3.5136592379582936</v>
      </c>
      <c r="H16" s="386">
        <f t="shared" si="1"/>
        <v>-1.0889587170874364</v>
      </c>
      <c r="I16" s="386">
        <f t="shared" si="1"/>
        <v>-0.1134742067140877</v>
      </c>
      <c r="J16" s="386">
        <f t="shared" si="1"/>
        <v>0.73416000272371207</v>
      </c>
      <c r="K16" s="386">
        <f t="shared" si="1"/>
        <v>-2.0078811872969453</v>
      </c>
      <c r="L16" s="314"/>
    </row>
    <row r="17" spans="1:12" ht="21.75" customHeight="1">
      <c r="A17" s="314" t="s">
        <v>970</v>
      </c>
      <c r="J17" s="1454"/>
      <c r="K17" s="1454"/>
      <c r="L17" s="509"/>
    </row>
    <row r="18" spans="1:12" ht="21.75" customHeight="1">
      <c r="A18" s="314" t="s">
        <v>971</v>
      </c>
      <c r="J18" s="1454"/>
      <c r="K18" s="1454"/>
      <c r="L18" s="509"/>
    </row>
    <row r="19" spans="1:12" ht="21.75" customHeight="1">
      <c r="A19" s="314" t="s">
        <v>5385</v>
      </c>
      <c r="J19" s="1454"/>
      <c r="K19" s="1454"/>
      <c r="L19" s="509"/>
    </row>
    <row r="20" spans="1:12">
      <c r="A20" s="1376"/>
      <c r="L20" s="509"/>
    </row>
  </sheetData>
  <customSheetViews>
    <customSheetView guid="{35BD8D3A-C3F6-4E0E-B6B2-2143E8CF03D4}" scale="85">
      <selection activeCell="F23" sqref="F23"/>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85">
      <selection activeCell="A23" sqref="A23"/>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70">
      <selection activeCell="A23" sqref="A23"/>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cale="85">
      <selection activeCell="A23" sqref="A23"/>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85">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85">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85">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85">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85">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85">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85">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85">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85">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85">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85">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85">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85">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85">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85">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85">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85">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85">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85">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85">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85">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85">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85">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85">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85">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85">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85">
      <selection activeCell="A23" sqref="A23"/>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85">
      <selection activeCell="A23" sqref="A23"/>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scale="85">
      <selection activeCell="A23" sqref="A23"/>
      <pageMargins left="0.59055118110236227" right="0.59055118110236227" top="0.78740157480314965" bottom="0.78740157480314965" header="0.31496062992125984" footer="0.31496062992125984"/>
      <pageSetup paperSize="9" orientation="portrait" r:id="rId77"/>
      <headerFooter alignWithMargins="0"/>
    </customSheetView>
    <customSheetView guid="{CD1FBD09-2D49-40A1-916B-5524EF5CA3FA}" scale="85">
      <selection activeCell="A23" sqref="A23"/>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85">
      <selection activeCell="A23" sqref="A23"/>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85">
      <selection activeCell="A23" sqref="A23"/>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scale="85">
      <selection activeCell="A23" sqref="A23"/>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mergeCells count="5">
    <mergeCell ref="A8:A9"/>
    <mergeCell ref="B8:B9"/>
    <mergeCell ref="C8:E8"/>
    <mergeCell ref="F8:H8"/>
    <mergeCell ref="I8:K8"/>
  </mergeCell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autoPageBreaks="0"/>
  </sheetPr>
  <dimension ref="A1:G13"/>
  <sheetViews>
    <sheetView zoomScaleNormal="100" zoomScaleSheetLayoutView="85" workbookViewId="0">
      <selection activeCell="G21" sqref="G21"/>
    </sheetView>
  </sheetViews>
  <sheetFormatPr defaultColWidth="9" defaultRowHeight="13.5"/>
  <cols>
    <col min="1" max="1" width="27.375" style="314" customWidth="1"/>
    <col min="2" max="3" width="14.125" style="314" customWidth="1"/>
    <col min="4" max="5" width="14.125" style="187" customWidth="1"/>
    <col min="6" max="6" width="2.5" style="314" customWidth="1"/>
    <col min="7" max="7" width="11" style="314" bestFit="1" customWidth="1"/>
    <col min="8" max="16384" width="9" style="314"/>
  </cols>
  <sheetData>
    <row r="1" spans="1:7" ht="22.5" customHeight="1">
      <c r="E1" s="190" t="s">
        <v>4793</v>
      </c>
      <c r="G1" s="413" t="s">
        <v>747</v>
      </c>
    </row>
    <row r="2" spans="1:7" s="187" customFormat="1" ht="22.5" customHeight="1">
      <c r="A2" s="346" t="s">
        <v>4798</v>
      </c>
    </row>
    <row r="3" spans="1:7" s="319" customFormat="1" ht="22.5" customHeight="1">
      <c r="D3" s="203"/>
      <c r="E3" s="248" t="s">
        <v>5121</v>
      </c>
    </row>
    <row r="4" spans="1:7" ht="20.100000000000001" customHeight="1">
      <c r="A4" s="1462" t="s">
        <v>972</v>
      </c>
      <c r="B4" s="1462" t="s">
        <v>973</v>
      </c>
      <c r="C4" s="1463" t="s">
        <v>974</v>
      </c>
      <c r="D4" s="1464"/>
      <c r="E4" s="1464"/>
    </row>
    <row r="5" spans="1:7" ht="20.100000000000001" customHeight="1">
      <c r="A5" s="1462"/>
      <c r="B5" s="1462"/>
      <c r="C5" s="1462" t="s">
        <v>975</v>
      </c>
      <c r="D5" s="1461" t="s">
        <v>976</v>
      </c>
      <c r="E5" s="1460" t="s">
        <v>977</v>
      </c>
    </row>
    <row r="6" spans="1:7" ht="24" customHeight="1">
      <c r="A6" s="1466" t="s">
        <v>928</v>
      </c>
      <c r="B6" s="485">
        <f>SUM(B7:B12)</f>
        <v>2003</v>
      </c>
      <c r="C6" s="485">
        <f>SUM(C7:C12)</f>
        <v>469117</v>
      </c>
      <c r="D6" s="511">
        <f>SUM(D7:D11)</f>
        <v>100</v>
      </c>
      <c r="E6" s="485">
        <f t="shared" ref="E6:E11" si="0">C6/B6</f>
        <v>234.20718921617575</v>
      </c>
    </row>
    <row r="7" spans="1:7" ht="24" customHeight="1">
      <c r="A7" s="512" t="s">
        <v>950</v>
      </c>
      <c r="B7" s="1465">
        <v>7</v>
      </c>
      <c r="C7" s="1465">
        <v>47500</v>
      </c>
      <c r="D7" s="381">
        <f>C7/C6*100</f>
        <v>10.125405815606769</v>
      </c>
      <c r="E7" s="1465">
        <f t="shared" si="0"/>
        <v>6785.7142857142853</v>
      </c>
    </row>
    <row r="8" spans="1:7" ht="24" customHeight="1">
      <c r="A8" s="512" t="s">
        <v>951</v>
      </c>
      <c r="B8" s="1465">
        <v>280</v>
      </c>
      <c r="C8" s="1465">
        <v>72740</v>
      </c>
      <c r="D8" s="381">
        <f>C8/C6*100</f>
        <v>15.505726716362869</v>
      </c>
      <c r="E8" s="1465">
        <f t="shared" si="0"/>
        <v>259.78571428571428</v>
      </c>
    </row>
    <row r="9" spans="1:7" ht="24" customHeight="1">
      <c r="A9" s="512" t="s">
        <v>952</v>
      </c>
      <c r="B9" s="1465">
        <v>560</v>
      </c>
      <c r="C9" s="1465">
        <v>119507</v>
      </c>
      <c r="D9" s="381">
        <f>C9/C6*100</f>
        <v>25.474881532751958</v>
      </c>
      <c r="E9" s="1465">
        <f t="shared" si="0"/>
        <v>213.40535714285716</v>
      </c>
    </row>
    <row r="10" spans="1:7" ht="24" customHeight="1">
      <c r="A10" s="512" t="s">
        <v>953</v>
      </c>
      <c r="B10" s="1465">
        <v>281</v>
      </c>
      <c r="C10" s="1465">
        <v>45211</v>
      </c>
      <c r="D10" s="381">
        <f>C10/C6*100</f>
        <v>9.6374678385136328</v>
      </c>
      <c r="E10" s="1465">
        <f t="shared" si="0"/>
        <v>160.89323843416369</v>
      </c>
    </row>
    <row r="11" spans="1:7" ht="24" customHeight="1">
      <c r="A11" s="512" t="s">
        <v>954</v>
      </c>
      <c r="B11" s="1465">
        <v>760</v>
      </c>
      <c r="C11" s="1465">
        <v>184159</v>
      </c>
      <c r="D11" s="381">
        <f>C11/C6*100</f>
        <v>39.256518096764772</v>
      </c>
      <c r="E11" s="1465">
        <f t="shared" si="0"/>
        <v>242.31447368421053</v>
      </c>
    </row>
    <row r="12" spans="1:7" ht="24" customHeight="1">
      <c r="A12" s="513" t="s">
        <v>955</v>
      </c>
      <c r="B12" s="385">
        <v>115</v>
      </c>
      <c r="C12" s="385" t="s">
        <v>399</v>
      </c>
      <c r="D12" s="386" t="s">
        <v>400</v>
      </c>
      <c r="E12" s="386" t="s">
        <v>400</v>
      </c>
    </row>
    <row r="13" spans="1:7">
      <c r="A13" s="314" t="s">
        <v>5383</v>
      </c>
      <c r="D13" s="1467"/>
      <c r="E13" s="1467"/>
    </row>
  </sheetData>
  <customSheetViews>
    <customSheetView guid="{35BD8D3A-C3F6-4E0E-B6B2-2143E8CF03D4}">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75">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75">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75">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75">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75">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75">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75">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75">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75">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75">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75">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75">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75">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75">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scale="75">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75">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75">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75">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75">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75">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75">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75">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75">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75">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75">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75">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75">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75">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75">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75">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75">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75">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75">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75">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75">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75">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75">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75">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75">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75">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75">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75">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75">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75">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75">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75">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75">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75">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75">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75">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75">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75">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75">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scale="75">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scale="75">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75">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75">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75">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75">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75">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75">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75">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75">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75">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75">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75">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75">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75">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75">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75">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75">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75">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pageMargins left="0.59055118110236227" right="0.59055118110236227" top="0.78740157480314965" bottom="0.78740157480314965" header="0.31496062992125984" footer="0.31496062992125984"/>
      <pageSetup paperSize="9" orientation="portrait" r:id="rId77"/>
      <headerFooter alignWithMargins="0"/>
    </customSheetView>
    <customSheetView guid="{CD1FBD09-2D49-40A1-916B-5524EF5CA3FA}">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75">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75">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autoPageBreaks="0"/>
  </sheetPr>
  <dimension ref="A1:AV28"/>
  <sheetViews>
    <sheetView zoomScaleNormal="100" zoomScaleSheetLayoutView="100" workbookViewId="0">
      <pane xSplit="1" ySplit="8" topLeftCell="B9" activePane="bottomRight" state="frozen"/>
      <selection activeCell="G20" sqref="G20"/>
      <selection pane="topRight" activeCell="G20" sqref="G20"/>
      <selection pane="bottomLeft" activeCell="G20" sqref="G20"/>
      <selection pane="bottomRight" activeCell="L33" sqref="L33"/>
    </sheetView>
  </sheetViews>
  <sheetFormatPr defaultColWidth="9" defaultRowHeight="13.5"/>
  <cols>
    <col min="1" max="1" width="10.5" style="187" customWidth="1"/>
    <col min="2" max="46" width="10.25" style="188" customWidth="1"/>
    <col min="47" max="47" width="2.5" style="187" customWidth="1"/>
    <col min="48" max="48" width="11" style="187" bestFit="1" customWidth="1"/>
    <col min="49" max="16384" width="9" style="187"/>
  </cols>
  <sheetData>
    <row r="1" spans="1:48" ht="22.5" customHeight="1">
      <c r="AQ1" s="190"/>
      <c r="AT1" s="190" t="s">
        <v>4793</v>
      </c>
      <c r="AV1" s="413" t="s">
        <v>747</v>
      </c>
    </row>
    <row r="2" spans="1:48" ht="22.5" customHeight="1">
      <c r="A2" s="346" t="s">
        <v>5386</v>
      </c>
      <c r="B2" s="514"/>
      <c r="E2" s="514"/>
      <c r="H2" s="514"/>
    </row>
    <row r="3" spans="1:48" s="203" customFormat="1" ht="22.5" customHeight="1">
      <c r="A3" s="349"/>
      <c r="B3" s="515"/>
      <c r="C3" s="200"/>
      <c r="D3" s="200"/>
      <c r="E3" s="515"/>
      <c r="F3" s="200"/>
      <c r="G3" s="200"/>
      <c r="H3" s="515"/>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516"/>
      <c r="AR3" s="200"/>
      <c r="AS3" s="200"/>
      <c r="AT3" s="516" t="s">
        <v>748</v>
      </c>
    </row>
    <row r="4" spans="1:48" s="203" customFormat="1" ht="22.5" customHeight="1">
      <c r="A4" s="349"/>
      <c r="B4" s="515"/>
      <c r="C4" s="200"/>
      <c r="D4" s="200"/>
      <c r="E4" s="515"/>
      <c r="F4" s="200"/>
      <c r="G4" s="200"/>
      <c r="H4" s="515"/>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516"/>
      <c r="AR4" s="200"/>
      <c r="AS4" s="200"/>
      <c r="AT4" s="516" t="s">
        <v>749</v>
      </c>
    </row>
    <row r="5" spans="1:48" s="203" customFormat="1" ht="22.5" customHeight="1">
      <c r="A5" s="348"/>
      <c r="B5" s="517"/>
      <c r="C5" s="517"/>
      <c r="D5" s="200"/>
      <c r="E5" s="517"/>
      <c r="F5" s="517"/>
      <c r="G5" s="200"/>
      <c r="H5" s="517"/>
      <c r="I5" s="517"/>
      <c r="J5" s="200"/>
      <c r="K5" s="200"/>
      <c r="L5" s="200"/>
      <c r="M5" s="200"/>
      <c r="N5" s="200"/>
      <c r="O5" s="200"/>
      <c r="P5" s="200"/>
      <c r="Q5" s="200"/>
      <c r="R5" s="200"/>
      <c r="S5" s="200"/>
      <c r="T5" s="200"/>
      <c r="U5" s="200"/>
      <c r="V5" s="200"/>
      <c r="W5" s="200"/>
      <c r="X5" s="200"/>
      <c r="Y5" s="200"/>
      <c r="Z5" s="200"/>
      <c r="AA5" s="518"/>
      <c r="AB5" s="518"/>
      <c r="AC5" s="200"/>
      <c r="AD5" s="518"/>
      <c r="AE5" s="518"/>
      <c r="AF5" s="518"/>
      <c r="AG5" s="518"/>
      <c r="AH5" s="518"/>
      <c r="AI5" s="518"/>
      <c r="AJ5" s="518"/>
      <c r="AK5" s="518"/>
      <c r="AL5" s="518"/>
      <c r="AM5" s="518"/>
      <c r="AN5" s="518"/>
      <c r="AO5" s="518"/>
      <c r="AP5" s="200"/>
      <c r="AQ5" s="519"/>
      <c r="AR5" s="518"/>
      <c r="AS5" s="200"/>
      <c r="AT5" s="519" t="s">
        <v>5517</v>
      </c>
    </row>
    <row r="6" spans="1:48" ht="20.100000000000001" customHeight="1">
      <c r="A6" s="2051" t="s">
        <v>978</v>
      </c>
      <c r="B6" s="2039" t="s">
        <v>979</v>
      </c>
      <c r="C6" s="2040"/>
      <c r="D6" s="2040"/>
      <c r="E6" s="2040"/>
      <c r="F6" s="2040"/>
      <c r="G6" s="2040"/>
      <c r="H6" s="2040"/>
      <c r="I6" s="2040"/>
      <c r="J6" s="2040"/>
      <c r="K6" s="2040"/>
      <c r="L6" s="2040"/>
      <c r="M6" s="2040"/>
      <c r="N6" s="2040"/>
      <c r="O6" s="2040"/>
      <c r="P6" s="2041"/>
      <c r="Q6" s="2039" t="s">
        <v>980</v>
      </c>
      <c r="R6" s="2040"/>
      <c r="S6" s="2040"/>
      <c r="T6" s="2040"/>
      <c r="U6" s="2040"/>
      <c r="V6" s="2040"/>
      <c r="W6" s="2040"/>
      <c r="X6" s="2040"/>
      <c r="Y6" s="2040"/>
      <c r="Z6" s="2040"/>
      <c r="AA6" s="2040"/>
      <c r="AB6" s="2040"/>
      <c r="AC6" s="2040"/>
      <c r="AD6" s="2040"/>
      <c r="AE6" s="2041"/>
      <c r="AF6" s="2039" t="s">
        <v>981</v>
      </c>
      <c r="AG6" s="2040"/>
      <c r="AH6" s="2040"/>
      <c r="AI6" s="2040"/>
      <c r="AJ6" s="2040"/>
      <c r="AK6" s="2040"/>
      <c r="AL6" s="2040"/>
      <c r="AM6" s="2040"/>
      <c r="AN6" s="2040"/>
      <c r="AO6" s="2040"/>
      <c r="AP6" s="2040"/>
      <c r="AQ6" s="2040"/>
      <c r="AR6" s="2040"/>
      <c r="AS6" s="2040"/>
      <c r="AT6" s="2040"/>
    </row>
    <row r="7" spans="1:48" ht="20.100000000000001" customHeight="1">
      <c r="A7" s="2051"/>
      <c r="B7" s="2041" t="s">
        <v>5519</v>
      </c>
      <c r="C7" s="2042"/>
      <c r="D7" s="2042"/>
      <c r="E7" s="2041" t="s">
        <v>2093</v>
      </c>
      <c r="F7" s="2042"/>
      <c r="G7" s="2042"/>
      <c r="H7" s="2041" t="s">
        <v>982</v>
      </c>
      <c r="I7" s="2042"/>
      <c r="J7" s="2042"/>
      <c r="K7" s="2042" t="s">
        <v>983</v>
      </c>
      <c r="L7" s="2042"/>
      <c r="M7" s="2042"/>
      <c r="N7" s="2042" t="s">
        <v>4920</v>
      </c>
      <c r="O7" s="2042"/>
      <c r="P7" s="2042"/>
      <c r="Q7" s="2042" t="s">
        <v>5519</v>
      </c>
      <c r="R7" s="2042"/>
      <c r="S7" s="2042"/>
      <c r="T7" s="2042" t="s">
        <v>2093</v>
      </c>
      <c r="U7" s="2042"/>
      <c r="V7" s="2042"/>
      <c r="W7" s="2042" t="s">
        <v>982</v>
      </c>
      <c r="X7" s="2042"/>
      <c r="Y7" s="2042"/>
      <c r="Z7" s="2039" t="s">
        <v>984</v>
      </c>
      <c r="AA7" s="2040"/>
      <c r="AB7" s="2041"/>
      <c r="AC7" s="2042" t="s">
        <v>4920</v>
      </c>
      <c r="AD7" s="2042"/>
      <c r="AE7" s="2042"/>
      <c r="AF7" s="2042" t="s">
        <v>5519</v>
      </c>
      <c r="AG7" s="2042"/>
      <c r="AH7" s="2042"/>
      <c r="AI7" s="2042" t="s">
        <v>2093</v>
      </c>
      <c r="AJ7" s="2042"/>
      <c r="AK7" s="2042"/>
      <c r="AL7" s="2042" t="s">
        <v>982</v>
      </c>
      <c r="AM7" s="2042"/>
      <c r="AN7" s="2042"/>
      <c r="AO7" s="2042" t="s">
        <v>983</v>
      </c>
      <c r="AP7" s="2042"/>
      <c r="AQ7" s="2039"/>
      <c r="AR7" s="2042" t="s">
        <v>4920</v>
      </c>
      <c r="AS7" s="2042"/>
      <c r="AT7" s="2042"/>
    </row>
    <row r="8" spans="1:48" ht="20.100000000000001" customHeight="1">
      <c r="A8" s="2051"/>
      <c r="B8" s="1602" t="s">
        <v>985</v>
      </c>
      <c r="C8" s="1600" t="s">
        <v>986</v>
      </c>
      <c r="D8" s="1600" t="s">
        <v>987</v>
      </c>
      <c r="E8" s="1598" t="s">
        <v>985</v>
      </c>
      <c r="F8" s="1599" t="s">
        <v>986</v>
      </c>
      <c r="G8" s="1599" t="s">
        <v>987</v>
      </c>
      <c r="H8" s="520" t="s">
        <v>985</v>
      </c>
      <c r="I8" s="204" t="s">
        <v>986</v>
      </c>
      <c r="J8" s="204" t="s">
        <v>987</v>
      </c>
      <c r="K8" s="204" t="s">
        <v>985</v>
      </c>
      <c r="L8" s="204" t="s">
        <v>986</v>
      </c>
      <c r="M8" s="204" t="s">
        <v>987</v>
      </c>
      <c r="N8" s="1336" t="s">
        <v>985</v>
      </c>
      <c r="O8" s="1336" t="s">
        <v>986</v>
      </c>
      <c r="P8" s="1336" t="s">
        <v>987</v>
      </c>
      <c r="Q8" s="1600" t="s">
        <v>985</v>
      </c>
      <c r="R8" s="1602" t="s">
        <v>986</v>
      </c>
      <c r="S8" s="1600" t="s">
        <v>987</v>
      </c>
      <c r="T8" s="1599" t="s">
        <v>985</v>
      </c>
      <c r="U8" s="1598" t="s">
        <v>986</v>
      </c>
      <c r="V8" s="1599" t="s">
        <v>987</v>
      </c>
      <c r="W8" s="204" t="s">
        <v>985</v>
      </c>
      <c r="X8" s="520" t="s">
        <v>986</v>
      </c>
      <c r="Y8" s="204" t="s">
        <v>987</v>
      </c>
      <c r="Z8" s="204" t="s">
        <v>985</v>
      </c>
      <c r="AA8" s="204" t="s">
        <v>986</v>
      </c>
      <c r="AB8" s="204" t="s">
        <v>987</v>
      </c>
      <c r="AC8" s="1336" t="s">
        <v>985</v>
      </c>
      <c r="AD8" s="1336" t="s">
        <v>986</v>
      </c>
      <c r="AE8" s="1336" t="s">
        <v>987</v>
      </c>
      <c r="AF8" s="1600" t="s">
        <v>985</v>
      </c>
      <c r="AG8" s="1600" t="s">
        <v>986</v>
      </c>
      <c r="AH8" s="1601" t="s">
        <v>987</v>
      </c>
      <c r="AI8" s="1599" t="s">
        <v>985</v>
      </c>
      <c r="AJ8" s="1599" t="s">
        <v>986</v>
      </c>
      <c r="AK8" s="1597" t="s">
        <v>987</v>
      </c>
      <c r="AL8" s="204" t="s">
        <v>985</v>
      </c>
      <c r="AM8" s="204" t="s">
        <v>986</v>
      </c>
      <c r="AN8" s="510" t="s">
        <v>987</v>
      </c>
      <c r="AO8" s="204" t="s">
        <v>985</v>
      </c>
      <c r="AP8" s="510" t="s">
        <v>986</v>
      </c>
      <c r="AQ8" s="510" t="s">
        <v>987</v>
      </c>
      <c r="AR8" s="1336" t="s">
        <v>985</v>
      </c>
      <c r="AS8" s="1337" t="s">
        <v>986</v>
      </c>
      <c r="AT8" s="1337" t="s">
        <v>987</v>
      </c>
    </row>
    <row r="9" spans="1:48" s="188" customFormat="1" ht="24" customHeight="1">
      <c r="A9" s="521" t="s">
        <v>988</v>
      </c>
      <c r="B9" s="522">
        <f t="shared" ref="B9:B23" si="0">SUM(C9:D9)</f>
        <v>1472658</v>
      </c>
      <c r="C9" s="522">
        <v>334799</v>
      </c>
      <c r="D9" s="522">
        <v>1137859</v>
      </c>
      <c r="E9" s="522">
        <f t="shared" ref="E9:E23" si="1">SUM(F9:G9)</f>
        <v>1049870</v>
      </c>
      <c r="F9" s="522">
        <v>267008</v>
      </c>
      <c r="G9" s="522">
        <v>782862</v>
      </c>
      <c r="H9" s="522">
        <f t="shared" ref="H9:H23" si="2">SUM(I9:J9)</f>
        <v>1039079</v>
      </c>
      <c r="I9" s="522">
        <v>263883</v>
      </c>
      <c r="J9" s="522">
        <v>775196</v>
      </c>
      <c r="K9" s="522">
        <f>SUM(L9:M9)</f>
        <v>1355060</v>
      </c>
      <c r="L9" s="522">
        <v>364814</v>
      </c>
      <c r="M9" s="522">
        <v>990246</v>
      </c>
      <c r="N9" s="522">
        <f>SUM(O9:P9)</f>
        <v>1022230</v>
      </c>
      <c r="O9" s="522">
        <v>267215</v>
      </c>
      <c r="P9" s="522">
        <v>755015</v>
      </c>
      <c r="Q9" s="522">
        <f t="shared" ref="Q9:Q23" si="3">SUM(R9:S9)</f>
        <v>11105669</v>
      </c>
      <c r="R9" s="522">
        <v>3526306</v>
      </c>
      <c r="S9" s="522">
        <v>7579363</v>
      </c>
      <c r="T9" s="522">
        <f t="shared" ref="T9:T23" si="4">SUM(U9:V9)</f>
        <v>8308863</v>
      </c>
      <c r="U9" s="522">
        <v>2773073</v>
      </c>
      <c r="V9" s="522">
        <v>5535790</v>
      </c>
      <c r="W9" s="522">
        <f t="shared" ref="W9:W23" si="5">SUM(X9:Y9)</f>
        <v>8569694</v>
      </c>
      <c r="X9" s="522">
        <v>2758769</v>
      </c>
      <c r="Y9" s="522">
        <v>5810925</v>
      </c>
      <c r="Z9" s="522">
        <f t="shared" ref="Z9:Z23" si="6">SUM(AA9:AB9)</f>
        <v>11596089</v>
      </c>
      <c r="AA9" s="522">
        <v>3941646</v>
      </c>
      <c r="AB9" s="522">
        <v>7654443</v>
      </c>
      <c r="AC9" s="522">
        <f t="shared" ref="AC9:AC23" si="7">SUM(AD9:AE9)</f>
        <v>9602670</v>
      </c>
      <c r="AD9" s="522">
        <v>3138020</v>
      </c>
      <c r="AE9" s="522">
        <v>6464650</v>
      </c>
      <c r="AF9" s="522">
        <f>SUM(AG9:AH9)</f>
        <v>54823711900</v>
      </c>
      <c r="AG9" s="523">
        <v>41353167100</v>
      </c>
      <c r="AH9" s="522">
        <v>13470544800</v>
      </c>
      <c r="AI9" s="522">
        <f>SUM(AJ9:AK9)</f>
        <v>45092764600</v>
      </c>
      <c r="AJ9" s="523">
        <v>34043778300</v>
      </c>
      <c r="AK9" s="522">
        <v>11048986300</v>
      </c>
      <c r="AL9" s="522">
        <f>SUM(AM9:AN9)</f>
        <v>47882837400</v>
      </c>
      <c r="AM9" s="523">
        <v>35665164900</v>
      </c>
      <c r="AN9" s="522">
        <v>12217672500</v>
      </c>
      <c r="AO9" s="522">
        <v>54483591700</v>
      </c>
      <c r="AP9" s="523">
        <v>40682029400</v>
      </c>
      <c r="AQ9" s="522">
        <v>13801562200</v>
      </c>
      <c r="AR9" s="522">
        <f t="shared" ref="AR9:AR23" si="8">SUM(AS9:AT9)</f>
        <v>52264577500</v>
      </c>
      <c r="AS9" s="523">
        <v>38938831800</v>
      </c>
      <c r="AT9" s="522">
        <v>13325745700</v>
      </c>
    </row>
    <row r="10" spans="1:48" ht="24" customHeight="1">
      <c r="A10" s="512" t="s">
        <v>989</v>
      </c>
      <c r="B10" s="522">
        <f t="shared" si="0"/>
        <v>26124</v>
      </c>
      <c r="C10" s="522">
        <v>4869</v>
      </c>
      <c r="D10" s="522">
        <v>21255</v>
      </c>
      <c r="E10" s="522">
        <f t="shared" si="1"/>
        <v>17985</v>
      </c>
      <c r="F10" s="522">
        <v>3682</v>
      </c>
      <c r="G10" s="522">
        <v>14303</v>
      </c>
      <c r="H10" s="522">
        <f t="shared" si="2"/>
        <v>17599</v>
      </c>
      <c r="I10" s="522">
        <v>3783</v>
      </c>
      <c r="J10" s="522">
        <v>13816</v>
      </c>
      <c r="K10" s="522">
        <f>SUM(L10:M10)</f>
        <v>18628</v>
      </c>
      <c r="L10" s="522">
        <v>4077</v>
      </c>
      <c r="M10" s="522">
        <v>14551</v>
      </c>
      <c r="N10" s="522">
        <f>SUM(O10:P10)</f>
        <v>17337</v>
      </c>
      <c r="O10" s="522">
        <v>3811</v>
      </c>
      <c r="P10" s="522">
        <v>13526</v>
      </c>
      <c r="Q10" s="522">
        <f t="shared" si="3"/>
        <v>164752</v>
      </c>
      <c r="R10" s="522">
        <v>39146</v>
      </c>
      <c r="S10" s="522">
        <v>125606</v>
      </c>
      <c r="T10" s="522">
        <f t="shared" si="4"/>
        <v>115688</v>
      </c>
      <c r="U10" s="522">
        <v>27940</v>
      </c>
      <c r="V10" s="522">
        <v>87748</v>
      </c>
      <c r="W10" s="522">
        <f t="shared" si="5"/>
        <v>117265</v>
      </c>
      <c r="X10" s="522">
        <v>29772</v>
      </c>
      <c r="Y10" s="522">
        <v>87493</v>
      </c>
      <c r="Z10" s="522">
        <f t="shared" si="6"/>
        <v>129756</v>
      </c>
      <c r="AA10" s="524">
        <v>32365</v>
      </c>
      <c r="AB10" s="524">
        <v>97391</v>
      </c>
      <c r="AC10" s="522">
        <f t="shared" si="7"/>
        <v>131044</v>
      </c>
      <c r="AD10" s="524">
        <v>30794</v>
      </c>
      <c r="AE10" s="524">
        <v>100250</v>
      </c>
      <c r="AF10" s="522">
        <f>SUM(AG10:AH10)</f>
        <v>467015200</v>
      </c>
      <c r="AG10" s="522">
        <v>263124400</v>
      </c>
      <c r="AH10" s="522">
        <v>203890800</v>
      </c>
      <c r="AI10" s="522">
        <f>SUM(AJ10:AK10)</f>
        <v>352969700</v>
      </c>
      <c r="AJ10" s="522">
        <v>187951500</v>
      </c>
      <c r="AK10" s="522">
        <v>165018200</v>
      </c>
      <c r="AL10" s="522">
        <f>SUM(AM10:AN10)</f>
        <v>419863136</v>
      </c>
      <c r="AM10" s="522">
        <v>225720636</v>
      </c>
      <c r="AN10" s="522">
        <v>194142500</v>
      </c>
      <c r="AO10" s="522">
        <f t="shared" ref="AO10:AO23" si="9">SUM(AP10:AQ10)</f>
        <v>463174173</v>
      </c>
      <c r="AP10" s="522">
        <v>252202118</v>
      </c>
      <c r="AQ10" s="522">
        <v>210972055</v>
      </c>
      <c r="AR10" s="522">
        <f t="shared" si="8"/>
        <v>442376853</v>
      </c>
      <c r="AS10" s="522">
        <v>238895996</v>
      </c>
      <c r="AT10" s="522">
        <v>203480857</v>
      </c>
    </row>
    <row r="11" spans="1:48" ht="24" customHeight="1">
      <c r="A11" s="525" t="s">
        <v>990</v>
      </c>
      <c r="B11" s="526">
        <f t="shared" si="0"/>
        <v>4341</v>
      </c>
      <c r="C11" s="526">
        <v>1310</v>
      </c>
      <c r="D11" s="526">
        <v>3031</v>
      </c>
      <c r="E11" s="526">
        <f t="shared" si="1"/>
        <v>3207</v>
      </c>
      <c r="F11" s="526">
        <v>1068</v>
      </c>
      <c r="G11" s="526">
        <v>2139</v>
      </c>
      <c r="H11" s="526">
        <f t="shared" si="2"/>
        <v>3055</v>
      </c>
      <c r="I11" s="526">
        <v>1014</v>
      </c>
      <c r="J11" s="526">
        <v>2041</v>
      </c>
      <c r="K11" s="526">
        <f>SUM(L11:M11)</f>
        <v>3364</v>
      </c>
      <c r="L11" s="526">
        <v>1159</v>
      </c>
      <c r="M11" s="526">
        <v>2205</v>
      </c>
      <c r="N11" s="526">
        <f>SUM(O11:P11)</f>
        <v>3092</v>
      </c>
      <c r="O11" s="526">
        <v>1089</v>
      </c>
      <c r="P11" s="526">
        <v>2003</v>
      </c>
      <c r="Q11" s="526">
        <f t="shared" si="3"/>
        <v>35493</v>
      </c>
      <c r="R11" s="526">
        <v>13472</v>
      </c>
      <c r="S11" s="526">
        <v>22021</v>
      </c>
      <c r="T11" s="526">
        <f t="shared" si="4"/>
        <v>26213</v>
      </c>
      <c r="U11" s="526">
        <v>9943</v>
      </c>
      <c r="V11" s="526">
        <v>16270</v>
      </c>
      <c r="W11" s="526">
        <f t="shared" si="5"/>
        <v>25900</v>
      </c>
      <c r="X11" s="526">
        <v>10031</v>
      </c>
      <c r="Y11" s="526">
        <v>15869</v>
      </c>
      <c r="Z11" s="526">
        <f t="shared" si="6"/>
        <v>29586</v>
      </c>
      <c r="AA11" s="527">
        <v>11128</v>
      </c>
      <c r="AB11" s="527">
        <v>18458</v>
      </c>
      <c r="AC11" s="526">
        <f t="shared" si="7"/>
        <v>28994</v>
      </c>
      <c r="AD11" s="527">
        <v>10737</v>
      </c>
      <c r="AE11" s="527">
        <v>18257</v>
      </c>
      <c r="AF11" s="526">
        <f t="shared" ref="AF11:AF25" si="10">SUM(AG11:AH11)</f>
        <v>149139300</v>
      </c>
      <c r="AG11" s="526">
        <v>107482200</v>
      </c>
      <c r="AH11" s="526">
        <v>41657100</v>
      </c>
      <c r="AI11" s="526">
        <f t="shared" ref="AI11:AI25" si="11">SUM(AJ11:AK11)</f>
        <v>110375100</v>
      </c>
      <c r="AJ11" s="526">
        <v>76312800</v>
      </c>
      <c r="AK11" s="526">
        <v>34062300</v>
      </c>
      <c r="AL11" s="526">
        <f t="shared" ref="AL11:AL25" si="12">SUM(AM11:AN11)</f>
        <v>125256556</v>
      </c>
      <c r="AM11" s="526">
        <v>85119258</v>
      </c>
      <c r="AN11" s="526">
        <v>40137298</v>
      </c>
      <c r="AO11" s="526">
        <f t="shared" si="9"/>
        <v>140296252</v>
      </c>
      <c r="AP11" s="528">
        <v>96927105</v>
      </c>
      <c r="AQ11" s="528">
        <v>43369147</v>
      </c>
      <c r="AR11" s="526">
        <f t="shared" si="8"/>
        <v>140136954</v>
      </c>
      <c r="AS11" s="528">
        <v>97638684</v>
      </c>
      <c r="AT11" s="528">
        <v>42498270</v>
      </c>
    </row>
    <row r="12" spans="1:48" ht="24" customHeight="1">
      <c r="A12" s="512" t="s">
        <v>425</v>
      </c>
      <c r="B12" s="522">
        <f t="shared" si="0"/>
        <v>3393</v>
      </c>
      <c r="C12" s="522">
        <v>727</v>
      </c>
      <c r="D12" s="522">
        <v>2666</v>
      </c>
      <c r="E12" s="522">
        <f t="shared" si="1"/>
        <v>2592</v>
      </c>
      <c r="F12" s="522">
        <v>612</v>
      </c>
      <c r="G12" s="522">
        <v>1980</v>
      </c>
      <c r="H12" s="522">
        <f t="shared" si="2"/>
        <v>2600</v>
      </c>
      <c r="I12" s="522">
        <v>596</v>
      </c>
      <c r="J12" s="522">
        <v>2004</v>
      </c>
      <c r="K12" s="522">
        <f t="shared" ref="K12:K23" si="13">SUM(L12:M12)</f>
        <v>2726</v>
      </c>
      <c r="L12" s="522">
        <v>650</v>
      </c>
      <c r="M12" s="522">
        <v>2076</v>
      </c>
      <c r="N12" s="522">
        <f t="shared" ref="N12:N23" si="14">SUM(O12:P12)</f>
        <v>2519</v>
      </c>
      <c r="O12" s="522">
        <v>577</v>
      </c>
      <c r="P12" s="522">
        <v>1942</v>
      </c>
      <c r="Q12" s="522">
        <f t="shared" si="3"/>
        <v>25412</v>
      </c>
      <c r="R12" s="522">
        <v>6645</v>
      </c>
      <c r="S12" s="522">
        <v>18767</v>
      </c>
      <c r="T12" s="522">
        <f t="shared" si="4"/>
        <v>19677</v>
      </c>
      <c r="U12" s="522">
        <v>5422</v>
      </c>
      <c r="V12" s="522">
        <v>14255</v>
      </c>
      <c r="W12" s="522">
        <f t="shared" si="5"/>
        <v>20477</v>
      </c>
      <c r="X12" s="522">
        <v>5463</v>
      </c>
      <c r="Y12" s="522">
        <v>15014</v>
      </c>
      <c r="Z12" s="522">
        <f t="shared" si="6"/>
        <v>21771</v>
      </c>
      <c r="AA12" s="524">
        <v>5592</v>
      </c>
      <c r="AB12" s="524">
        <v>16179</v>
      </c>
      <c r="AC12" s="522">
        <f t="shared" si="7"/>
        <v>21501</v>
      </c>
      <c r="AD12" s="524">
        <v>5094</v>
      </c>
      <c r="AE12" s="524">
        <v>16407</v>
      </c>
      <c r="AF12" s="522">
        <f t="shared" si="10"/>
        <v>81329400</v>
      </c>
      <c r="AG12" s="522">
        <v>49398300</v>
      </c>
      <c r="AH12" s="522">
        <v>31931100</v>
      </c>
      <c r="AI12" s="522">
        <f t="shared" si="11"/>
        <v>64418600</v>
      </c>
      <c r="AJ12" s="522">
        <v>37626600</v>
      </c>
      <c r="AK12" s="522">
        <v>26792000</v>
      </c>
      <c r="AL12" s="522">
        <f t="shared" si="12"/>
        <v>78551102</v>
      </c>
      <c r="AM12" s="522">
        <v>44729782</v>
      </c>
      <c r="AN12" s="522">
        <v>33821320</v>
      </c>
      <c r="AO12" s="522">
        <f t="shared" si="9"/>
        <v>83661477</v>
      </c>
      <c r="AP12" s="529">
        <v>48292627</v>
      </c>
      <c r="AQ12" s="529">
        <v>35368850</v>
      </c>
      <c r="AR12" s="522">
        <f t="shared" si="8"/>
        <v>78522860</v>
      </c>
      <c r="AS12" s="529">
        <v>45833234</v>
      </c>
      <c r="AT12" s="529">
        <v>32689626</v>
      </c>
    </row>
    <row r="13" spans="1:48" ht="24" customHeight="1">
      <c r="A13" s="521" t="s">
        <v>427</v>
      </c>
      <c r="B13" s="522">
        <f t="shared" si="0"/>
        <v>2008</v>
      </c>
      <c r="C13" s="522">
        <v>493</v>
      </c>
      <c r="D13" s="522">
        <v>1515</v>
      </c>
      <c r="E13" s="522">
        <f t="shared" si="1"/>
        <v>1390</v>
      </c>
      <c r="F13" s="522">
        <v>372</v>
      </c>
      <c r="G13" s="522">
        <v>1018</v>
      </c>
      <c r="H13" s="522">
        <f t="shared" si="2"/>
        <v>1462</v>
      </c>
      <c r="I13" s="522">
        <v>394</v>
      </c>
      <c r="J13" s="522">
        <v>1068</v>
      </c>
      <c r="K13" s="522">
        <f t="shared" si="13"/>
        <v>1498</v>
      </c>
      <c r="L13" s="524">
        <v>402</v>
      </c>
      <c r="M13" s="524">
        <v>1096</v>
      </c>
      <c r="N13" s="522">
        <f t="shared" si="14"/>
        <v>1350</v>
      </c>
      <c r="O13" s="524">
        <v>360</v>
      </c>
      <c r="P13" s="524">
        <v>990</v>
      </c>
      <c r="Q13" s="522">
        <f t="shared" si="3"/>
        <v>13123</v>
      </c>
      <c r="R13" s="522">
        <v>3515</v>
      </c>
      <c r="S13" s="522">
        <v>9608</v>
      </c>
      <c r="T13" s="522">
        <f t="shared" si="4"/>
        <v>9037</v>
      </c>
      <c r="U13" s="522">
        <v>2626</v>
      </c>
      <c r="V13" s="522">
        <v>6411</v>
      </c>
      <c r="W13" s="522">
        <f t="shared" si="5"/>
        <v>10392</v>
      </c>
      <c r="X13" s="522">
        <v>3248</v>
      </c>
      <c r="Y13" s="522">
        <v>7144</v>
      </c>
      <c r="Z13" s="522">
        <f t="shared" si="6"/>
        <v>10663</v>
      </c>
      <c r="AA13" s="524">
        <v>3198</v>
      </c>
      <c r="AB13" s="524">
        <v>7465</v>
      </c>
      <c r="AC13" s="522">
        <f t="shared" si="7"/>
        <v>10606</v>
      </c>
      <c r="AD13" s="524">
        <v>2630</v>
      </c>
      <c r="AE13" s="524">
        <v>7976</v>
      </c>
      <c r="AF13" s="522">
        <f t="shared" si="10"/>
        <v>31375400</v>
      </c>
      <c r="AG13" s="522">
        <v>15196600</v>
      </c>
      <c r="AH13" s="522">
        <v>16178800</v>
      </c>
      <c r="AI13" s="522">
        <f t="shared" si="11"/>
        <v>26515200</v>
      </c>
      <c r="AJ13" s="522">
        <v>14044600</v>
      </c>
      <c r="AK13" s="522">
        <v>12470600</v>
      </c>
      <c r="AL13" s="522">
        <f t="shared" si="12"/>
        <v>32557075</v>
      </c>
      <c r="AM13" s="522">
        <v>15969882</v>
      </c>
      <c r="AN13" s="522">
        <v>16587193</v>
      </c>
      <c r="AO13" s="522">
        <f t="shared" si="9"/>
        <v>30089106</v>
      </c>
      <c r="AP13" s="529">
        <v>14404493</v>
      </c>
      <c r="AQ13" s="529">
        <v>15684613</v>
      </c>
      <c r="AR13" s="522">
        <f t="shared" si="8"/>
        <v>28733891</v>
      </c>
      <c r="AS13" s="529">
        <v>13025691</v>
      </c>
      <c r="AT13" s="529">
        <v>15708200</v>
      </c>
    </row>
    <row r="14" spans="1:48" ht="24" customHeight="1">
      <c r="A14" s="512" t="s">
        <v>429</v>
      </c>
      <c r="B14" s="522">
        <f t="shared" si="0"/>
        <v>4054</v>
      </c>
      <c r="C14" s="522">
        <v>727</v>
      </c>
      <c r="D14" s="522">
        <v>3327</v>
      </c>
      <c r="E14" s="522">
        <f t="shared" si="1"/>
        <v>2784</v>
      </c>
      <c r="F14" s="522">
        <v>567</v>
      </c>
      <c r="G14" s="522">
        <v>2217</v>
      </c>
      <c r="H14" s="522">
        <f t="shared" si="2"/>
        <v>2724</v>
      </c>
      <c r="I14" s="522">
        <v>588</v>
      </c>
      <c r="J14" s="522">
        <v>2136</v>
      </c>
      <c r="K14" s="522">
        <f t="shared" si="13"/>
        <v>3062</v>
      </c>
      <c r="L14" s="524">
        <v>654</v>
      </c>
      <c r="M14" s="524">
        <v>2408</v>
      </c>
      <c r="N14" s="522">
        <f t="shared" si="14"/>
        <v>2961</v>
      </c>
      <c r="O14" s="524">
        <v>628</v>
      </c>
      <c r="P14" s="524">
        <v>2333</v>
      </c>
      <c r="Q14" s="522">
        <f t="shared" si="3"/>
        <v>27353</v>
      </c>
      <c r="R14" s="522">
        <v>6133</v>
      </c>
      <c r="S14" s="522">
        <v>21220</v>
      </c>
      <c r="T14" s="522">
        <f t="shared" si="4"/>
        <v>18789</v>
      </c>
      <c r="U14" s="522">
        <v>4111</v>
      </c>
      <c r="V14" s="522">
        <v>14678</v>
      </c>
      <c r="W14" s="522">
        <f t="shared" si="5"/>
        <v>18602</v>
      </c>
      <c r="X14" s="522">
        <v>4480</v>
      </c>
      <c r="Y14" s="522">
        <v>14122</v>
      </c>
      <c r="Z14" s="522">
        <f t="shared" si="6"/>
        <v>21405</v>
      </c>
      <c r="AA14" s="524">
        <v>4854</v>
      </c>
      <c r="AB14" s="524">
        <v>16551</v>
      </c>
      <c r="AC14" s="522">
        <f t="shared" si="7"/>
        <v>23705</v>
      </c>
      <c r="AD14" s="524">
        <v>5017</v>
      </c>
      <c r="AE14" s="524">
        <v>18688</v>
      </c>
      <c r="AF14" s="522">
        <f t="shared" si="10"/>
        <v>84917900</v>
      </c>
      <c r="AG14" s="522">
        <v>49621500</v>
      </c>
      <c r="AH14" s="522">
        <v>35296400</v>
      </c>
      <c r="AI14" s="522">
        <f t="shared" si="11"/>
        <v>63022500</v>
      </c>
      <c r="AJ14" s="522">
        <v>32848500</v>
      </c>
      <c r="AK14" s="522">
        <v>30174000</v>
      </c>
      <c r="AL14" s="522">
        <f t="shared" si="12"/>
        <v>80258558</v>
      </c>
      <c r="AM14" s="522">
        <v>44939303</v>
      </c>
      <c r="AN14" s="522">
        <v>35319255</v>
      </c>
      <c r="AO14" s="522">
        <f t="shared" si="9"/>
        <v>86981373</v>
      </c>
      <c r="AP14" s="529">
        <v>46315122</v>
      </c>
      <c r="AQ14" s="529">
        <v>40666251</v>
      </c>
      <c r="AR14" s="522">
        <f t="shared" si="8"/>
        <v>81023340</v>
      </c>
      <c r="AS14" s="529">
        <v>43089295</v>
      </c>
      <c r="AT14" s="529">
        <v>37934045</v>
      </c>
    </row>
    <row r="15" spans="1:48" ht="24" customHeight="1">
      <c r="A15" s="512" t="s">
        <v>431</v>
      </c>
      <c r="B15" s="522">
        <f t="shared" si="0"/>
        <v>802</v>
      </c>
      <c r="C15" s="522">
        <v>143</v>
      </c>
      <c r="D15" s="522">
        <v>659</v>
      </c>
      <c r="E15" s="522">
        <f t="shared" si="1"/>
        <v>617</v>
      </c>
      <c r="F15" s="522">
        <v>114</v>
      </c>
      <c r="G15" s="522">
        <v>503</v>
      </c>
      <c r="H15" s="522">
        <f t="shared" si="2"/>
        <v>590</v>
      </c>
      <c r="I15" s="522">
        <v>129</v>
      </c>
      <c r="J15" s="522">
        <v>461</v>
      </c>
      <c r="K15" s="522">
        <f t="shared" si="13"/>
        <v>618</v>
      </c>
      <c r="L15" s="524">
        <v>133</v>
      </c>
      <c r="M15" s="524">
        <v>485</v>
      </c>
      <c r="N15" s="522">
        <f t="shared" si="14"/>
        <v>576</v>
      </c>
      <c r="O15" s="524">
        <v>115</v>
      </c>
      <c r="P15" s="524">
        <v>461</v>
      </c>
      <c r="Q15" s="522">
        <f t="shared" si="3"/>
        <v>4876</v>
      </c>
      <c r="R15" s="522">
        <v>831</v>
      </c>
      <c r="S15" s="522">
        <v>4045</v>
      </c>
      <c r="T15" s="522">
        <f t="shared" si="4"/>
        <v>3973</v>
      </c>
      <c r="U15" s="522">
        <v>738</v>
      </c>
      <c r="V15" s="522">
        <v>3235</v>
      </c>
      <c r="W15" s="522">
        <f t="shared" si="5"/>
        <v>3870</v>
      </c>
      <c r="X15" s="522">
        <v>793</v>
      </c>
      <c r="Y15" s="522">
        <v>3077</v>
      </c>
      <c r="Z15" s="522">
        <f t="shared" si="6"/>
        <v>4232</v>
      </c>
      <c r="AA15" s="524">
        <v>842</v>
      </c>
      <c r="AB15" s="524">
        <v>3390</v>
      </c>
      <c r="AC15" s="522">
        <f t="shared" si="7"/>
        <v>4210</v>
      </c>
      <c r="AD15" s="524">
        <v>818</v>
      </c>
      <c r="AE15" s="524">
        <v>3392</v>
      </c>
      <c r="AF15" s="522">
        <f t="shared" si="10"/>
        <v>11015000</v>
      </c>
      <c r="AG15" s="522">
        <v>4543000</v>
      </c>
      <c r="AH15" s="522">
        <v>6472000</v>
      </c>
      <c r="AI15" s="522">
        <f t="shared" si="11"/>
        <v>9354600</v>
      </c>
      <c r="AJ15" s="522">
        <v>3139000</v>
      </c>
      <c r="AK15" s="522">
        <v>6215600</v>
      </c>
      <c r="AL15" s="522">
        <f t="shared" si="12"/>
        <v>9941571</v>
      </c>
      <c r="AM15" s="522">
        <v>3830682</v>
      </c>
      <c r="AN15" s="522">
        <v>6110889</v>
      </c>
      <c r="AO15" s="522">
        <f t="shared" si="9"/>
        <v>11837215</v>
      </c>
      <c r="AP15" s="529">
        <v>4859133</v>
      </c>
      <c r="AQ15" s="529">
        <v>6978082</v>
      </c>
      <c r="AR15" s="522">
        <f t="shared" si="8"/>
        <v>11411329</v>
      </c>
      <c r="AS15" s="529">
        <v>4394774</v>
      </c>
      <c r="AT15" s="529">
        <v>7016555</v>
      </c>
    </row>
    <row r="16" spans="1:48" ht="24" customHeight="1">
      <c r="A16" s="512" t="s">
        <v>433</v>
      </c>
      <c r="B16" s="522">
        <f t="shared" si="0"/>
        <v>873</v>
      </c>
      <c r="C16" s="522">
        <v>163</v>
      </c>
      <c r="D16" s="522">
        <v>710</v>
      </c>
      <c r="E16" s="522">
        <f t="shared" si="1"/>
        <v>640</v>
      </c>
      <c r="F16" s="522">
        <v>123</v>
      </c>
      <c r="G16" s="522">
        <v>517</v>
      </c>
      <c r="H16" s="522">
        <f t="shared" si="2"/>
        <v>623</v>
      </c>
      <c r="I16" s="522">
        <v>136</v>
      </c>
      <c r="J16" s="522">
        <v>487</v>
      </c>
      <c r="K16" s="522">
        <f t="shared" si="13"/>
        <v>668</v>
      </c>
      <c r="L16" s="524">
        <v>147</v>
      </c>
      <c r="M16" s="524">
        <v>521</v>
      </c>
      <c r="N16" s="522">
        <f t="shared" si="14"/>
        <v>656</v>
      </c>
      <c r="O16" s="524">
        <v>142</v>
      </c>
      <c r="P16" s="524">
        <v>514</v>
      </c>
      <c r="Q16" s="522">
        <f t="shared" si="3"/>
        <v>5598</v>
      </c>
      <c r="R16" s="522">
        <v>1016</v>
      </c>
      <c r="S16" s="522">
        <v>4582</v>
      </c>
      <c r="T16" s="522">
        <f t="shared" si="4"/>
        <v>4229</v>
      </c>
      <c r="U16" s="522">
        <v>703</v>
      </c>
      <c r="V16" s="522">
        <v>3526</v>
      </c>
      <c r="W16" s="522">
        <f t="shared" si="5"/>
        <v>4355</v>
      </c>
      <c r="X16" s="522">
        <v>799</v>
      </c>
      <c r="Y16" s="522">
        <v>3556</v>
      </c>
      <c r="Z16" s="522">
        <f t="shared" si="6"/>
        <v>4591</v>
      </c>
      <c r="AA16" s="524">
        <v>881</v>
      </c>
      <c r="AB16" s="524">
        <v>3710</v>
      </c>
      <c r="AC16" s="522">
        <f t="shared" si="7"/>
        <v>4715</v>
      </c>
      <c r="AD16" s="524">
        <v>856</v>
      </c>
      <c r="AE16" s="524">
        <v>3859</v>
      </c>
      <c r="AF16" s="522">
        <f t="shared" si="10"/>
        <v>12945300</v>
      </c>
      <c r="AG16" s="522">
        <v>5243100</v>
      </c>
      <c r="AH16" s="522">
        <v>7702200</v>
      </c>
      <c r="AI16" s="522">
        <f t="shared" si="11"/>
        <v>11078300</v>
      </c>
      <c r="AJ16" s="522">
        <v>4413200</v>
      </c>
      <c r="AK16" s="522">
        <v>6665100</v>
      </c>
      <c r="AL16" s="522">
        <f t="shared" si="12"/>
        <v>13144972</v>
      </c>
      <c r="AM16" s="522">
        <v>5476959</v>
      </c>
      <c r="AN16" s="522">
        <v>7668013</v>
      </c>
      <c r="AO16" s="522">
        <f t="shared" si="9"/>
        <v>13194865</v>
      </c>
      <c r="AP16" s="529">
        <v>5504082</v>
      </c>
      <c r="AQ16" s="529">
        <v>7690783</v>
      </c>
      <c r="AR16" s="522">
        <f t="shared" si="8"/>
        <v>13156973</v>
      </c>
      <c r="AS16" s="529">
        <v>4445786</v>
      </c>
      <c r="AT16" s="529">
        <v>8711187</v>
      </c>
    </row>
    <row r="17" spans="1:46" ht="24" customHeight="1">
      <c r="A17" s="512" t="s">
        <v>435</v>
      </c>
      <c r="B17" s="522">
        <f t="shared" si="0"/>
        <v>853</v>
      </c>
      <c r="C17" s="522">
        <v>107</v>
      </c>
      <c r="D17" s="522">
        <v>746</v>
      </c>
      <c r="E17" s="522">
        <f t="shared" si="1"/>
        <v>623</v>
      </c>
      <c r="F17" s="522">
        <v>74</v>
      </c>
      <c r="G17" s="522">
        <v>549</v>
      </c>
      <c r="H17" s="522">
        <f t="shared" si="2"/>
        <v>578</v>
      </c>
      <c r="I17" s="522">
        <v>80</v>
      </c>
      <c r="J17" s="522">
        <v>498</v>
      </c>
      <c r="K17" s="522">
        <f t="shared" si="13"/>
        <v>585</v>
      </c>
      <c r="L17" s="524">
        <v>71</v>
      </c>
      <c r="M17" s="524">
        <v>514</v>
      </c>
      <c r="N17" s="522">
        <f t="shared" si="14"/>
        <v>489</v>
      </c>
      <c r="O17" s="524">
        <v>64</v>
      </c>
      <c r="P17" s="524">
        <v>425</v>
      </c>
      <c r="Q17" s="522">
        <f t="shared" si="3"/>
        <v>3623</v>
      </c>
      <c r="R17" s="522">
        <v>463</v>
      </c>
      <c r="S17" s="522">
        <v>3160</v>
      </c>
      <c r="T17" s="522">
        <f t="shared" si="4"/>
        <v>2534</v>
      </c>
      <c r="U17" s="522">
        <v>343</v>
      </c>
      <c r="V17" s="522">
        <v>2191</v>
      </c>
      <c r="W17" s="522">
        <f t="shared" si="5"/>
        <v>2690</v>
      </c>
      <c r="X17" s="522">
        <v>416</v>
      </c>
      <c r="Y17" s="522">
        <v>2274</v>
      </c>
      <c r="Z17" s="522">
        <f t="shared" si="6"/>
        <v>2740</v>
      </c>
      <c r="AA17" s="524">
        <v>323</v>
      </c>
      <c r="AB17" s="524">
        <v>2417</v>
      </c>
      <c r="AC17" s="522">
        <f t="shared" si="7"/>
        <v>2556</v>
      </c>
      <c r="AD17" s="524">
        <v>312</v>
      </c>
      <c r="AE17" s="524">
        <v>2244</v>
      </c>
      <c r="AF17" s="522">
        <f t="shared" si="10"/>
        <v>5906500</v>
      </c>
      <c r="AG17" s="522">
        <v>1346900</v>
      </c>
      <c r="AH17" s="522">
        <v>4559600</v>
      </c>
      <c r="AI17" s="522">
        <f t="shared" si="11"/>
        <v>4329500</v>
      </c>
      <c r="AJ17" s="522">
        <v>1310600</v>
      </c>
      <c r="AK17" s="522">
        <v>3018900</v>
      </c>
      <c r="AL17" s="522">
        <f t="shared" si="12"/>
        <v>5078327</v>
      </c>
      <c r="AM17" s="522">
        <v>966496</v>
      </c>
      <c r="AN17" s="522">
        <v>4111831</v>
      </c>
      <c r="AO17" s="522">
        <f t="shared" si="9"/>
        <v>5973038</v>
      </c>
      <c r="AP17" s="529">
        <v>1554140</v>
      </c>
      <c r="AQ17" s="529">
        <v>4418898</v>
      </c>
      <c r="AR17" s="522">
        <f t="shared" si="8"/>
        <v>5519900</v>
      </c>
      <c r="AS17" s="529">
        <v>1272418</v>
      </c>
      <c r="AT17" s="529">
        <v>4247482</v>
      </c>
    </row>
    <row r="18" spans="1:46" ht="24" customHeight="1">
      <c r="A18" s="512" t="s">
        <v>437</v>
      </c>
      <c r="B18" s="522">
        <f t="shared" si="0"/>
        <v>580</v>
      </c>
      <c r="C18" s="522">
        <v>97</v>
      </c>
      <c r="D18" s="522">
        <v>483</v>
      </c>
      <c r="E18" s="522">
        <f t="shared" si="1"/>
        <v>356</v>
      </c>
      <c r="F18" s="522">
        <v>64</v>
      </c>
      <c r="G18" s="522">
        <v>292</v>
      </c>
      <c r="H18" s="522">
        <f t="shared" si="2"/>
        <v>388</v>
      </c>
      <c r="I18" s="522">
        <v>75</v>
      </c>
      <c r="J18" s="522">
        <v>313</v>
      </c>
      <c r="K18" s="522">
        <f t="shared" si="13"/>
        <v>398</v>
      </c>
      <c r="L18" s="524">
        <v>76</v>
      </c>
      <c r="M18" s="524">
        <v>322</v>
      </c>
      <c r="N18" s="522">
        <f t="shared" si="14"/>
        <v>359</v>
      </c>
      <c r="O18" s="524">
        <v>54</v>
      </c>
      <c r="P18" s="524">
        <v>305</v>
      </c>
      <c r="Q18" s="522">
        <f t="shared" si="3"/>
        <v>3285</v>
      </c>
      <c r="R18" s="522">
        <v>561</v>
      </c>
      <c r="S18" s="522">
        <v>2724</v>
      </c>
      <c r="T18" s="522">
        <f t="shared" si="4"/>
        <v>2196</v>
      </c>
      <c r="U18" s="522">
        <v>343</v>
      </c>
      <c r="V18" s="522">
        <v>1853</v>
      </c>
      <c r="W18" s="522">
        <f t="shared" si="5"/>
        <v>2249</v>
      </c>
      <c r="X18" s="522">
        <v>397</v>
      </c>
      <c r="Y18" s="522">
        <v>1852</v>
      </c>
      <c r="Z18" s="522">
        <f t="shared" si="6"/>
        <v>2575</v>
      </c>
      <c r="AA18" s="524">
        <v>439</v>
      </c>
      <c r="AB18" s="524">
        <v>2136</v>
      </c>
      <c r="AC18" s="522">
        <f t="shared" si="7"/>
        <v>2468</v>
      </c>
      <c r="AD18" s="524">
        <v>337</v>
      </c>
      <c r="AE18" s="524">
        <v>2131</v>
      </c>
      <c r="AF18" s="522">
        <f t="shared" si="10"/>
        <v>6868400</v>
      </c>
      <c r="AG18" s="522">
        <v>2781400</v>
      </c>
      <c r="AH18" s="522">
        <v>4087000</v>
      </c>
      <c r="AI18" s="522">
        <f t="shared" si="11"/>
        <v>6206300</v>
      </c>
      <c r="AJ18" s="522">
        <v>2752300</v>
      </c>
      <c r="AK18" s="522">
        <v>3454000</v>
      </c>
      <c r="AL18" s="522">
        <f t="shared" si="12"/>
        <v>7179569</v>
      </c>
      <c r="AM18" s="522">
        <v>3107608</v>
      </c>
      <c r="AN18" s="522">
        <v>4071961</v>
      </c>
      <c r="AO18" s="522">
        <f t="shared" si="9"/>
        <v>8727995</v>
      </c>
      <c r="AP18" s="529">
        <v>4011950</v>
      </c>
      <c r="AQ18" s="529">
        <v>4716045</v>
      </c>
      <c r="AR18" s="522">
        <f t="shared" si="8"/>
        <v>6898649</v>
      </c>
      <c r="AS18" s="529">
        <v>2686714</v>
      </c>
      <c r="AT18" s="529">
        <v>4211935</v>
      </c>
    </row>
    <row r="19" spans="1:46" ht="24" customHeight="1">
      <c r="A19" s="512" t="s">
        <v>439</v>
      </c>
      <c r="B19" s="522">
        <f t="shared" si="0"/>
        <v>726</v>
      </c>
      <c r="C19" s="522">
        <v>84</v>
      </c>
      <c r="D19" s="522">
        <v>642</v>
      </c>
      <c r="E19" s="522">
        <f t="shared" si="1"/>
        <v>553</v>
      </c>
      <c r="F19" s="522">
        <v>66</v>
      </c>
      <c r="G19" s="522">
        <v>487</v>
      </c>
      <c r="H19" s="522">
        <f t="shared" si="2"/>
        <v>544</v>
      </c>
      <c r="I19" s="522">
        <v>73</v>
      </c>
      <c r="J19" s="522">
        <v>471</v>
      </c>
      <c r="K19" s="522">
        <f t="shared" si="13"/>
        <v>550</v>
      </c>
      <c r="L19" s="524">
        <v>80</v>
      </c>
      <c r="M19" s="524">
        <v>470</v>
      </c>
      <c r="N19" s="522">
        <f t="shared" si="14"/>
        <v>506</v>
      </c>
      <c r="O19" s="524">
        <v>77</v>
      </c>
      <c r="P19" s="524">
        <v>429</v>
      </c>
      <c r="Q19" s="522">
        <f t="shared" si="3"/>
        <v>3791</v>
      </c>
      <c r="R19" s="522">
        <v>463</v>
      </c>
      <c r="S19" s="522">
        <v>3328</v>
      </c>
      <c r="T19" s="522">
        <f t="shared" si="4"/>
        <v>2997</v>
      </c>
      <c r="U19" s="522">
        <v>391</v>
      </c>
      <c r="V19" s="522">
        <v>2606</v>
      </c>
      <c r="W19" s="522">
        <f t="shared" si="5"/>
        <v>3030</v>
      </c>
      <c r="X19" s="522">
        <v>395</v>
      </c>
      <c r="Y19" s="522">
        <v>2635</v>
      </c>
      <c r="Z19" s="522">
        <f t="shared" si="6"/>
        <v>3357</v>
      </c>
      <c r="AA19" s="524">
        <v>481</v>
      </c>
      <c r="AB19" s="524">
        <v>2876</v>
      </c>
      <c r="AC19" s="522">
        <f t="shared" si="7"/>
        <v>3115</v>
      </c>
      <c r="AD19" s="524">
        <v>463</v>
      </c>
      <c r="AE19" s="524">
        <v>2652</v>
      </c>
      <c r="AF19" s="522">
        <f t="shared" si="10"/>
        <v>6639800</v>
      </c>
      <c r="AG19" s="522">
        <v>1895300</v>
      </c>
      <c r="AH19" s="522">
        <v>4744500</v>
      </c>
      <c r="AI19" s="522">
        <f t="shared" si="11"/>
        <v>6078900</v>
      </c>
      <c r="AJ19" s="522">
        <v>1505000</v>
      </c>
      <c r="AK19" s="522">
        <v>4573900</v>
      </c>
      <c r="AL19" s="522">
        <f t="shared" si="12"/>
        <v>6734152</v>
      </c>
      <c r="AM19" s="522">
        <v>2065352</v>
      </c>
      <c r="AN19" s="522">
        <v>4668800</v>
      </c>
      <c r="AO19" s="522">
        <f t="shared" si="9"/>
        <v>9456674</v>
      </c>
      <c r="AP19" s="529">
        <v>4162304</v>
      </c>
      <c r="AQ19" s="529">
        <v>5294370</v>
      </c>
      <c r="AR19" s="522">
        <f t="shared" si="8"/>
        <v>7995791</v>
      </c>
      <c r="AS19" s="529">
        <v>3561998</v>
      </c>
      <c r="AT19" s="529">
        <v>4433793</v>
      </c>
    </row>
    <row r="20" spans="1:46" ht="24" customHeight="1">
      <c r="A20" s="512" t="s">
        <v>441</v>
      </c>
      <c r="B20" s="522">
        <f t="shared" si="0"/>
        <v>590</v>
      </c>
      <c r="C20" s="522">
        <v>66</v>
      </c>
      <c r="D20" s="522">
        <v>524</v>
      </c>
      <c r="E20" s="522">
        <f t="shared" si="1"/>
        <v>422</v>
      </c>
      <c r="F20" s="522">
        <v>43</v>
      </c>
      <c r="G20" s="522">
        <v>379</v>
      </c>
      <c r="H20" s="522">
        <f t="shared" si="2"/>
        <v>395</v>
      </c>
      <c r="I20" s="522">
        <v>42</v>
      </c>
      <c r="J20" s="522">
        <v>353</v>
      </c>
      <c r="K20" s="522">
        <f t="shared" si="13"/>
        <v>408</v>
      </c>
      <c r="L20" s="524">
        <v>46</v>
      </c>
      <c r="M20" s="524">
        <v>362</v>
      </c>
      <c r="N20" s="522">
        <f t="shared" si="14"/>
        <v>375</v>
      </c>
      <c r="O20" s="524">
        <v>39</v>
      </c>
      <c r="P20" s="524">
        <v>336</v>
      </c>
      <c r="Q20" s="522">
        <f t="shared" si="3"/>
        <v>2756</v>
      </c>
      <c r="R20" s="522">
        <v>442</v>
      </c>
      <c r="S20" s="522">
        <v>2314</v>
      </c>
      <c r="T20" s="522">
        <f t="shared" si="4"/>
        <v>2078</v>
      </c>
      <c r="U20" s="522">
        <v>304</v>
      </c>
      <c r="V20" s="522">
        <v>1774</v>
      </c>
      <c r="W20" s="522">
        <f t="shared" si="5"/>
        <v>1940</v>
      </c>
      <c r="X20" s="522">
        <v>195</v>
      </c>
      <c r="Y20" s="522">
        <v>1745</v>
      </c>
      <c r="Z20" s="522">
        <f t="shared" si="6"/>
        <v>2154</v>
      </c>
      <c r="AA20" s="524">
        <v>315</v>
      </c>
      <c r="AB20" s="524">
        <v>1839</v>
      </c>
      <c r="AC20" s="522">
        <f t="shared" si="7"/>
        <v>2130</v>
      </c>
      <c r="AD20" s="524">
        <v>295</v>
      </c>
      <c r="AE20" s="524">
        <v>1835</v>
      </c>
      <c r="AF20" s="522">
        <f t="shared" si="10"/>
        <v>4356900</v>
      </c>
      <c r="AG20" s="522">
        <v>1356000</v>
      </c>
      <c r="AH20" s="522">
        <v>3000900</v>
      </c>
      <c r="AI20" s="522">
        <f t="shared" si="11"/>
        <v>3918700</v>
      </c>
      <c r="AJ20" s="522">
        <v>1382700</v>
      </c>
      <c r="AK20" s="522">
        <v>2536000</v>
      </c>
      <c r="AL20" s="522">
        <f t="shared" si="12"/>
        <v>4338856</v>
      </c>
      <c r="AM20" s="522">
        <v>1068686</v>
      </c>
      <c r="AN20" s="522">
        <v>3270170</v>
      </c>
      <c r="AO20" s="522">
        <f t="shared" si="9"/>
        <v>5030634</v>
      </c>
      <c r="AP20" s="529">
        <v>1614300</v>
      </c>
      <c r="AQ20" s="529">
        <v>3416334</v>
      </c>
      <c r="AR20" s="522">
        <f t="shared" si="8"/>
        <v>4702599</v>
      </c>
      <c r="AS20" s="529">
        <v>1662695</v>
      </c>
      <c r="AT20" s="529">
        <v>3039904</v>
      </c>
    </row>
    <row r="21" spans="1:46" ht="24" customHeight="1">
      <c r="A21" s="530" t="s">
        <v>991</v>
      </c>
      <c r="B21" s="522">
        <f t="shared" si="0"/>
        <v>948</v>
      </c>
      <c r="C21" s="531">
        <v>163</v>
      </c>
      <c r="D21" s="531">
        <v>785</v>
      </c>
      <c r="E21" s="522">
        <f t="shared" si="1"/>
        <v>474</v>
      </c>
      <c r="F21" s="531">
        <v>103</v>
      </c>
      <c r="G21" s="531">
        <v>371</v>
      </c>
      <c r="H21" s="522">
        <f t="shared" si="2"/>
        <v>501</v>
      </c>
      <c r="I21" s="531">
        <v>107</v>
      </c>
      <c r="J21" s="531">
        <v>394</v>
      </c>
      <c r="K21" s="522">
        <f t="shared" si="13"/>
        <v>544</v>
      </c>
      <c r="L21" s="524">
        <v>116</v>
      </c>
      <c r="M21" s="524">
        <v>428</v>
      </c>
      <c r="N21" s="522">
        <f t="shared" si="14"/>
        <v>556</v>
      </c>
      <c r="O21" s="524">
        <v>114</v>
      </c>
      <c r="P21" s="524">
        <v>442</v>
      </c>
      <c r="Q21" s="522">
        <f t="shared" si="3"/>
        <v>5653</v>
      </c>
      <c r="R21" s="522">
        <v>1316</v>
      </c>
      <c r="S21" s="522">
        <v>4337</v>
      </c>
      <c r="T21" s="522">
        <f t="shared" si="4"/>
        <v>2749</v>
      </c>
      <c r="U21" s="522">
        <v>477</v>
      </c>
      <c r="V21" s="522">
        <v>2272</v>
      </c>
      <c r="W21" s="522">
        <f t="shared" si="5"/>
        <v>2884</v>
      </c>
      <c r="X21" s="522">
        <v>569</v>
      </c>
      <c r="Y21" s="522">
        <v>2315</v>
      </c>
      <c r="Z21" s="522">
        <f t="shared" si="6"/>
        <v>3486</v>
      </c>
      <c r="AA21" s="524">
        <v>919</v>
      </c>
      <c r="AB21" s="524">
        <v>2567</v>
      </c>
      <c r="AC21" s="522">
        <f t="shared" si="7"/>
        <v>3951</v>
      </c>
      <c r="AD21" s="524">
        <v>843</v>
      </c>
      <c r="AE21" s="524">
        <v>3108</v>
      </c>
      <c r="AF21" s="522">
        <f t="shared" si="10"/>
        <v>12216500</v>
      </c>
      <c r="AG21" s="522">
        <v>5303100</v>
      </c>
      <c r="AH21" s="522">
        <v>6913400</v>
      </c>
      <c r="AI21" s="522">
        <f t="shared" si="11"/>
        <v>6113900</v>
      </c>
      <c r="AJ21" s="522">
        <v>2243700</v>
      </c>
      <c r="AK21" s="522">
        <v>3870200</v>
      </c>
      <c r="AL21" s="522">
        <f t="shared" si="12"/>
        <v>9008645</v>
      </c>
      <c r="AM21" s="522">
        <v>2920966</v>
      </c>
      <c r="AN21" s="522">
        <v>6087679</v>
      </c>
      <c r="AO21" s="522">
        <f t="shared" si="9"/>
        <v>12193208</v>
      </c>
      <c r="AP21" s="529">
        <v>4993595</v>
      </c>
      <c r="AQ21" s="529">
        <v>7199613</v>
      </c>
      <c r="AR21" s="522">
        <f t="shared" si="8"/>
        <v>11352015</v>
      </c>
      <c r="AS21" s="529">
        <v>3996035</v>
      </c>
      <c r="AT21" s="529">
        <v>7355980</v>
      </c>
    </row>
    <row r="22" spans="1:46" ht="24" customHeight="1">
      <c r="A22" s="512" t="s">
        <v>445</v>
      </c>
      <c r="B22" s="522">
        <f t="shared" si="0"/>
        <v>813</v>
      </c>
      <c r="C22" s="522">
        <v>112</v>
      </c>
      <c r="D22" s="522">
        <v>701</v>
      </c>
      <c r="E22" s="522">
        <f t="shared" si="1"/>
        <v>588</v>
      </c>
      <c r="F22" s="522">
        <v>67</v>
      </c>
      <c r="G22" s="522">
        <v>521</v>
      </c>
      <c r="H22" s="522">
        <f t="shared" si="2"/>
        <v>564</v>
      </c>
      <c r="I22" s="522">
        <v>75</v>
      </c>
      <c r="J22" s="522">
        <v>489</v>
      </c>
      <c r="K22" s="522">
        <f t="shared" si="13"/>
        <v>560</v>
      </c>
      <c r="L22" s="524">
        <v>72</v>
      </c>
      <c r="M22" s="524">
        <v>488</v>
      </c>
      <c r="N22" s="522">
        <f t="shared" si="14"/>
        <v>522</v>
      </c>
      <c r="O22" s="524">
        <v>73</v>
      </c>
      <c r="P22" s="524">
        <v>449</v>
      </c>
      <c r="Q22" s="522">
        <f t="shared" si="3"/>
        <v>4273</v>
      </c>
      <c r="R22" s="522">
        <v>663</v>
      </c>
      <c r="S22" s="522">
        <v>3610</v>
      </c>
      <c r="T22" s="522">
        <f t="shared" si="4"/>
        <v>3254</v>
      </c>
      <c r="U22" s="522">
        <v>351</v>
      </c>
      <c r="V22" s="522">
        <v>2903</v>
      </c>
      <c r="W22" s="522">
        <f t="shared" si="5"/>
        <v>2897</v>
      </c>
      <c r="X22" s="522">
        <v>404</v>
      </c>
      <c r="Y22" s="522">
        <v>2493</v>
      </c>
      <c r="Z22" s="522">
        <f t="shared" si="6"/>
        <v>3243</v>
      </c>
      <c r="AA22" s="524">
        <v>400</v>
      </c>
      <c r="AB22" s="524">
        <v>2843</v>
      </c>
      <c r="AC22" s="522">
        <f t="shared" si="7"/>
        <v>3307</v>
      </c>
      <c r="AD22" s="524">
        <v>443</v>
      </c>
      <c r="AE22" s="524">
        <v>2864</v>
      </c>
      <c r="AF22" s="522">
        <f t="shared" si="10"/>
        <v>8046000</v>
      </c>
      <c r="AG22" s="522">
        <v>2691300</v>
      </c>
      <c r="AH22" s="522">
        <v>5354700</v>
      </c>
      <c r="AI22" s="522">
        <f t="shared" si="11"/>
        <v>5377700</v>
      </c>
      <c r="AJ22" s="522">
        <v>1140300</v>
      </c>
      <c r="AK22" s="522">
        <v>4237400</v>
      </c>
      <c r="AL22" s="522">
        <f t="shared" si="12"/>
        <v>6027299</v>
      </c>
      <c r="AM22" s="522">
        <v>1513215</v>
      </c>
      <c r="AN22" s="522">
        <v>4514084</v>
      </c>
      <c r="AO22" s="522">
        <f t="shared" si="9"/>
        <v>7404419</v>
      </c>
      <c r="AP22" s="529">
        <v>1704844</v>
      </c>
      <c r="AQ22" s="529">
        <v>5699575</v>
      </c>
      <c r="AR22" s="522">
        <f t="shared" si="8"/>
        <v>6053166</v>
      </c>
      <c r="AS22" s="529">
        <v>1599181</v>
      </c>
      <c r="AT22" s="529">
        <v>4453985</v>
      </c>
    </row>
    <row r="23" spans="1:46" ht="24" customHeight="1">
      <c r="A23" s="512" t="s">
        <v>992</v>
      </c>
      <c r="B23" s="522">
        <f t="shared" si="0"/>
        <v>377</v>
      </c>
      <c r="C23" s="522">
        <v>76</v>
      </c>
      <c r="D23" s="522">
        <v>301</v>
      </c>
      <c r="E23" s="522">
        <f t="shared" si="1"/>
        <v>312</v>
      </c>
      <c r="F23" s="522">
        <v>54</v>
      </c>
      <c r="G23" s="522">
        <v>258</v>
      </c>
      <c r="H23" s="522">
        <f t="shared" si="2"/>
        <v>311</v>
      </c>
      <c r="I23" s="522">
        <v>70</v>
      </c>
      <c r="J23" s="522">
        <v>241</v>
      </c>
      <c r="K23" s="522">
        <f t="shared" si="13"/>
        <v>321</v>
      </c>
      <c r="L23" s="524">
        <v>73</v>
      </c>
      <c r="M23" s="524">
        <v>248</v>
      </c>
      <c r="N23" s="522">
        <f t="shared" si="14"/>
        <v>284</v>
      </c>
      <c r="O23" s="524">
        <v>76</v>
      </c>
      <c r="P23" s="524">
        <v>208</v>
      </c>
      <c r="Q23" s="522">
        <f t="shared" si="3"/>
        <v>2428</v>
      </c>
      <c r="R23" s="522">
        <v>621</v>
      </c>
      <c r="S23" s="522">
        <v>1807</v>
      </c>
      <c r="T23" s="522">
        <f t="shared" si="4"/>
        <v>2244</v>
      </c>
      <c r="U23" s="522">
        <v>611</v>
      </c>
      <c r="V23" s="522">
        <v>1633</v>
      </c>
      <c r="W23" s="522">
        <f t="shared" si="5"/>
        <v>2144</v>
      </c>
      <c r="X23" s="522">
        <v>706</v>
      </c>
      <c r="Y23" s="522">
        <v>1438</v>
      </c>
      <c r="Z23" s="522">
        <f t="shared" si="6"/>
        <v>2505</v>
      </c>
      <c r="AA23" s="524">
        <v>797</v>
      </c>
      <c r="AB23" s="524">
        <v>1708</v>
      </c>
      <c r="AC23" s="522">
        <f t="shared" si="7"/>
        <v>2483</v>
      </c>
      <c r="AD23" s="524">
        <v>816</v>
      </c>
      <c r="AE23" s="524">
        <v>1667</v>
      </c>
      <c r="AF23" s="522">
        <f t="shared" si="10"/>
        <v>8136800</v>
      </c>
      <c r="AG23" s="522">
        <v>5131100</v>
      </c>
      <c r="AH23" s="522">
        <v>3005700</v>
      </c>
      <c r="AI23" s="522">
        <f t="shared" si="11"/>
        <v>6848200</v>
      </c>
      <c r="AJ23" s="522">
        <v>3278300</v>
      </c>
      <c r="AK23" s="522">
        <v>3569900</v>
      </c>
      <c r="AL23" s="522">
        <f t="shared" si="12"/>
        <v>8902566</v>
      </c>
      <c r="AM23" s="522">
        <v>5783727</v>
      </c>
      <c r="AN23" s="522">
        <v>3118839</v>
      </c>
      <c r="AO23" s="522">
        <f t="shared" si="9"/>
        <v>13263805</v>
      </c>
      <c r="AP23" s="529">
        <v>9151075</v>
      </c>
      <c r="AQ23" s="529">
        <v>4112730</v>
      </c>
      <c r="AR23" s="522">
        <f t="shared" si="8"/>
        <v>12078269</v>
      </c>
      <c r="AS23" s="529">
        <v>7209136</v>
      </c>
      <c r="AT23" s="529">
        <v>4869133</v>
      </c>
    </row>
    <row r="24" spans="1:46" ht="24" customHeight="1">
      <c r="A24" s="512" t="s">
        <v>993</v>
      </c>
      <c r="B24" s="522">
        <f t="shared" ref="B24" si="15">SUM(B11:B23)</f>
        <v>20358</v>
      </c>
      <c r="C24" s="522">
        <f>SUM(C11:C23)</f>
        <v>4268</v>
      </c>
      <c r="D24" s="522">
        <f t="shared" ref="D24" si="16">SUM(D11:D23)</f>
        <v>16090</v>
      </c>
      <c r="E24" s="522">
        <f t="shared" ref="E24:G24" si="17">SUM(E11:E23)</f>
        <v>14558</v>
      </c>
      <c r="F24" s="522">
        <f>SUM(F11:F23)</f>
        <v>3327</v>
      </c>
      <c r="G24" s="522">
        <f t="shared" si="17"/>
        <v>11231</v>
      </c>
      <c r="H24" s="522">
        <f t="shared" ref="H24:AA24" si="18">SUM(H11:H23)</f>
        <v>14335</v>
      </c>
      <c r="I24" s="522">
        <f t="shared" si="18"/>
        <v>3379</v>
      </c>
      <c r="J24" s="522">
        <f t="shared" si="18"/>
        <v>10956</v>
      </c>
      <c r="K24" s="522">
        <f t="shared" si="18"/>
        <v>15302</v>
      </c>
      <c r="L24" s="522">
        <f t="shared" si="18"/>
        <v>3679</v>
      </c>
      <c r="M24" s="522">
        <f t="shared" si="18"/>
        <v>11623</v>
      </c>
      <c r="N24" s="522">
        <f>SUM(N11:N23)</f>
        <v>14245</v>
      </c>
      <c r="O24" s="522">
        <f>SUM(O11:O23)</f>
        <v>3408</v>
      </c>
      <c r="P24" s="522">
        <f>SUM(P11:P23)</f>
        <v>10837</v>
      </c>
      <c r="Q24" s="522">
        <f t="shared" ref="Q24:S24" si="19">SUM(Q11:Q23)</f>
        <v>137664</v>
      </c>
      <c r="R24" s="522">
        <f t="shared" si="19"/>
        <v>36141</v>
      </c>
      <c r="S24" s="522">
        <f t="shared" si="19"/>
        <v>101523</v>
      </c>
      <c r="T24" s="522">
        <f t="shared" ref="T24:V24" si="20">SUM(T11:T23)</f>
        <v>99970</v>
      </c>
      <c r="U24" s="522">
        <f t="shared" si="20"/>
        <v>26363</v>
      </c>
      <c r="V24" s="522">
        <f t="shared" si="20"/>
        <v>73607</v>
      </c>
      <c r="W24" s="522">
        <f t="shared" si="18"/>
        <v>101430</v>
      </c>
      <c r="X24" s="522">
        <f t="shared" si="18"/>
        <v>27896</v>
      </c>
      <c r="Y24" s="522">
        <f t="shared" si="18"/>
        <v>73534</v>
      </c>
      <c r="Z24" s="522">
        <f t="shared" si="18"/>
        <v>112308</v>
      </c>
      <c r="AA24" s="522">
        <f t="shared" si="18"/>
        <v>30169</v>
      </c>
      <c r="AB24" s="522">
        <f>SUM(AB11:AB23)</f>
        <v>82139</v>
      </c>
      <c r="AC24" s="522">
        <f>SUM(AC11:AC23)</f>
        <v>113741</v>
      </c>
      <c r="AD24" s="522">
        <f>SUM(AD11:AD23)</f>
        <v>28661</v>
      </c>
      <c r="AE24" s="522">
        <f>SUM(AE11:AE23)</f>
        <v>85080</v>
      </c>
      <c r="AF24" s="522">
        <f t="shared" si="10"/>
        <v>422893300</v>
      </c>
      <c r="AG24" s="522">
        <f>SUM(AG11:AG23)</f>
        <v>251989800</v>
      </c>
      <c r="AH24" s="522">
        <v>170903500</v>
      </c>
      <c r="AI24" s="522">
        <f t="shared" si="11"/>
        <v>323637200</v>
      </c>
      <c r="AJ24" s="522">
        <v>181997500</v>
      </c>
      <c r="AK24" s="522">
        <v>141639700</v>
      </c>
      <c r="AL24" s="522">
        <f t="shared" si="12"/>
        <v>386979248</v>
      </c>
      <c r="AM24" s="522">
        <f t="shared" ref="AM24:AT24" si="21">SUM(AM11:AM23)</f>
        <v>217491916</v>
      </c>
      <c r="AN24" s="522">
        <f t="shared" si="21"/>
        <v>169487332</v>
      </c>
      <c r="AO24" s="522">
        <f t="shared" si="21"/>
        <v>428110061</v>
      </c>
      <c r="AP24" s="522">
        <f t="shared" si="21"/>
        <v>243494770</v>
      </c>
      <c r="AQ24" s="522">
        <f t="shared" si="21"/>
        <v>184615291</v>
      </c>
      <c r="AR24" s="522">
        <f t="shared" si="21"/>
        <v>407585736</v>
      </c>
      <c r="AS24" s="522">
        <f t="shared" si="21"/>
        <v>230415641</v>
      </c>
      <c r="AT24" s="522">
        <f t="shared" si="21"/>
        <v>177170095</v>
      </c>
    </row>
    <row r="25" spans="1:46" ht="24" customHeight="1">
      <c r="A25" s="513" t="s">
        <v>994</v>
      </c>
      <c r="B25" s="532">
        <f>SUM(C25:D25)</f>
        <v>5766</v>
      </c>
      <c r="C25" s="532">
        <v>601</v>
      </c>
      <c r="D25" s="532">
        <v>5165</v>
      </c>
      <c r="E25" s="532">
        <f>SUM(F25:G25)</f>
        <v>3427</v>
      </c>
      <c r="F25" s="532">
        <v>355</v>
      </c>
      <c r="G25" s="532">
        <v>3072</v>
      </c>
      <c r="H25" s="532">
        <f>SUM(I25:J25)</f>
        <v>3264</v>
      </c>
      <c r="I25" s="532">
        <v>404</v>
      </c>
      <c r="J25" s="532">
        <v>2860</v>
      </c>
      <c r="K25" s="532">
        <f>SUM(L25:M25)</f>
        <v>3326</v>
      </c>
      <c r="L25" s="533">
        <v>398</v>
      </c>
      <c r="M25" s="533">
        <v>2928</v>
      </c>
      <c r="N25" s="532">
        <f>SUM(O25:P25)</f>
        <v>3092</v>
      </c>
      <c r="O25" s="533">
        <v>403</v>
      </c>
      <c r="P25" s="533">
        <v>2689</v>
      </c>
      <c r="Q25" s="532">
        <f>SUM(R25:S25)</f>
        <v>27088</v>
      </c>
      <c r="R25" s="532">
        <v>3005</v>
      </c>
      <c r="S25" s="532">
        <v>24083</v>
      </c>
      <c r="T25" s="532">
        <f>SUM(U25:V25)</f>
        <v>15718</v>
      </c>
      <c r="U25" s="532">
        <v>1577</v>
      </c>
      <c r="V25" s="532">
        <v>14141</v>
      </c>
      <c r="W25" s="532">
        <f>SUM(X25:Y25)</f>
        <v>15835</v>
      </c>
      <c r="X25" s="532">
        <v>1876</v>
      </c>
      <c r="Y25" s="532">
        <v>13959</v>
      </c>
      <c r="Z25" s="532">
        <f>SUM(AA25:AB25)</f>
        <v>17448</v>
      </c>
      <c r="AA25" s="533">
        <v>2196</v>
      </c>
      <c r="AB25" s="533">
        <v>15252</v>
      </c>
      <c r="AC25" s="532">
        <f>SUM(AD25:AE25)</f>
        <v>17303</v>
      </c>
      <c r="AD25" s="533">
        <v>2133</v>
      </c>
      <c r="AE25" s="533">
        <v>15170</v>
      </c>
      <c r="AF25" s="532">
        <f t="shared" si="10"/>
        <v>44121900</v>
      </c>
      <c r="AG25" s="532">
        <v>11134600</v>
      </c>
      <c r="AH25" s="532">
        <v>32987300</v>
      </c>
      <c r="AI25" s="532">
        <f t="shared" si="11"/>
        <v>29332600</v>
      </c>
      <c r="AJ25" s="532">
        <v>5954000</v>
      </c>
      <c r="AK25" s="532">
        <v>23378600</v>
      </c>
      <c r="AL25" s="532">
        <f t="shared" si="12"/>
        <v>32883891</v>
      </c>
      <c r="AM25" s="532">
        <v>8228720</v>
      </c>
      <c r="AN25" s="532">
        <v>24655171</v>
      </c>
      <c r="AO25" s="532">
        <f>SUM(AP25:AQ25)</f>
        <v>35064112</v>
      </c>
      <c r="AP25" s="532">
        <v>8707348</v>
      </c>
      <c r="AQ25" s="532">
        <v>26356764</v>
      </c>
      <c r="AR25" s="532">
        <f>SUM(AS25:AT25)</f>
        <v>34791117</v>
      </c>
      <c r="AS25" s="532">
        <v>8480355</v>
      </c>
      <c r="AT25" s="532">
        <v>26310762</v>
      </c>
    </row>
    <row r="26" spans="1:46" s="1470" customFormat="1" ht="24" customHeight="1">
      <c r="A26" s="1470" t="s">
        <v>5515</v>
      </c>
      <c r="B26" s="188"/>
      <c r="C26" s="188"/>
      <c r="D26" s="188"/>
      <c r="E26" s="188"/>
      <c r="F26" s="188"/>
      <c r="G26" s="188"/>
      <c r="H26" s="188"/>
      <c r="I26" s="188"/>
      <c r="J26" s="188"/>
      <c r="K26" s="534"/>
      <c r="L26" s="188"/>
      <c r="M26" s="188"/>
      <c r="N26" s="534"/>
      <c r="O26" s="188"/>
      <c r="P26" s="188"/>
      <c r="Q26" s="188"/>
      <c r="R26" s="188"/>
      <c r="S26" s="188"/>
      <c r="T26" s="188"/>
      <c r="U26" s="188"/>
      <c r="V26" s="188"/>
      <c r="W26" s="188"/>
      <c r="X26" s="188"/>
      <c r="Y26" s="188"/>
      <c r="Z26" s="188"/>
      <c r="AA26" s="188"/>
      <c r="AB26" s="188"/>
      <c r="AC26" s="188"/>
      <c r="AD26" s="188"/>
      <c r="AE26" s="188"/>
      <c r="AF26" s="188"/>
      <c r="AG26" s="188"/>
      <c r="AH26" s="188"/>
      <c r="AI26" s="188"/>
      <c r="AJ26" s="188"/>
      <c r="AK26" s="188"/>
      <c r="AL26" s="188"/>
      <c r="AM26" s="188"/>
      <c r="AN26" s="188"/>
      <c r="AO26" s="188"/>
      <c r="AP26" s="188"/>
      <c r="AQ26" s="188"/>
      <c r="AR26" s="188"/>
      <c r="AS26" s="188"/>
      <c r="AT26" s="188"/>
    </row>
    <row r="27" spans="1:46">
      <c r="A27" s="187" t="s">
        <v>5516</v>
      </c>
    </row>
    <row r="28" spans="1:46">
      <c r="A28" s="1603" t="s">
        <v>5518</v>
      </c>
    </row>
  </sheetData>
  <customSheetViews>
    <customSheetView guid="{35BD8D3A-C3F6-4E0E-B6B2-2143E8CF03D4}" scale="70">
      <pane xSplit="1" ySplit="8" topLeftCell="B9" activePane="bottomRight" state="frozen"/>
      <selection pane="bottomRight" activeCell="J34" sqref="J34"/>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70">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85">
      <pane xSplit="1" ySplit="8" topLeftCell="B9" activePane="bottomRight" state="frozen"/>
      <selection pane="bottomRight"/>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cale="70">
      <pane xSplit="1" ySplit="8" topLeftCell="B9" activePane="bottomRight" state="frozen"/>
      <selection pane="bottomRight"/>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70">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70">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70">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70">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70">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70">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70">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70">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70">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70">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70">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70">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70">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scale="70">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70">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70">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70">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70">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70">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70">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70">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70">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70">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70">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70">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70">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70">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70">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70">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70">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70">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70">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70">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70">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70">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70">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70">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70">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70">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70">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70">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70">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scale="70">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scale="70">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70">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70">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70">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70">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70">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70">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70">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70">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70">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70">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70">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70">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70">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70">
      <selection activeCell="H31" sqref="H31"/>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70">
      <selection activeCell="H31" sqref="H31"/>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scale="70">
      <pane xSplit="1" ySplit="8" topLeftCell="B9" activePane="bottomRight" state="frozen"/>
      <selection pane="bottomRight"/>
      <pageMargins left="0.59055118110236227" right="0.59055118110236227" top="0.78740157480314965" bottom="0.78740157480314965" header="0.31496062992125984" footer="0.31496062992125984"/>
      <pageSetup paperSize="9" orientation="portrait" r:id="rId77"/>
      <headerFooter alignWithMargins="0"/>
    </customSheetView>
    <customSheetView guid="{CD1FBD09-2D49-40A1-916B-5524EF5CA3FA}" scale="70">
      <pane xSplit="1" ySplit="8" topLeftCell="B9" activePane="bottomRight" state="frozen"/>
      <selection pane="bottomRight"/>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70">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70">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scale="70">
      <pane xSplit="1" ySplit="8" topLeftCell="B9" activePane="bottomRight" state="frozen"/>
      <selection pane="bottomRight"/>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cale="70">
      <pane xSplit="1" ySplit="8" topLeftCell="B9" activePane="bottomRight" state="frozen"/>
      <selection pane="bottomRight"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mergeCells count="19">
    <mergeCell ref="AF7:AH7"/>
    <mergeCell ref="AF6:AT6"/>
    <mergeCell ref="AI7:AK7"/>
    <mergeCell ref="AR7:AT7"/>
    <mergeCell ref="AL7:AN7"/>
    <mergeCell ref="AO7:AQ7"/>
    <mergeCell ref="A6:A8"/>
    <mergeCell ref="H7:J7"/>
    <mergeCell ref="K7:M7"/>
    <mergeCell ref="W7:Y7"/>
    <mergeCell ref="Z7:AB7"/>
    <mergeCell ref="N7:P7"/>
    <mergeCell ref="E7:G7"/>
    <mergeCell ref="T7:V7"/>
    <mergeCell ref="B7:D7"/>
    <mergeCell ref="B6:P6"/>
    <mergeCell ref="Q7:S7"/>
    <mergeCell ref="Q6:AE6"/>
    <mergeCell ref="AC7:AE7"/>
  </mergeCells>
  <phoneticPr fontId="2"/>
  <hyperlinks>
    <hyperlink ref="AV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autoPageBreaks="0"/>
  </sheetPr>
  <dimension ref="A1:AV24"/>
  <sheetViews>
    <sheetView zoomScaleNormal="100" zoomScaleSheetLayoutView="100" workbookViewId="0">
      <selection activeCell="I16" sqref="I16"/>
    </sheetView>
  </sheetViews>
  <sheetFormatPr defaultColWidth="9" defaultRowHeight="13.5"/>
  <cols>
    <col min="1" max="1" width="10.5" style="187" customWidth="1"/>
    <col min="2" max="7" width="8.875" style="1617" customWidth="1"/>
    <col min="8" max="13" width="8.875" style="187" customWidth="1"/>
    <col min="14" max="16" width="8.875" style="1341" customWidth="1"/>
    <col min="17" max="22" width="8.875" style="1617" customWidth="1"/>
    <col min="23" max="25" width="8.875" style="187" customWidth="1"/>
    <col min="26" max="26" width="9" style="187" customWidth="1"/>
    <col min="27" max="28" width="9" style="187"/>
    <col min="29" max="29" width="9" style="1341" customWidth="1"/>
    <col min="30" max="31" width="9" style="1341"/>
    <col min="32" max="37" width="9" style="1617"/>
    <col min="38" max="43" width="9" style="187"/>
    <col min="44" max="46" width="9" style="1341"/>
    <col min="47" max="47" width="2.5" style="187" customWidth="1"/>
    <col min="48" max="48" width="10.625" style="187" bestFit="1" customWidth="1"/>
    <col min="49" max="16384" width="9" style="187"/>
  </cols>
  <sheetData>
    <row r="1" spans="1:48" ht="22.5" customHeight="1">
      <c r="AQ1" s="190"/>
      <c r="AT1" s="190" t="s">
        <v>4793</v>
      </c>
      <c r="AV1" s="413" t="s">
        <v>747</v>
      </c>
    </row>
    <row r="2" spans="1:48" ht="22.5" customHeight="1">
      <c r="A2" s="346" t="s">
        <v>4797</v>
      </c>
    </row>
    <row r="3" spans="1:48" s="203" customFormat="1" ht="22.5" customHeight="1">
      <c r="AA3" s="535"/>
      <c r="AD3" s="535"/>
      <c r="AQ3" s="516"/>
      <c r="AT3" s="516" t="s">
        <v>748</v>
      </c>
    </row>
    <row r="4" spans="1:48" s="203" customFormat="1" ht="22.5" customHeight="1">
      <c r="AA4" s="535"/>
      <c r="AD4" s="535"/>
      <c r="AQ4" s="516"/>
      <c r="AT4" s="516" t="s">
        <v>749</v>
      </c>
    </row>
    <row r="5" spans="1:48" s="203" customFormat="1" ht="22.5" customHeight="1">
      <c r="AA5" s="535"/>
      <c r="AD5" s="535"/>
      <c r="AQ5" s="1347"/>
      <c r="AT5" s="519" t="s">
        <v>5522</v>
      </c>
    </row>
    <row r="6" spans="1:48" ht="20.100000000000001" customHeight="1">
      <c r="A6" s="2051" t="s">
        <v>995</v>
      </c>
      <c r="B6" s="2049" t="s">
        <v>979</v>
      </c>
      <c r="C6" s="2050"/>
      <c r="D6" s="2050"/>
      <c r="E6" s="2050"/>
      <c r="F6" s="2050"/>
      <c r="G6" s="2050"/>
      <c r="H6" s="2050"/>
      <c r="I6" s="2050"/>
      <c r="J6" s="2050"/>
      <c r="K6" s="2050"/>
      <c r="L6" s="2050"/>
      <c r="M6" s="2050"/>
      <c r="N6" s="2050"/>
      <c r="O6" s="2050"/>
      <c r="P6" s="2051"/>
      <c r="Q6" s="2049" t="s">
        <v>996</v>
      </c>
      <c r="R6" s="2050"/>
      <c r="S6" s="2050"/>
      <c r="T6" s="2050"/>
      <c r="U6" s="2050"/>
      <c r="V6" s="2050"/>
      <c r="W6" s="2050"/>
      <c r="X6" s="2050"/>
      <c r="Y6" s="2050"/>
      <c r="Z6" s="2050"/>
      <c r="AA6" s="2050"/>
      <c r="AB6" s="2050"/>
      <c r="AC6" s="2050"/>
      <c r="AD6" s="2050"/>
      <c r="AE6" s="2051"/>
      <c r="AF6" s="1608"/>
      <c r="AG6" s="1608"/>
      <c r="AH6" s="1608"/>
      <c r="AI6" s="2049" t="s">
        <v>981</v>
      </c>
      <c r="AJ6" s="2050"/>
      <c r="AK6" s="2050"/>
      <c r="AL6" s="2050"/>
      <c r="AM6" s="2050"/>
      <c r="AN6" s="2050"/>
      <c r="AO6" s="2050"/>
      <c r="AP6" s="2050"/>
      <c r="AQ6" s="2050"/>
      <c r="AR6" s="2050"/>
      <c r="AS6" s="2050"/>
      <c r="AT6" s="2050"/>
    </row>
    <row r="7" spans="1:48" ht="20.100000000000001" customHeight="1">
      <c r="A7" s="2051"/>
      <c r="B7" s="2060" t="s">
        <v>5519</v>
      </c>
      <c r="C7" s="2060"/>
      <c r="D7" s="2060"/>
      <c r="E7" s="2060" t="s">
        <v>2093</v>
      </c>
      <c r="F7" s="2060"/>
      <c r="G7" s="2060"/>
      <c r="H7" s="2060" t="s">
        <v>982</v>
      </c>
      <c r="I7" s="2060"/>
      <c r="J7" s="2060"/>
      <c r="K7" s="2060" t="s">
        <v>983</v>
      </c>
      <c r="L7" s="2060"/>
      <c r="M7" s="2060"/>
      <c r="N7" s="2060" t="s">
        <v>4920</v>
      </c>
      <c r="O7" s="2060"/>
      <c r="P7" s="2060"/>
      <c r="Q7" s="2060" t="s">
        <v>5524</v>
      </c>
      <c r="R7" s="2060"/>
      <c r="S7" s="2060"/>
      <c r="T7" s="2060" t="s">
        <v>5520</v>
      </c>
      <c r="U7" s="2060"/>
      <c r="V7" s="2060"/>
      <c r="W7" s="2060" t="s">
        <v>997</v>
      </c>
      <c r="X7" s="2060"/>
      <c r="Y7" s="2060"/>
      <c r="Z7" s="2049" t="s">
        <v>984</v>
      </c>
      <c r="AA7" s="2050"/>
      <c r="AB7" s="2051"/>
      <c r="AC7" s="2060" t="s">
        <v>4920</v>
      </c>
      <c r="AD7" s="2060"/>
      <c r="AE7" s="2060"/>
      <c r="AF7" s="2060" t="s">
        <v>5519</v>
      </c>
      <c r="AG7" s="2060"/>
      <c r="AH7" s="2060"/>
      <c r="AI7" s="2060" t="s">
        <v>2093</v>
      </c>
      <c r="AJ7" s="2060"/>
      <c r="AK7" s="2060"/>
      <c r="AL7" s="2060" t="s">
        <v>982</v>
      </c>
      <c r="AM7" s="2060"/>
      <c r="AN7" s="2060"/>
      <c r="AO7" s="2060" t="s">
        <v>983</v>
      </c>
      <c r="AP7" s="2060"/>
      <c r="AQ7" s="2049"/>
      <c r="AR7" s="2060" t="s">
        <v>4920</v>
      </c>
      <c r="AS7" s="2060"/>
      <c r="AT7" s="2049"/>
    </row>
    <row r="8" spans="1:48" ht="20.100000000000001" customHeight="1">
      <c r="A8" s="2051"/>
      <c r="B8" s="1609" t="s">
        <v>985</v>
      </c>
      <c r="C8" s="1609" t="s">
        <v>986</v>
      </c>
      <c r="D8" s="1609" t="s">
        <v>987</v>
      </c>
      <c r="E8" s="1609" t="s">
        <v>985</v>
      </c>
      <c r="F8" s="1609" t="s">
        <v>986</v>
      </c>
      <c r="G8" s="1609" t="s">
        <v>987</v>
      </c>
      <c r="H8" s="240" t="s">
        <v>985</v>
      </c>
      <c r="I8" s="240" t="s">
        <v>986</v>
      </c>
      <c r="J8" s="240" t="s">
        <v>987</v>
      </c>
      <c r="K8" s="240" t="s">
        <v>985</v>
      </c>
      <c r="L8" s="240" t="s">
        <v>986</v>
      </c>
      <c r="M8" s="240" t="s">
        <v>987</v>
      </c>
      <c r="N8" s="1339" t="s">
        <v>985</v>
      </c>
      <c r="O8" s="1339" t="s">
        <v>986</v>
      </c>
      <c r="P8" s="1339" t="s">
        <v>987</v>
      </c>
      <c r="Q8" s="1609" t="s">
        <v>985</v>
      </c>
      <c r="R8" s="1609" t="s">
        <v>986</v>
      </c>
      <c r="S8" s="1609" t="s">
        <v>987</v>
      </c>
      <c r="T8" s="1609" t="s">
        <v>985</v>
      </c>
      <c r="U8" s="1609" t="s">
        <v>986</v>
      </c>
      <c r="V8" s="1609" t="s">
        <v>987</v>
      </c>
      <c r="W8" s="240" t="s">
        <v>985</v>
      </c>
      <c r="X8" s="240" t="s">
        <v>986</v>
      </c>
      <c r="Y8" s="240" t="s">
        <v>987</v>
      </c>
      <c r="Z8" s="240" t="s">
        <v>985</v>
      </c>
      <c r="AA8" s="240" t="s">
        <v>986</v>
      </c>
      <c r="AB8" s="240" t="s">
        <v>987</v>
      </c>
      <c r="AC8" s="1339" t="s">
        <v>985</v>
      </c>
      <c r="AD8" s="1339" t="s">
        <v>986</v>
      </c>
      <c r="AE8" s="1339" t="s">
        <v>987</v>
      </c>
      <c r="AF8" s="1609" t="s">
        <v>985</v>
      </c>
      <c r="AG8" s="1609" t="s">
        <v>986</v>
      </c>
      <c r="AH8" s="1607" t="s">
        <v>987</v>
      </c>
      <c r="AI8" s="1609" t="s">
        <v>985</v>
      </c>
      <c r="AJ8" s="1609" t="s">
        <v>986</v>
      </c>
      <c r="AK8" s="1607" t="s">
        <v>987</v>
      </c>
      <c r="AL8" s="240" t="s">
        <v>985</v>
      </c>
      <c r="AM8" s="240" t="s">
        <v>986</v>
      </c>
      <c r="AN8" s="249" t="s">
        <v>987</v>
      </c>
      <c r="AO8" s="240" t="s">
        <v>985</v>
      </c>
      <c r="AP8" s="249" t="s">
        <v>986</v>
      </c>
      <c r="AQ8" s="249" t="s">
        <v>987</v>
      </c>
      <c r="AR8" s="1339" t="s">
        <v>985</v>
      </c>
      <c r="AS8" s="1338" t="s">
        <v>986</v>
      </c>
      <c r="AT8" s="1338" t="s">
        <v>987</v>
      </c>
    </row>
    <row r="9" spans="1:48" s="1470" customFormat="1" ht="24" customHeight="1">
      <c r="A9" s="536" t="s">
        <v>998</v>
      </c>
      <c r="B9" s="523">
        <v>5951</v>
      </c>
      <c r="C9" s="523">
        <v>1072</v>
      </c>
      <c r="D9" s="523">
        <v>4879</v>
      </c>
      <c r="E9" s="523">
        <v>4440</v>
      </c>
      <c r="F9" s="523">
        <v>839</v>
      </c>
      <c r="G9" s="523">
        <v>3601</v>
      </c>
      <c r="H9" s="523">
        <v>4406</v>
      </c>
      <c r="I9" s="523">
        <v>861</v>
      </c>
      <c r="J9" s="523">
        <v>3545</v>
      </c>
      <c r="K9" s="523">
        <f t="shared" ref="K9:K14" si="0">SUM(L9:M9)</f>
        <v>4548</v>
      </c>
      <c r="L9" s="523">
        <v>927</v>
      </c>
      <c r="M9" s="523">
        <v>3621</v>
      </c>
      <c r="N9" s="523">
        <f t="shared" ref="N9:N14" si="1">SUM(O9:P9)</f>
        <v>4189</v>
      </c>
      <c r="O9" s="523">
        <v>855</v>
      </c>
      <c r="P9" s="523">
        <v>3334</v>
      </c>
      <c r="Q9" s="523">
        <v>39407</v>
      </c>
      <c r="R9" s="522">
        <v>8737</v>
      </c>
      <c r="S9" s="522">
        <v>30670</v>
      </c>
      <c r="T9" s="523">
        <v>30354</v>
      </c>
      <c r="U9" s="522">
        <v>6962</v>
      </c>
      <c r="V9" s="522">
        <v>23392</v>
      </c>
      <c r="W9" s="523">
        <v>30886</v>
      </c>
      <c r="X9" s="522">
        <v>7216</v>
      </c>
      <c r="Y9" s="522">
        <v>23670</v>
      </c>
      <c r="Z9" s="523">
        <v>33310</v>
      </c>
      <c r="AA9" s="522">
        <v>7624</v>
      </c>
      <c r="AB9" s="522">
        <v>25686</v>
      </c>
      <c r="AC9" s="523">
        <f t="shared" ref="AC9:AC14" si="2">SUM(AD9:AE9)</f>
        <v>32981</v>
      </c>
      <c r="AD9" s="522">
        <v>7175</v>
      </c>
      <c r="AE9" s="522">
        <v>25806</v>
      </c>
      <c r="AF9" s="522">
        <v>109369908</v>
      </c>
      <c r="AG9" s="523">
        <v>60495720</v>
      </c>
      <c r="AH9" s="522">
        <v>48874188</v>
      </c>
      <c r="AI9" s="522">
        <v>87292100</v>
      </c>
      <c r="AJ9" s="523">
        <v>43908100</v>
      </c>
      <c r="AK9" s="522">
        <v>42175100</v>
      </c>
      <c r="AL9" s="522">
        <v>104794300</v>
      </c>
      <c r="AM9" s="523">
        <v>54693400</v>
      </c>
      <c r="AN9" s="522">
        <v>50100800</v>
      </c>
      <c r="AO9" s="522">
        <f t="shared" ref="AO9:AO14" si="3">SUM(AP9:AQ9)</f>
        <v>119044842</v>
      </c>
      <c r="AP9" s="523">
        <v>64555481</v>
      </c>
      <c r="AQ9" s="522">
        <v>54489361</v>
      </c>
      <c r="AR9" s="522">
        <f t="shared" ref="AR9:AR14" si="4">SUM(AS9:AT9)</f>
        <v>109191735</v>
      </c>
      <c r="AS9" s="523">
        <v>59131633</v>
      </c>
      <c r="AT9" s="522">
        <v>50060102</v>
      </c>
    </row>
    <row r="10" spans="1:48" s="1470" customFormat="1" ht="24" customHeight="1">
      <c r="A10" s="512" t="s">
        <v>999</v>
      </c>
      <c r="B10" s="522">
        <v>6988</v>
      </c>
      <c r="C10" s="522">
        <v>1650</v>
      </c>
      <c r="D10" s="522">
        <v>5338</v>
      </c>
      <c r="E10" s="522">
        <v>5174</v>
      </c>
      <c r="F10" s="522">
        <v>1322</v>
      </c>
      <c r="G10" s="522">
        <v>3852</v>
      </c>
      <c r="H10" s="522">
        <v>4917</v>
      </c>
      <c r="I10" s="522">
        <v>1305</v>
      </c>
      <c r="J10" s="522">
        <v>3612</v>
      </c>
      <c r="K10" s="522">
        <f t="shared" si="0"/>
        <v>5301</v>
      </c>
      <c r="L10" s="522">
        <v>1449</v>
      </c>
      <c r="M10" s="522">
        <v>3852</v>
      </c>
      <c r="N10" s="522">
        <f t="shared" si="1"/>
        <v>4884</v>
      </c>
      <c r="O10" s="522">
        <v>1357</v>
      </c>
      <c r="P10" s="522">
        <v>3527</v>
      </c>
      <c r="Q10" s="522">
        <v>49298</v>
      </c>
      <c r="R10" s="522">
        <v>15510</v>
      </c>
      <c r="S10" s="522">
        <v>33788</v>
      </c>
      <c r="T10" s="522">
        <v>36747</v>
      </c>
      <c r="U10" s="522">
        <v>11354</v>
      </c>
      <c r="V10" s="522">
        <v>25393</v>
      </c>
      <c r="W10" s="522">
        <v>36308</v>
      </c>
      <c r="X10" s="522">
        <v>11550</v>
      </c>
      <c r="Y10" s="522">
        <v>24758</v>
      </c>
      <c r="Z10" s="522">
        <v>40987</v>
      </c>
      <c r="AA10" s="522">
        <v>12902</v>
      </c>
      <c r="AB10" s="522">
        <v>28085</v>
      </c>
      <c r="AC10" s="522">
        <f t="shared" si="2"/>
        <v>40097</v>
      </c>
      <c r="AD10" s="522">
        <v>12331</v>
      </c>
      <c r="AE10" s="522">
        <v>27766</v>
      </c>
      <c r="AF10" s="522">
        <v>175067005</v>
      </c>
      <c r="AG10" s="522">
        <v>116279222</v>
      </c>
      <c r="AH10" s="522">
        <v>58787783</v>
      </c>
      <c r="AI10" s="522">
        <v>132398500</v>
      </c>
      <c r="AJ10" s="522">
        <v>83463000</v>
      </c>
      <c r="AK10" s="522">
        <v>48549200</v>
      </c>
      <c r="AL10" s="522">
        <v>150697000</v>
      </c>
      <c r="AM10" s="522">
        <v>93750700</v>
      </c>
      <c r="AN10" s="522">
        <v>56638500</v>
      </c>
      <c r="AO10" s="522">
        <f t="shared" si="3"/>
        <v>166080900</v>
      </c>
      <c r="AP10" s="522">
        <v>105697895</v>
      </c>
      <c r="AQ10" s="522">
        <v>60383005</v>
      </c>
      <c r="AR10" s="522">
        <f>SUM(AS10:AT10)</f>
        <v>165042894</v>
      </c>
      <c r="AS10" s="522">
        <v>105295424</v>
      </c>
      <c r="AT10" s="522">
        <v>59747470</v>
      </c>
    </row>
    <row r="11" spans="1:48" s="1470" customFormat="1" ht="24" customHeight="1">
      <c r="A11" s="512" t="s">
        <v>1000</v>
      </c>
      <c r="B11" s="522">
        <v>1861</v>
      </c>
      <c r="C11" s="522">
        <v>263</v>
      </c>
      <c r="D11" s="522">
        <v>1598</v>
      </c>
      <c r="E11" s="522">
        <v>1406</v>
      </c>
      <c r="F11" s="522">
        <v>208</v>
      </c>
      <c r="G11" s="522">
        <v>1198</v>
      </c>
      <c r="H11" s="522">
        <v>1328</v>
      </c>
      <c r="I11" s="522">
        <v>235</v>
      </c>
      <c r="J11" s="522">
        <v>1093</v>
      </c>
      <c r="K11" s="522">
        <f t="shared" si="0"/>
        <v>1385</v>
      </c>
      <c r="L11" s="522">
        <v>248</v>
      </c>
      <c r="M11" s="522">
        <v>1137</v>
      </c>
      <c r="N11" s="522">
        <f t="shared" si="1"/>
        <v>1280</v>
      </c>
      <c r="O11" s="522">
        <v>222</v>
      </c>
      <c r="P11" s="522">
        <v>1058</v>
      </c>
      <c r="Q11" s="522">
        <v>10294</v>
      </c>
      <c r="R11" s="522">
        <v>1489</v>
      </c>
      <c r="S11" s="522">
        <v>8805</v>
      </c>
      <c r="T11" s="522">
        <v>7964</v>
      </c>
      <c r="U11" s="522">
        <v>1221</v>
      </c>
      <c r="V11" s="522">
        <v>6743</v>
      </c>
      <c r="W11" s="522">
        <v>7838</v>
      </c>
      <c r="X11" s="522">
        <v>1359</v>
      </c>
      <c r="Y11" s="522">
        <v>6479</v>
      </c>
      <c r="Z11" s="522">
        <v>8723</v>
      </c>
      <c r="AA11" s="522">
        <v>1541</v>
      </c>
      <c r="AB11" s="522">
        <v>7182</v>
      </c>
      <c r="AC11" s="522">
        <f t="shared" si="2"/>
        <v>8642</v>
      </c>
      <c r="AD11" s="522">
        <v>1464</v>
      </c>
      <c r="AE11" s="522">
        <v>7178</v>
      </c>
      <c r="AF11" s="522">
        <v>21702465</v>
      </c>
      <c r="AG11" s="522">
        <v>7845807</v>
      </c>
      <c r="AH11" s="522">
        <v>13856658</v>
      </c>
      <c r="AI11" s="522">
        <v>17952200</v>
      </c>
      <c r="AJ11" s="522">
        <v>5112300</v>
      </c>
      <c r="AK11" s="522">
        <v>12503000</v>
      </c>
      <c r="AL11" s="522">
        <v>20545500</v>
      </c>
      <c r="AM11" s="522">
        <v>7360600</v>
      </c>
      <c r="AN11" s="522">
        <v>12713600</v>
      </c>
      <c r="AO11" s="522">
        <f t="shared" si="3"/>
        <v>22548117</v>
      </c>
      <c r="AP11" s="522">
        <v>7948814</v>
      </c>
      <c r="AQ11" s="522">
        <v>14599303</v>
      </c>
      <c r="AR11" s="522">
        <f t="shared" si="4"/>
        <v>22562081</v>
      </c>
      <c r="AS11" s="522">
        <v>7409246</v>
      </c>
      <c r="AT11" s="522">
        <v>15152835</v>
      </c>
    </row>
    <row r="12" spans="1:48" s="1470" customFormat="1" ht="24" customHeight="1">
      <c r="A12" s="512" t="s">
        <v>1001</v>
      </c>
      <c r="B12" s="522">
        <v>4715</v>
      </c>
      <c r="C12" s="522">
        <v>770</v>
      </c>
      <c r="D12" s="522">
        <v>3945</v>
      </c>
      <c r="E12" s="522">
        <v>3296</v>
      </c>
      <c r="F12" s="522">
        <v>567</v>
      </c>
      <c r="G12" s="522">
        <v>2729</v>
      </c>
      <c r="H12" s="522">
        <v>3263</v>
      </c>
      <c r="I12" s="522">
        <v>597</v>
      </c>
      <c r="J12" s="522">
        <v>2666</v>
      </c>
      <c r="K12" s="522">
        <f t="shared" si="0"/>
        <v>3292</v>
      </c>
      <c r="L12" s="522">
        <v>588</v>
      </c>
      <c r="M12" s="522">
        <v>2704</v>
      </c>
      <c r="N12" s="522">
        <f t="shared" si="1"/>
        <v>2951</v>
      </c>
      <c r="O12" s="522">
        <v>550</v>
      </c>
      <c r="P12" s="522">
        <v>2401</v>
      </c>
      <c r="Q12" s="522">
        <v>24172</v>
      </c>
      <c r="R12" s="522">
        <v>4703</v>
      </c>
      <c r="S12" s="522">
        <v>19469</v>
      </c>
      <c r="T12" s="522">
        <v>16656</v>
      </c>
      <c r="U12" s="522">
        <v>3432</v>
      </c>
      <c r="V12" s="522">
        <v>13224</v>
      </c>
      <c r="W12" s="522">
        <v>18200</v>
      </c>
      <c r="X12" s="522">
        <v>4140</v>
      </c>
      <c r="Y12" s="522">
        <v>14060</v>
      </c>
      <c r="Z12" s="522">
        <v>17239</v>
      </c>
      <c r="AA12" s="522">
        <v>4020</v>
      </c>
      <c r="AB12" s="522">
        <v>14809</v>
      </c>
      <c r="AC12" s="522">
        <f t="shared" si="2"/>
        <v>18379</v>
      </c>
      <c r="AD12" s="522">
        <v>3476</v>
      </c>
      <c r="AE12" s="522">
        <v>14903</v>
      </c>
      <c r="AF12" s="522">
        <v>48199942</v>
      </c>
      <c r="AG12" s="522">
        <v>18456992</v>
      </c>
      <c r="AH12" s="522">
        <v>29742950</v>
      </c>
      <c r="AI12" s="522">
        <v>39499000</v>
      </c>
      <c r="AJ12" s="522">
        <v>17098700</v>
      </c>
      <c r="AK12" s="522">
        <v>22048900</v>
      </c>
      <c r="AL12" s="522">
        <v>46370900</v>
      </c>
      <c r="AM12" s="522">
        <v>18331000</v>
      </c>
      <c r="AN12" s="522">
        <v>27182900</v>
      </c>
      <c r="AO12" s="522">
        <f t="shared" si="3"/>
        <v>45021229</v>
      </c>
      <c r="AP12" s="522">
        <v>17753406</v>
      </c>
      <c r="AQ12" s="522">
        <v>27267823</v>
      </c>
      <c r="AR12" s="522">
        <f t="shared" si="4"/>
        <v>42321433</v>
      </c>
      <c r="AS12" s="522">
        <v>15692570</v>
      </c>
      <c r="AT12" s="522">
        <v>26628863</v>
      </c>
    </row>
    <row r="13" spans="1:48" s="1470" customFormat="1" ht="24" customHeight="1">
      <c r="A13" s="512" t="s">
        <v>1002</v>
      </c>
      <c r="B13" s="522">
        <v>2555</v>
      </c>
      <c r="C13" s="522">
        <v>387</v>
      </c>
      <c r="D13" s="522">
        <v>2168</v>
      </c>
      <c r="E13" s="522">
        <v>885</v>
      </c>
      <c r="F13" s="522">
        <v>179</v>
      </c>
      <c r="G13" s="522">
        <v>706</v>
      </c>
      <c r="H13" s="522">
        <v>961</v>
      </c>
      <c r="I13" s="522">
        <v>197</v>
      </c>
      <c r="J13" s="522">
        <v>764</v>
      </c>
      <c r="K13" s="522">
        <f t="shared" si="0"/>
        <v>1040</v>
      </c>
      <c r="L13" s="522">
        <v>211</v>
      </c>
      <c r="M13" s="522">
        <v>829</v>
      </c>
      <c r="N13" s="522">
        <f t="shared" si="1"/>
        <v>1072</v>
      </c>
      <c r="O13" s="522">
        <v>199</v>
      </c>
      <c r="P13" s="522">
        <v>873</v>
      </c>
      <c r="Q13" s="522">
        <v>14228</v>
      </c>
      <c r="R13" s="522">
        <v>2574</v>
      </c>
      <c r="S13" s="522">
        <v>11654</v>
      </c>
      <c r="T13" s="522">
        <v>5178</v>
      </c>
      <c r="U13" s="522">
        <v>860</v>
      </c>
      <c r="V13" s="522">
        <v>4318</v>
      </c>
      <c r="W13" s="522">
        <v>5431</v>
      </c>
      <c r="X13" s="522">
        <v>1027</v>
      </c>
      <c r="Y13" s="522">
        <v>4404</v>
      </c>
      <c r="Z13" s="522">
        <v>6502</v>
      </c>
      <c r="AA13" s="522">
        <v>1424</v>
      </c>
      <c r="AB13" s="522">
        <v>5078</v>
      </c>
      <c r="AC13" s="522">
        <f t="shared" si="2"/>
        <v>7240</v>
      </c>
      <c r="AD13" s="522">
        <v>1331</v>
      </c>
      <c r="AE13" s="522">
        <v>5909</v>
      </c>
      <c r="AF13" s="522">
        <v>27757971</v>
      </c>
      <c r="AG13" s="522">
        <v>10425157</v>
      </c>
      <c r="AH13" s="522">
        <v>17332814</v>
      </c>
      <c r="AI13" s="522">
        <v>12805400</v>
      </c>
      <c r="AJ13" s="522">
        <v>5185700</v>
      </c>
      <c r="AK13" s="522">
        <v>7619700</v>
      </c>
      <c r="AL13" s="522">
        <v>17143700</v>
      </c>
      <c r="AM13" s="522">
        <v>6499200</v>
      </c>
      <c r="AN13" s="522">
        <v>10420000</v>
      </c>
      <c r="AO13" s="522">
        <f t="shared" si="3"/>
        <v>22360860</v>
      </c>
      <c r="AP13" s="522">
        <v>9844006</v>
      </c>
      <c r="AQ13" s="522">
        <v>12516854</v>
      </c>
      <c r="AR13" s="522">
        <f t="shared" si="4"/>
        <v>20468442</v>
      </c>
      <c r="AS13" s="522">
        <v>8067479</v>
      </c>
      <c r="AT13" s="522">
        <v>12400963</v>
      </c>
    </row>
    <row r="14" spans="1:48" s="1470" customFormat="1" ht="24" customHeight="1">
      <c r="A14" s="537" t="s">
        <v>1003</v>
      </c>
      <c r="B14" s="532">
        <v>4054</v>
      </c>
      <c r="C14" s="532">
        <v>727</v>
      </c>
      <c r="D14" s="532">
        <v>3327</v>
      </c>
      <c r="E14" s="532">
        <v>2784</v>
      </c>
      <c r="F14" s="532">
        <v>567</v>
      </c>
      <c r="G14" s="532">
        <v>2217</v>
      </c>
      <c r="H14" s="532">
        <v>2724</v>
      </c>
      <c r="I14" s="532">
        <v>588</v>
      </c>
      <c r="J14" s="532">
        <v>2136</v>
      </c>
      <c r="K14" s="532">
        <f t="shared" si="0"/>
        <v>3062</v>
      </c>
      <c r="L14" s="532">
        <v>654</v>
      </c>
      <c r="M14" s="532">
        <v>2408</v>
      </c>
      <c r="N14" s="532">
        <f t="shared" si="1"/>
        <v>2961</v>
      </c>
      <c r="O14" s="532">
        <v>628</v>
      </c>
      <c r="P14" s="532">
        <v>2333</v>
      </c>
      <c r="Q14" s="532">
        <v>27353</v>
      </c>
      <c r="R14" s="532">
        <v>6133</v>
      </c>
      <c r="S14" s="532">
        <v>21220</v>
      </c>
      <c r="T14" s="532">
        <v>18789</v>
      </c>
      <c r="U14" s="532">
        <v>4111</v>
      </c>
      <c r="V14" s="532">
        <v>14678</v>
      </c>
      <c r="W14" s="532">
        <v>18602</v>
      </c>
      <c r="X14" s="532">
        <v>4480</v>
      </c>
      <c r="Y14" s="532">
        <v>14122</v>
      </c>
      <c r="Z14" s="532">
        <v>21405</v>
      </c>
      <c r="AA14" s="532">
        <v>4854</v>
      </c>
      <c r="AB14" s="532">
        <v>16551</v>
      </c>
      <c r="AC14" s="532">
        <f t="shared" si="2"/>
        <v>23705</v>
      </c>
      <c r="AD14" s="532">
        <v>5017</v>
      </c>
      <c r="AE14" s="532">
        <v>18688</v>
      </c>
      <c r="AF14" s="532">
        <v>84917888</v>
      </c>
      <c r="AG14" s="532">
        <v>49621470</v>
      </c>
      <c r="AH14" s="532">
        <v>35296418</v>
      </c>
      <c r="AI14" s="532">
        <v>63022400</v>
      </c>
      <c r="AJ14" s="532">
        <v>32848500</v>
      </c>
      <c r="AK14" s="532">
        <v>30174000</v>
      </c>
      <c r="AL14" s="532">
        <v>80258600</v>
      </c>
      <c r="AM14" s="532">
        <v>44939300</v>
      </c>
      <c r="AN14" s="532">
        <v>35319300</v>
      </c>
      <c r="AO14" s="532">
        <f t="shared" si="3"/>
        <v>86981373</v>
      </c>
      <c r="AP14" s="532">
        <v>46315122</v>
      </c>
      <c r="AQ14" s="532">
        <v>40666251</v>
      </c>
      <c r="AR14" s="532">
        <f t="shared" si="4"/>
        <v>81023340</v>
      </c>
      <c r="AS14" s="532">
        <v>43089295</v>
      </c>
      <c r="AT14" s="532">
        <v>37934045</v>
      </c>
    </row>
    <row r="15" spans="1:48" s="1470" customFormat="1" ht="24" customHeight="1">
      <c r="A15" s="1470" t="s">
        <v>1004</v>
      </c>
      <c r="B15" s="1617"/>
      <c r="C15" s="1617"/>
      <c r="D15" s="1617"/>
      <c r="E15" s="1617"/>
      <c r="F15" s="1617"/>
      <c r="G15" s="1617"/>
      <c r="Q15" s="1617"/>
      <c r="R15" s="1617"/>
      <c r="S15" s="1617"/>
      <c r="T15" s="1617"/>
      <c r="U15" s="1617"/>
      <c r="V15" s="1617"/>
      <c r="AF15" s="1617"/>
      <c r="AG15" s="1617"/>
      <c r="AH15" s="1617"/>
      <c r="AI15" s="1617"/>
      <c r="AJ15" s="1617"/>
      <c r="AK15" s="1617"/>
    </row>
    <row r="16" spans="1:48" s="1470" customFormat="1" ht="24" customHeight="1">
      <c r="A16" s="1470" t="s">
        <v>1005</v>
      </c>
      <c r="B16" s="1617"/>
      <c r="C16" s="1617"/>
      <c r="D16" s="1617"/>
      <c r="E16" s="1617"/>
      <c r="F16" s="1617"/>
      <c r="G16" s="1617"/>
      <c r="Q16" s="1617"/>
      <c r="R16" s="1617"/>
      <c r="S16" s="1617"/>
      <c r="T16" s="1617"/>
      <c r="U16" s="1617"/>
      <c r="V16" s="1617"/>
      <c r="AF16" s="1617"/>
      <c r="AG16" s="1617"/>
      <c r="AH16" s="1617"/>
      <c r="AI16" s="1617"/>
      <c r="AJ16" s="1617"/>
      <c r="AK16" s="1617"/>
    </row>
    <row r="17" spans="1:37" s="1470" customFormat="1" ht="24" customHeight="1">
      <c r="A17" s="1470" t="s">
        <v>1006</v>
      </c>
      <c r="B17" s="1617"/>
      <c r="C17" s="1617"/>
      <c r="D17" s="1617"/>
      <c r="E17" s="1617"/>
      <c r="F17" s="1617"/>
      <c r="G17" s="1617"/>
      <c r="Q17" s="1617"/>
      <c r="R17" s="1617"/>
      <c r="S17" s="1617"/>
      <c r="T17" s="1617"/>
      <c r="U17" s="1617"/>
      <c r="V17" s="1617"/>
      <c r="AF17" s="1617"/>
      <c r="AG17" s="1617"/>
      <c r="AH17" s="1617"/>
      <c r="AI17" s="1617"/>
      <c r="AJ17" s="1617"/>
      <c r="AK17" s="1617"/>
    </row>
    <row r="18" spans="1:37" s="1470" customFormat="1" ht="24" customHeight="1">
      <c r="A18" s="1470" t="s">
        <v>1007</v>
      </c>
      <c r="B18" s="1617"/>
      <c r="C18" s="1617"/>
      <c r="D18" s="1617"/>
      <c r="E18" s="1617"/>
      <c r="F18" s="1617"/>
      <c r="G18" s="1617"/>
      <c r="Q18" s="1617"/>
      <c r="R18" s="1617"/>
      <c r="S18" s="1617"/>
      <c r="T18" s="1617"/>
      <c r="U18" s="1617"/>
      <c r="V18" s="1617"/>
      <c r="AF18" s="1617"/>
      <c r="AG18" s="1617"/>
      <c r="AH18" s="1617"/>
      <c r="AI18" s="1617"/>
      <c r="AJ18" s="1617"/>
      <c r="AK18" s="1617"/>
    </row>
    <row r="19" spans="1:37" s="1470" customFormat="1" ht="24" customHeight="1">
      <c r="A19" s="1470" t="s">
        <v>1008</v>
      </c>
      <c r="B19" s="1617"/>
      <c r="C19" s="1617"/>
      <c r="D19" s="1617"/>
      <c r="E19" s="1617"/>
      <c r="F19" s="1617"/>
      <c r="G19" s="1617"/>
      <c r="Q19" s="1617"/>
      <c r="R19" s="1617"/>
      <c r="S19" s="1617"/>
      <c r="T19" s="1617"/>
      <c r="U19" s="1617"/>
      <c r="V19" s="1617"/>
      <c r="AF19" s="1617"/>
      <c r="AG19" s="1617"/>
      <c r="AH19" s="1617"/>
      <c r="AI19" s="1617"/>
      <c r="AJ19" s="1617"/>
      <c r="AK19" s="1617"/>
    </row>
    <row r="20" spans="1:37" s="1470" customFormat="1" ht="24" customHeight="1">
      <c r="A20" s="1470" t="s">
        <v>1009</v>
      </c>
      <c r="B20" s="1617"/>
      <c r="C20" s="1617"/>
      <c r="D20" s="1617"/>
      <c r="E20" s="1617"/>
      <c r="F20" s="1617"/>
      <c r="G20" s="1617"/>
      <c r="Q20" s="1617"/>
      <c r="R20" s="1617"/>
      <c r="S20" s="1617"/>
      <c r="T20" s="1617"/>
      <c r="U20" s="1617"/>
      <c r="V20" s="1617"/>
      <c r="AF20" s="1617"/>
      <c r="AG20" s="1617"/>
      <c r="AH20" s="1617"/>
      <c r="AI20" s="1617"/>
      <c r="AJ20" s="1617"/>
      <c r="AK20" s="1617"/>
    </row>
    <row r="21" spans="1:37" s="1470" customFormat="1" ht="24" customHeight="1">
      <c r="A21" s="1470" t="s">
        <v>5387</v>
      </c>
      <c r="B21" s="1617"/>
      <c r="C21" s="1617"/>
      <c r="D21" s="1617"/>
      <c r="E21" s="1617"/>
      <c r="F21" s="1617"/>
      <c r="G21" s="1617"/>
      <c r="Q21" s="1617"/>
      <c r="R21" s="1617"/>
      <c r="S21" s="1617"/>
      <c r="T21" s="1617"/>
      <c r="U21" s="1617"/>
      <c r="V21" s="1617"/>
      <c r="AF21" s="1617"/>
      <c r="AG21" s="1617"/>
      <c r="AH21" s="1617"/>
      <c r="AI21" s="1617"/>
      <c r="AJ21" s="1617"/>
      <c r="AK21" s="1617"/>
    </row>
    <row r="22" spans="1:37" s="1470" customFormat="1" ht="24" customHeight="1">
      <c r="A22" s="1470" t="s">
        <v>1010</v>
      </c>
      <c r="B22" s="1617"/>
      <c r="C22" s="1617"/>
      <c r="D22" s="1617"/>
      <c r="E22" s="1617"/>
      <c r="F22" s="1617"/>
      <c r="G22" s="1617"/>
      <c r="Q22" s="1617"/>
      <c r="R22" s="1617"/>
      <c r="S22" s="1617"/>
      <c r="T22" s="1621"/>
      <c r="U22" s="1617"/>
      <c r="V22" s="1617"/>
      <c r="AF22" s="1617"/>
      <c r="AG22" s="1617"/>
      <c r="AH22" s="1617"/>
      <c r="AI22" s="1617"/>
      <c r="AJ22" s="1617"/>
      <c r="AK22" s="1617"/>
    </row>
    <row r="23" spans="1:37" s="1470" customFormat="1" ht="24" customHeight="1">
      <c r="A23" s="1470" t="s">
        <v>5521</v>
      </c>
      <c r="B23" s="1617"/>
      <c r="C23" s="1617"/>
      <c r="D23" s="1617"/>
      <c r="E23" s="1617"/>
      <c r="F23" s="1617"/>
      <c r="G23" s="1617"/>
      <c r="Q23" s="1617"/>
      <c r="R23" s="1617"/>
      <c r="S23" s="1617"/>
      <c r="T23" s="1617"/>
      <c r="U23" s="1617"/>
      <c r="V23" s="1617"/>
      <c r="AF23" s="1617"/>
      <c r="AG23" s="1617"/>
      <c r="AH23" s="1617"/>
      <c r="AI23" s="1617"/>
      <c r="AJ23" s="1617"/>
      <c r="AK23" s="1617"/>
    </row>
    <row r="24" spans="1:37">
      <c r="A24" s="187" t="s">
        <v>5523</v>
      </c>
    </row>
  </sheetData>
  <customSheetViews>
    <customSheetView guid="{35BD8D3A-C3F6-4E0E-B6B2-2143E8CF03D4}">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85">
      <selection activeCell="A5" sqref="A5"/>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85">
      <selection activeCell="A5" sqref="A5"/>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election activeCell="A5" sqref="A5"/>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85">
      <selection activeCell="A5" sqref="A5"/>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85">
      <selection activeCell="A5" sqref="A5"/>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85">
      <selection activeCell="A5" sqref="A5"/>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85">
      <selection activeCell="A5" sqref="A5"/>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85">
      <selection activeCell="A5" sqref="A5"/>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85">
      <selection activeCell="A5" sqref="A5"/>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85">
      <selection activeCell="A5" sqref="A5"/>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85">
      <selection activeCell="A5" sqref="A5"/>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85">
      <selection activeCell="A5" sqref="A5"/>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85">
      <selection activeCell="A5" sqref="A5"/>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85">
      <selection activeCell="A5" sqref="A5"/>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85">
      <selection activeCell="A5" sqref="A5"/>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85">
      <selection activeCell="A5" sqref="A5"/>
      <pageMargins left="0.59055118110236227" right="0.59055118110236227" top="0.78740157480314965" bottom="0.78740157480314965" header="0.31496062992125984" footer="0.31496062992125984"/>
      <pageSetup paperSize="9" orientation="portrait" r:id="rId17"/>
      <headerFooter alignWithMargins="0"/>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headerFooter alignWithMargins="0"/>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headerFooter alignWithMargins="0"/>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headerFooter alignWithMargins="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headerFooter alignWithMargins="0"/>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headerFooter alignWithMargins="0"/>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headerFooter alignWithMargins="0"/>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headerFooter alignWithMargins="0"/>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headerFooter alignWithMargins="0"/>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headerFooter alignWithMargins="0"/>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headerFooter alignWithMargins="0"/>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headerFooter alignWithMargins="0"/>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headerFooter alignWithMargins="0"/>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headerFooter alignWithMargins="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headerFooter alignWithMargins="0"/>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headerFooter alignWithMargins="0"/>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headerFooter alignWithMargins="0"/>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headerFooter alignWithMargins="0"/>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headerFooter alignWithMargins="0"/>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headerFooter alignWithMargins="0"/>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headerFooter alignWithMargins="0"/>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headerFooter alignWithMargins="0"/>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headerFooter alignWithMargins="0"/>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headerFooter alignWithMargins="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headerFooter alignWithMargins="0"/>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headerFooter alignWithMargins="0"/>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headerFooter alignWithMargins="0"/>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headerFooter alignWithMargins="0"/>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headerFooter alignWithMargins="0"/>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headerFooter alignWithMargins="0"/>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headerFooter alignWithMargins="0"/>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headerFooter alignWithMargins="0"/>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headerFooter alignWithMargins="0"/>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headerFooter alignWithMargins="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headerFooter alignWithMargins="0"/>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headerFooter alignWithMargins="0"/>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headerFooter alignWithMargins="0"/>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headerFooter alignWithMargins="0"/>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headerFooter alignWithMargins="0"/>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headerFooter alignWithMargins="0"/>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headerFooter alignWithMargins="0"/>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headerFooter alignWithMargins="0"/>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headerFooter alignWithMargins="0"/>
    </customSheetView>
    <customSheetView guid="{3735EA80-EB2D-4910-81F1-1AA74ECCBFE5}" scale="85">
      <selection activeCell="A5" sqref="A5"/>
      <pageMargins left="0.59055118110236227" right="0.59055118110236227" top="0.78740157480314965" bottom="0.78740157480314965" header="0.31496062992125984" footer="0.31496062992125984"/>
      <pageSetup paperSize="9" orientation="portrait" r:id="rId60"/>
      <headerFooter alignWithMargins="0"/>
    </customSheetView>
    <customSheetView guid="{436E96B2-CC3D-4C3D-8B1C-266CE54627E3}" scale="85">
      <selection activeCell="A5" sqref="A5"/>
      <pageMargins left="0.59055118110236227" right="0.59055118110236227" top="0.78740157480314965" bottom="0.78740157480314965" header="0.31496062992125984" footer="0.31496062992125984"/>
      <pageSetup paperSize="9" orientation="portrait" r:id="rId61"/>
      <headerFooter alignWithMargins="0"/>
    </customSheetView>
    <customSheetView guid="{5B441C35-8B1D-479D-A742-AF098D604223}" scale="85">
      <selection activeCell="A5" sqref="A5"/>
      <pageMargins left="0.59055118110236227" right="0.59055118110236227" top="0.78740157480314965" bottom="0.78740157480314965" header="0.31496062992125984" footer="0.31496062992125984"/>
      <pageSetup paperSize="9" orientation="portrait" r:id="rId62"/>
      <headerFooter alignWithMargins="0"/>
    </customSheetView>
    <customSheetView guid="{E4062767-D090-45A6-BD60-B90D5BBF3894}" scale="85">
      <selection activeCell="A5" sqref="A5"/>
      <pageMargins left="0.59055118110236227" right="0.59055118110236227" top="0.78740157480314965" bottom="0.78740157480314965" header="0.31496062992125984" footer="0.31496062992125984"/>
      <pageSetup paperSize="9" orientation="portrait" r:id="rId63"/>
      <headerFooter alignWithMargins="0"/>
    </customSheetView>
    <customSheetView guid="{1F973131-8A4E-4D06-BD72-AB7B2C989AC9}" scale="85">
      <selection activeCell="A5" sqref="A5"/>
      <pageMargins left="0.59055118110236227" right="0.59055118110236227" top="0.78740157480314965" bottom="0.78740157480314965" header="0.31496062992125984" footer="0.31496062992125984"/>
      <pageSetup paperSize="9" orientation="portrait" r:id="rId64"/>
      <headerFooter alignWithMargins="0"/>
    </customSheetView>
    <customSheetView guid="{1FF3D99B-551E-43BF-80CF-4BE9881BF48D}" scale="85">
      <selection activeCell="A5" sqref="A5"/>
      <pageMargins left="0.59055118110236227" right="0.59055118110236227" top="0.78740157480314965" bottom="0.78740157480314965" header="0.31496062992125984" footer="0.31496062992125984"/>
      <pageSetup paperSize="9" orientation="portrait" r:id="rId65"/>
      <headerFooter alignWithMargins="0"/>
    </customSheetView>
    <customSheetView guid="{240189DE-87D7-4094-9C55-239451DB35EE}" scale="85">
      <selection activeCell="A5" sqref="A5"/>
      <pageMargins left="0.59055118110236227" right="0.59055118110236227" top="0.78740157480314965" bottom="0.78740157480314965" header="0.31496062992125984" footer="0.31496062992125984"/>
      <pageSetup paperSize="9" orientation="portrait" r:id="rId66"/>
      <headerFooter alignWithMargins="0"/>
    </customSheetView>
    <customSheetView guid="{3879FE5B-EDC4-4A46-BAD1-D4F44E5C755B}" scale="85">
      <selection activeCell="A5" sqref="A5"/>
      <pageMargins left="0.59055118110236227" right="0.59055118110236227" top="0.78740157480314965" bottom="0.78740157480314965" header="0.31496062992125984" footer="0.31496062992125984"/>
      <pageSetup paperSize="9" orientation="portrait" r:id="rId67"/>
      <headerFooter alignWithMargins="0"/>
    </customSheetView>
    <customSheetView guid="{CFF65FEC-3D52-4BB3-8C14-3CC246A9956F}" scale="85">
      <selection activeCell="A5" sqref="A5"/>
      <pageMargins left="0.59055118110236227" right="0.59055118110236227" top="0.78740157480314965" bottom="0.78740157480314965" header="0.31496062992125984" footer="0.31496062992125984"/>
      <pageSetup paperSize="9" orientation="portrait" r:id="rId68"/>
      <headerFooter alignWithMargins="0"/>
    </customSheetView>
    <customSheetView guid="{3548A65C-53E9-4D33-AABC-827B0C7E9C69}" scale="85">
      <selection activeCell="A5" sqref="A5"/>
      <pageMargins left="0.59055118110236227" right="0.59055118110236227" top="0.78740157480314965" bottom="0.78740157480314965" header="0.31496062992125984" footer="0.31496062992125984"/>
      <pageSetup paperSize="9" orientation="portrait" r:id="rId69"/>
      <headerFooter alignWithMargins="0"/>
    </customSheetView>
    <customSheetView guid="{F086CED5-EBE2-44AF-B94E-B9989A6B9DCD}" scale="85">
      <selection activeCell="A5" sqref="A5"/>
      <pageMargins left="0.59055118110236227" right="0.59055118110236227" top="0.78740157480314965" bottom="0.78740157480314965" header="0.31496062992125984" footer="0.31496062992125984"/>
      <pageSetup paperSize="9" orientation="portrait" r:id="rId70"/>
      <headerFooter alignWithMargins="0"/>
    </customSheetView>
    <customSheetView guid="{7AA915D7-EB0A-47D9-A8BE-7E77CDFF3F08}" scale="85">
      <selection activeCell="A5" sqref="A5"/>
      <pageMargins left="0.59055118110236227" right="0.59055118110236227" top="0.78740157480314965" bottom="0.78740157480314965" header="0.31496062992125984" footer="0.31496062992125984"/>
      <pageSetup paperSize="9" orientation="portrait" r:id="rId71"/>
      <headerFooter alignWithMargins="0"/>
    </customSheetView>
    <customSheetView guid="{F3CC2422-C263-4ADA-B4A0-53719C6F4A1C}" scale="85">
      <selection activeCell="A5" sqref="A5"/>
      <pageMargins left="0.59055118110236227" right="0.59055118110236227" top="0.78740157480314965" bottom="0.78740157480314965" header="0.31496062992125984" footer="0.31496062992125984"/>
      <pageSetup paperSize="9" orientation="portrait" r:id="rId72"/>
      <headerFooter alignWithMargins="0"/>
    </customSheetView>
    <customSheetView guid="{71042459-703D-4FF3-8D53-1213B54B1552}" scale="85">
      <selection activeCell="A5" sqref="A5"/>
      <pageMargins left="0.59055118110236227" right="0.59055118110236227" top="0.78740157480314965" bottom="0.78740157480314965" header="0.31496062992125984" footer="0.31496062992125984"/>
      <pageSetup paperSize="9" orientation="portrait" r:id="rId73"/>
      <headerFooter alignWithMargins="0"/>
    </customSheetView>
    <customSheetView guid="{EE644B69-3942-4A0D-811D-C183FE0C8B84}" scale="85">
      <selection activeCell="A5" sqref="A5"/>
      <pageMargins left="0.59055118110236227" right="0.59055118110236227" top="0.78740157480314965" bottom="0.78740157480314965" header="0.31496062992125984" footer="0.31496062992125984"/>
      <pageSetup paperSize="9" orientation="portrait" r:id="rId74"/>
      <headerFooter alignWithMargins="0"/>
    </customSheetView>
    <customSheetView guid="{AA17E97B-ABB2-4C8B-BAA8-63934B5B5DBA}" scale="85">
      <selection activeCell="A5" sqref="A5"/>
      <pageMargins left="0.59055118110236227" right="0.59055118110236227" top="0.78740157480314965" bottom="0.78740157480314965" header="0.31496062992125984" footer="0.31496062992125984"/>
      <pageSetup paperSize="9" orientation="portrait" r:id="rId75"/>
      <headerFooter alignWithMargins="0"/>
    </customSheetView>
    <customSheetView guid="{723C59CB-A466-4479-8AA8-39674B010947}" scale="85">
      <selection activeCell="A5" sqref="A5"/>
      <pageMargins left="0.59055118110236227" right="0.59055118110236227" top="0.78740157480314965" bottom="0.78740157480314965" header="0.31496062992125984" footer="0.31496062992125984"/>
      <pageSetup paperSize="9" orientation="portrait" r:id="rId76"/>
      <headerFooter alignWithMargins="0"/>
    </customSheetView>
    <customSheetView guid="{9D1B7E56-0B3F-4392-BE9A-F57461B2AFB0}">
      <selection activeCell="A5" sqref="A5"/>
      <pageMargins left="0.59055118110236227" right="0.59055118110236227" top="0.78740157480314965" bottom="0.78740157480314965" header="0.31496062992125984" footer="0.31496062992125984"/>
      <pageSetup paperSize="9" orientation="portrait" r:id="rId77"/>
      <headerFooter alignWithMargins="0"/>
    </customSheetView>
    <customSheetView guid="{CD1FBD09-2D49-40A1-916B-5524EF5CA3FA}">
      <selection activeCell="A5" sqref="A5"/>
      <pageMargins left="0.59055118110236227" right="0.59055118110236227" top="0.78740157480314965" bottom="0.78740157480314965" header="0.31496062992125984" footer="0.31496062992125984"/>
      <pageSetup paperSize="9" orientation="portrait" r:id="rId78"/>
      <headerFooter alignWithMargins="0"/>
    </customSheetView>
    <customSheetView guid="{5513285A-7AFF-4B9F-AAF6-93131D585702}" scale="85">
      <selection activeCell="A5" sqref="A5"/>
      <pageMargins left="0.59055118110236227" right="0.59055118110236227" top="0.78740157480314965" bottom="0.78740157480314965" header="0.31496062992125984" footer="0.31496062992125984"/>
      <pageSetup paperSize="9" orientation="portrait" r:id="rId79"/>
      <headerFooter alignWithMargins="0"/>
    </customSheetView>
    <customSheetView guid="{A0A5534D-42D8-415C-8AAF-DF16D93BD699}" scale="85">
      <selection activeCell="A5" sqref="A5"/>
      <pageMargins left="0.59055118110236227" right="0.59055118110236227" top="0.78740157480314965" bottom="0.78740157480314965" header="0.31496062992125984" footer="0.31496062992125984"/>
      <pageSetup paperSize="9" orientation="portrait" r:id="rId80"/>
      <headerFooter alignWithMargins="0"/>
    </customSheetView>
    <customSheetView guid="{954601D5-9BC0-44CB-9222-E69A5143F9E9}">
      <selection activeCell="A5" sqref="A5"/>
      <pageMargins left="0.59055118110236227" right="0.59055118110236227" top="0.78740157480314965" bottom="0.78740157480314965" header="0.31496062992125984" footer="0.31496062992125984"/>
      <pageSetup paperSize="9" orientation="portrait" r:id="rId81"/>
      <headerFooter alignWithMargins="0"/>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headerFooter alignWithMargins="0"/>
    </customSheetView>
  </customSheetViews>
  <mergeCells count="19">
    <mergeCell ref="A6:A8"/>
    <mergeCell ref="H7:J7"/>
    <mergeCell ref="K7:M7"/>
    <mergeCell ref="W7:Y7"/>
    <mergeCell ref="Z7:AB7"/>
    <mergeCell ref="N7:P7"/>
    <mergeCell ref="E7:G7"/>
    <mergeCell ref="T7:V7"/>
    <mergeCell ref="AI7:AK7"/>
    <mergeCell ref="AI6:AT6"/>
    <mergeCell ref="B7:D7"/>
    <mergeCell ref="B6:P6"/>
    <mergeCell ref="Q7:S7"/>
    <mergeCell ref="Q6:AE6"/>
    <mergeCell ref="AF7:AH7"/>
    <mergeCell ref="AR7:AT7"/>
    <mergeCell ref="AL7:AN7"/>
    <mergeCell ref="AO7:AQ7"/>
    <mergeCell ref="AC7:AE7"/>
  </mergeCells>
  <phoneticPr fontId="2"/>
  <hyperlinks>
    <hyperlink ref="AV1" location="目次!A1" display="目次へ戻る"/>
  </hyperlinks>
  <pageMargins left="0.59055118110236227" right="0.59055118110236227" top="0.78740157480314965" bottom="0.78740157480314965" header="0.31496062992125984" footer="0.31496062992125984"/>
  <pageSetup paperSize="9" orientation="portrait" r:id="rId83"/>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L34"/>
  <sheetViews>
    <sheetView zoomScaleNormal="100" zoomScaleSheetLayoutView="100" workbookViewId="0">
      <selection activeCell="G20" sqref="G20"/>
    </sheetView>
  </sheetViews>
  <sheetFormatPr defaultColWidth="14.625" defaultRowHeight="18.75" customHeight="1"/>
  <cols>
    <col min="1" max="1" width="6.5" style="1262" customWidth="1"/>
    <col min="2" max="2" width="35.5" style="1262" bestFit="1" customWidth="1"/>
    <col min="3" max="10" width="17.25" style="1262" customWidth="1"/>
    <col min="11" max="11" width="2.5" style="20"/>
    <col min="12" max="12" width="10.625" style="20" bestFit="1" customWidth="1"/>
    <col min="13" max="16384" width="14.625" style="1262"/>
  </cols>
  <sheetData>
    <row r="1" spans="1:12" ht="18.75" customHeight="1">
      <c r="B1" s="1260"/>
      <c r="C1" s="1260"/>
      <c r="D1" s="1260"/>
      <c r="E1" s="1260"/>
      <c r="F1" s="1261"/>
      <c r="G1" s="1261"/>
      <c r="H1" s="1261"/>
      <c r="J1" s="19" t="s">
        <v>4793</v>
      </c>
      <c r="L1" s="413" t="s">
        <v>747</v>
      </c>
    </row>
    <row r="2" spans="1:12" ht="18.75" customHeight="1">
      <c r="A2" s="22" t="s">
        <v>4796</v>
      </c>
      <c r="C2" s="1260"/>
      <c r="D2" s="1260"/>
      <c r="E2" s="1260"/>
      <c r="F2" s="1261"/>
      <c r="G2" s="1261"/>
      <c r="I2" s="1263"/>
    </row>
    <row r="3" spans="1:12" s="1260" customFormat="1" ht="18.75" customHeight="1">
      <c r="D3" s="1264"/>
      <c r="E3" s="1264"/>
      <c r="F3" s="1265"/>
      <c r="G3" s="1265"/>
      <c r="H3" s="1265"/>
      <c r="I3" s="1265"/>
      <c r="J3" s="48" t="s">
        <v>5050</v>
      </c>
      <c r="K3" s="538"/>
      <c r="L3" s="538"/>
    </row>
    <row r="4" spans="1:12" s="1270" customFormat="1" ht="54">
      <c r="A4" s="2129" t="s">
        <v>5116</v>
      </c>
      <c r="B4" s="2128" t="s">
        <v>1011</v>
      </c>
      <c r="C4" s="1266" t="s">
        <v>5051</v>
      </c>
      <c r="D4" s="1266" t="s">
        <v>5051</v>
      </c>
      <c r="E4" s="1266" t="s">
        <v>5051</v>
      </c>
      <c r="F4" s="1266" t="s">
        <v>1024</v>
      </c>
      <c r="G4" s="1267" t="s">
        <v>5052</v>
      </c>
      <c r="H4" s="1268" t="s">
        <v>5053</v>
      </c>
      <c r="I4" s="1269" t="s">
        <v>5054</v>
      </c>
      <c r="J4" s="1316" t="s">
        <v>5055</v>
      </c>
      <c r="K4" s="20"/>
      <c r="L4" s="20"/>
    </row>
    <row r="5" spans="1:12" s="1270" customFormat="1" ht="18.75" customHeight="1">
      <c r="A5" s="2130"/>
      <c r="B5" s="2128"/>
      <c r="C5" s="1266" t="s">
        <v>985</v>
      </c>
      <c r="D5" s="1266" t="s">
        <v>5056</v>
      </c>
      <c r="E5" s="1266" t="s">
        <v>5057</v>
      </c>
      <c r="F5" s="1266" t="s">
        <v>5058</v>
      </c>
      <c r="G5" s="1266" t="s">
        <v>5059</v>
      </c>
      <c r="H5" s="1266" t="s">
        <v>5059</v>
      </c>
      <c r="I5" s="1266" t="s">
        <v>5059</v>
      </c>
      <c r="J5" s="1316" t="s">
        <v>5059</v>
      </c>
      <c r="K5" s="20"/>
      <c r="L5" s="20"/>
    </row>
    <row r="6" spans="1:12" ht="18.75" customHeight="1">
      <c r="A6" s="1314" t="s">
        <v>5092</v>
      </c>
      <c r="B6" s="1311" t="s">
        <v>5060</v>
      </c>
      <c r="C6" s="1271">
        <v>393</v>
      </c>
      <c r="D6" s="1271">
        <v>253</v>
      </c>
      <c r="E6" s="1271">
        <v>9</v>
      </c>
      <c r="F6" s="1271">
        <v>18438</v>
      </c>
      <c r="G6" s="1271">
        <v>8565571</v>
      </c>
      <c r="H6" s="1271">
        <v>40161365</v>
      </c>
      <c r="I6" s="1271">
        <v>64668659</v>
      </c>
      <c r="J6" s="1317">
        <v>23075740</v>
      </c>
    </row>
    <row r="7" spans="1:12" ht="18.75" customHeight="1">
      <c r="A7" s="1314" t="s">
        <v>5095</v>
      </c>
      <c r="B7" s="1312" t="s">
        <v>4473</v>
      </c>
      <c r="C7" s="1272">
        <v>58</v>
      </c>
      <c r="D7" s="1272">
        <v>39</v>
      </c>
      <c r="E7" s="1272">
        <v>3</v>
      </c>
      <c r="F7" s="1272">
        <v>3868</v>
      </c>
      <c r="G7" s="1272">
        <v>1048652</v>
      </c>
      <c r="H7" s="1272">
        <v>3704984</v>
      </c>
      <c r="I7" s="1272">
        <v>6206895</v>
      </c>
      <c r="J7" s="1318">
        <v>2408269</v>
      </c>
    </row>
    <row r="8" spans="1:12" ht="18.75" customHeight="1">
      <c r="A8" s="1314" t="s">
        <v>5114</v>
      </c>
      <c r="B8" s="1312" t="s">
        <v>4474</v>
      </c>
      <c r="C8" s="1272">
        <v>10</v>
      </c>
      <c r="D8" s="1272">
        <v>4</v>
      </c>
      <c r="E8" s="1272" t="s">
        <v>399</v>
      </c>
      <c r="F8" s="1272">
        <v>112</v>
      </c>
      <c r="G8" s="1272">
        <v>36392</v>
      </c>
      <c r="H8" s="1272">
        <v>127855</v>
      </c>
      <c r="I8" s="1272">
        <v>280707</v>
      </c>
      <c r="J8" s="1318">
        <v>124282</v>
      </c>
    </row>
    <row r="9" spans="1:12" ht="18.75" customHeight="1">
      <c r="A9" s="1314" t="s">
        <v>5107</v>
      </c>
      <c r="B9" s="1312" t="s">
        <v>4475</v>
      </c>
      <c r="C9" s="1272">
        <v>25</v>
      </c>
      <c r="D9" s="1272">
        <v>14</v>
      </c>
      <c r="E9" s="1272" t="s">
        <v>399</v>
      </c>
      <c r="F9" s="1272">
        <v>556</v>
      </c>
      <c r="G9" s="1272">
        <v>151199</v>
      </c>
      <c r="H9" s="1272">
        <v>441050</v>
      </c>
      <c r="I9" s="1272">
        <v>658303</v>
      </c>
      <c r="J9" s="1318">
        <v>196439</v>
      </c>
    </row>
    <row r="10" spans="1:12" ht="18.75" customHeight="1">
      <c r="A10" s="1314" t="s">
        <v>5110</v>
      </c>
      <c r="B10" s="1312" t="s">
        <v>5064</v>
      </c>
      <c r="C10" s="1272">
        <v>11</v>
      </c>
      <c r="D10" s="1272">
        <v>7</v>
      </c>
      <c r="E10" s="1272" t="s">
        <v>399</v>
      </c>
      <c r="F10" s="1272">
        <v>214</v>
      </c>
      <c r="G10" s="1272">
        <v>80966</v>
      </c>
      <c r="H10" s="1272">
        <v>273584</v>
      </c>
      <c r="I10" s="1272">
        <v>503223</v>
      </c>
      <c r="J10" s="1318">
        <v>210003</v>
      </c>
    </row>
    <row r="11" spans="1:12" ht="18.75" customHeight="1">
      <c r="A11" s="1314" t="s">
        <v>5115</v>
      </c>
      <c r="B11" s="1312" t="s">
        <v>4476</v>
      </c>
      <c r="C11" s="1272">
        <v>7</v>
      </c>
      <c r="D11" s="1272">
        <v>1</v>
      </c>
      <c r="E11" s="1272" t="s">
        <v>399</v>
      </c>
      <c r="F11" s="1272">
        <v>49</v>
      </c>
      <c r="G11" s="1272">
        <v>17455</v>
      </c>
      <c r="H11" s="1272">
        <v>17840</v>
      </c>
      <c r="I11" s="1272">
        <v>41929</v>
      </c>
      <c r="J11" s="1318">
        <v>21898</v>
      </c>
    </row>
    <row r="12" spans="1:12" ht="18.75" customHeight="1">
      <c r="A12" s="1314" t="s">
        <v>5111</v>
      </c>
      <c r="B12" s="1312" t="s">
        <v>4477</v>
      </c>
      <c r="C12" s="1272">
        <v>8</v>
      </c>
      <c r="D12" s="1272">
        <v>6</v>
      </c>
      <c r="E12" s="1272" t="s">
        <v>399</v>
      </c>
      <c r="F12" s="1272">
        <v>157</v>
      </c>
      <c r="G12" s="1272">
        <v>52981</v>
      </c>
      <c r="H12" s="1272">
        <v>338773</v>
      </c>
      <c r="I12" s="1272">
        <v>490095</v>
      </c>
      <c r="J12" s="1318">
        <v>143270</v>
      </c>
    </row>
    <row r="13" spans="1:12" ht="18.75" customHeight="1">
      <c r="A13" s="1314" t="s">
        <v>5112</v>
      </c>
      <c r="B13" s="1312" t="s">
        <v>5065</v>
      </c>
      <c r="C13" s="1272">
        <v>29</v>
      </c>
      <c r="D13" s="1272">
        <v>11</v>
      </c>
      <c r="E13" s="1272" t="s">
        <v>399</v>
      </c>
      <c r="F13" s="1272">
        <v>401</v>
      </c>
      <c r="G13" s="1272">
        <v>131123</v>
      </c>
      <c r="H13" s="1272">
        <v>246271</v>
      </c>
      <c r="I13" s="1272">
        <v>486532</v>
      </c>
      <c r="J13" s="1318">
        <v>219532</v>
      </c>
    </row>
    <row r="14" spans="1:12" ht="18.75" customHeight="1">
      <c r="A14" s="1314" t="s">
        <v>5093</v>
      </c>
      <c r="B14" s="1312" t="s">
        <v>4478</v>
      </c>
      <c r="C14" s="1272">
        <v>15</v>
      </c>
      <c r="D14" s="1272">
        <v>12</v>
      </c>
      <c r="E14" s="1272">
        <v>1</v>
      </c>
      <c r="F14" s="1272">
        <v>1842</v>
      </c>
      <c r="G14" s="1272">
        <v>949980</v>
      </c>
      <c r="H14" s="1272">
        <v>14010076</v>
      </c>
      <c r="I14" s="1272">
        <v>21510349</v>
      </c>
      <c r="J14" s="1318">
        <v>7080886</v>
      </c>
    </row>
    <row r="15" spans="1:12" ht="18.75" customHeight="1">
      <c r="A15" s="1314" t="s">
        <v>5113</v>
      </c>
      <c r="B15" s="1312" t="s">
        <v>4479</v>
      </c>
      <c r="C15" s="1272">
        <v>6</v>
      </c>
      <c r="D15" s="1272">
        <v>3</v>
      </c>
      <c r="E15" s="1272" t="s">
        <v>399</v>
      </c>
      <c r="F15" s="1272">
        <v>62</v>
      </c>
      <c r="G15" s="1272">
        <v>23431</v>
      </c>
      <c r="H15" s="1272">
        <v>197898</v>
      </c>
      <c r="I15" s="1272">
        <v>382898</v>
      </c>
      <c r="J15" s="1318">
        <v>168268</v>
      </c>
    </row>
    <row r="16" spans="1:12" ht="18.75" customHeight="1">
      <c r="A16" s="1314" t="s">
        <v>5102</v>
      </c>
      <c r="B16" s="1312" t="s">
        <v>5063</v>
      </c>
      <c r="C16" s="1272">
        <v>23</v>
      </c>
      <c r="D16" s="1272">
        <v>19</v>
      </c>
      <c r="E16" s="1272" t="s">
        <v>399</v>
      </c>
      <c r="F16" s="1272">
        <v>699</v>
      </c>
      <c r="G16" s="1272">
        <v>287824</v>
      </c>
      <c r="H16" s="1272">
        <v>868704</v>
      </c>
      <c r="I16" s="1272">
        <v>1826791</v>
      </c>
      <c r="J16" s="1318">
        <v>931519</v>
      </c>
    </row>
    <row r="17" spans="1:12" ht="18.75" customHeight="1">
      <c r="A17" s="1314" t="s">
        <v>5103</v>
      </c>
      <c r="B17" s="1312" t="s">
        <v>4480</v>
      </c>
      <c r="C17" s="1272">
        <v>4</v>
      </c>
      <c r="D17" s="1272">
        <v>4</v>
      </c>
      <c r="E17" s="1272" t="s">
        <v>399</v>
      </c>
      <c r="F17" s="1272">
        <v>401</v>
      </c>
      <c r="G17" s="1272">
        <v>139341</v>
      </c>
      <c r="H17" s="1272">
        <v>757191</v>
      </c>
      <c r="I17" s="1272">
        <v>1174694</v>
      </c>
      <c r="J17" s="1318">
        <v>379548</v>
      </c>
    </row>
    <row r="18" spans="1:12" ht="18.75" customHeight="1">
      <c r="A18" s="1314" t="s">
        <v>5097</v>
      </c>
      <c r="B18" s="1312" t="s">
        <v>4481</v>
      </c>
      <c r="C18" s="1272">
        <v>28</v>
      </c>
      <c r="D18" s="1272">
        <v>19</v>
      </c>
      <c r="E18" s="1272">
        <v>1</v>
      </c>
      <c r="F18" s="1272">
        <v>1815</v>
      </c>
      <c r="G18" s="1272">
        <v>885722</v>
      </c>
      <c r="H18" s="1272">
        <v>2176475</v>
      </c>
      <c r="I18" s="1272">
        <v>4200107</v>
      </c>
      <c r="J18" s="1318">
        <v>1903062</v>
      </c>
    </row>
    <row r="19" spans="1:12" ht="18.75" customHeight="1">
      <c r="A19" s="1314" t="s">
        <v>5109</v>
      </c>
      <c r="B19" s="1312" t="s">
        <v>4482</v>
      </c>
      <c r="C19" s="1272">
        <v>7</v>
      </c>
      <c r="D19" s="1272">
        <v>4</v>
      </c>
      <c r="E19" s="1272" t="s">
        <v>399</v>
      </c>
      <c r="F19" s="1272">
        <v>89</v>
      </c>
      <c r="G19" s="1272">
        <v>38285</v>
      </c>
      <c r="H19" s="1272">
        <v>375397</v>
      </c>
      <c r="I19" s="1272">
        <v>512948</v>
      </c>
      <c r="J19" s="1318">
        <v>127564</v>
      </c>
    </row>
    <row r="20" spans="1:12" ht="18.75" customHeight="1">
      <c r="A20" s="1314" t="s">
        <v>5101</v>
      </c>
      <c r="B20" s="1312" t="s">
        <v>4483</v>
      </c>
      <c r="C20" s="1272">
        <v>7</v>
      </c>
      <c r="D20" s="1272">
        <v>5</v>
      </c>
      <c r="E20" s="1272" t="s">
        <v>399</v>
      </c>
      <c r="F20" s="1272">
        <v>433</v>
      </c>
      <c r="G20" s="1272">
        <v>240426</v>
      </c>
      <c r="H20" s="1272">
        <v>1344349</v>
      </c>
      <c r="I20" s="1272">
        <v>1898622</v>
      </c>
      <c r="J20" s="1318">
        <v>505344</v>
      </c>
    </row>
    <row r="21" spans="1:12" ht="18.75" customHeight="1">
      <c r="A21" s="1314" t="s">
        <v>5099</v>
      </c>
      <c r="B21" s="1312" t="s">
        <v>4484</v>
      </c>
      <c r="C21" s="1272">
        <v>52</v>
      </c>
      <c r="D21" s="1272">
        <v>33</v>
      </c>
      <c r="E21" s="1272" t="s">
        <v>399</v>
      </c>
      <c r="F21" s="1272">
        <v>1460</v>
      </c>
      <c r="G21" s="1272">
        <v>631844</v>
      </c>
      <c r="H21" s="1272">
        <v>1470729</v>
      </c>
      <c r="I21" s="1272">
        <v>3320979</v>
      </c>
      <c r="J21" s="1318">
        <v>1706581</v>
      </c>
    </row>
    <row r="22" spans="1:12" ht="18.75" customHeight="1">
      <c r="A22" s="1314" t="s">
        <v>5100</v>
      </c>
      <c r="B22" s="1312" t="s">
        <v>5062</v>
      </c>
      <c r="C22" s="1272">
        <v>7</v>
      </c>
      <c r="D22" s="1272">
        <v>6</v>
      </c>
      <c r="E22" s="1272">
        <v>1</v>
      </c>
      <c r="F22" s="1272">
        <v>530</v>
      </c>
      <c r="G22" s="1272">
        <v>347724</v>
      </c>
      <c r="H22" s="1272">
        <v>2238111</v>
      </c>
      <c r="I22" s="1272">
        <v>2733150</v>
      </c>
      <c r="J22" s="1318">
        <v>533638</v>
      </c>
    </row>
    <row r="23" spans="1:12" ht="18.75" customHeight="1">
      <c r="A23" s="1314" t="s">
        <v>5104</v>
      </c>
      <c r="B23" s="1312" t="s">
        <v>4485</v>
      </c>
      <c r="C23" s="1272">
        <v>25</v>
      </c>
      <c r="D23" s="1272">
        <v>15</v>
      </c>
      <c r="E23" s="1272" t="s">
        <v>399</v>
      </c>
      <c r="F23" s="1272">
        <v>621</v>
      </c>
      <c r="G23" s="1272">
        <v>333312</v>
      </c>
      <c r="H23" s="1272">
        <v>1052713</v>
      </c>
      <c r="I23" s="1272">
        <v>1075541</v>
      </c>
      <c r="J23" s="1318">
        <v>53487</v>
      </c>
    </row>
    <row r="24" spans="1:12" ht="18.75" customHeight="1">
      <c r="A24" s="1314" t="s">
        <v>5105</v>
      </c>
      <c r="B24" s="1312" t="s">
        <v>4486</v>
      </c>
      <c r="C24" s="1272">
        <v>7</v>
      </c>
      <c r="D24" s="1272">
        <v>4</v>
      </c>
      <c r="E24" s="1272" t="s">
        <v>399</v>
      </c>
      <c r="F24" s="1272">
        <v>199</v>
      </c>
      <c r="G24" s="1272">
        <v>100351</v>
      </c>
      <c r="H24" s="1272">
        <v>343287</v>
      </c>
      <c r="I24" s="1272">
        <v>896185</v>
      </c>
      <c r="J24" s="1318">
        <v>507979</v>
      </c>
    </row>
    <row r="25" spans="1:12" ht="18.75" customHeight="1">
      <c r="A25" s="1314" t="s">
        <v>5094</v>
      </c>
      <c r="B25" s="1312" t="s">
        <v>5061</v>
      </c>
      <c r="C25" s="1272">
        <v>16</v>
      </c>
      <c r="D25" s="1272">
        <v>13</v>
      </c>
      <c r="E25" s="1272">
        <v>1</v>
      </c>
      <c r="F25" s="1272">
        <v>1191</v>
      </c>
      <c r="G25" s="1272">
        <v>689112</v>
      </c>
      <c r="H25" s="1272">
        <v>3431947</v>
      </c>
      <c r="I25" s="1272">
        <v>6525513</v>
      </c>
      <c r="J25" s="1318">
        <v>2882259</v>
      </c>
    </row>
    <row r="26" spans="1:12" ht="18.75" customHeight="1">
      <c r="A26" s="1314" t="s">
        <v>5096</v>
      </c>
      <c r="B26" s="1312" t="s">
        <v>4487</v>
      </c>
      <c r="C26" s="1272">
        <v>17</v>
      </c>
      <c r="D26" s="1272">
        <v>13</v>
      </c>
      <c r="E26" s="1272">
        <v>1</v>
      </c>
      <c r="F26" s="1272">
        <v>2143</v>
      </c>
      <c r="G26" s="1272">
        <v>1517073</v>
      </c>
      <c r="H26" s="1272">
        <v>3175750</v>
      </c>
      <c r="I26" s="1272">
        <v>4558379</v>
      </c>
      <c r="J26" s="1318">
        <v>1297336</v>
      </c>
    </row>
    <row r="27" spans="1:12" ht="18.75" customHeight="1">
      <c r="A27" s="1314" t="s">
        <v>5098</v>
      </c>
      <c r="B27" s="1312" t="s">
        <v>4488</v>
      </c>
      <c r="C27" s="1272">
        <v>9</v>
      </c>
      <c r="D27" s="1272">
        <v>8</v>
      </c>
      <c r="E27" s="1272">
        <v>1</v>
      </c>
      <c r="F27" s="1272">
        <v>939</v>
      </c>
      <c r="G27" s="1272">
        <v>562101</v>
      </c>
      <c r="H27" s="1272">
        <v>2771299</v>
      </c>
      <c r="I27" s="1272">
        <v>4006635</v>
      </c>
      <c r="J27" s="1318">
        <v>1129503</v>
      </c>
    </row>
    <row r="28" spans="1:12" ht="18.75" customHeight="1">
      <c r="A28" s="1314" t="s">
        <v>5106</v>
      </c>
      <c r="B28" s="1312" t="s">
        <v>4489</v>
      </c>
      <c r="C28" s="1272">
        <v>4</v>
      </c>
      <c r="D28" s="1272">
        <v>3</v>
      </c>
      <c r="E28" s="1272" t="s">
        <v>399</v>
      </c>
      <c r="F28" s="1272">
        <v>314</v>
      </c>
      <c r="G28" s="1272">
        <v>188148</v>
      </c>
      <c r="H28" s="1272">
        <v>456449</v>
      </c>
      <c r="I28" s="1272">
        <v>775272</v>
      </c>
      <c r="J28" s="1318">
        <v>300505</v>
      </c>
    </row>
    <row r="29" spans="1:12" ht="18.75" customHeight="1">
      <c r="A29" s="1315" t="s">
        <v>5108</v>
      </c>
      <c r="B29" s="1313" t="s">
        <v>4490</v>
      </c>
      <c r="C29" s="1273">
        <v>18</v>
      </c>
      <c r="D29" s="1273">
        <v>10</v>
      </c>
      <c r="E29" s="1273" t="s">
        <v>399</v>
      </c>
      <c r="F29" s="1273">
        <v>343</v>
      </c>
      <c r="G29" s="1273">
        <v>112129</v>
      </c>
      <c r="H29" s="1273">
        <v>340633</v>
      </c>
      <c r="I29" s="1273">
        <v>602912</v>
      </c>
      <c r="J29" s="1319">
        <v>244568</v>
      </c>
    </row>
    <row r="30" spans="1:12" s="540" customFormat="1" ht="20.100000000000001" customHeight="1">
      <c r="A30" s="540" t="s">
        <v>1021</v>
      </c>
    </row>
    <row r="31" spans="1:12" s="540" customFormat="1" ht="20.100000000000001" customHeight="1">
      <c r="A31" s="540" t="s">
        <v>5066</v>
      </c>
    </row>
    <row r="32" spans="1:12" s="564" customFormat="1" ht="20.100000000000001" customHeight="1">
      <c r="A32" s="1471" t="s">
        <v>5067</v>
      </c>
      <c r="K32" s="540"/>
      <c r="L32" s="540"/>
    </row>
    <row r="33" spans="1:12" s="564" customFormat="1" ht="20.100000000000001" customHeight="1">
      <c r="A33" s="540" t="s">
        <v>5068</v>
      </c>
    </row>
    <row r="34" spans="1:12" ht="18.75" customHeight="1">
      <c r="K34" s="23"/>
      <c r="L34" s="23"/>
    </row>
  </sheetData>
  <sortState ref="A37:J60">
    <sortCondition ref="A37:A60"/>
  </sortState>
  <customSheetViews>
    <customSheetView guid="{35BD8D3A-C3F6-4E0E-B6B2-2143E8CF03D4}" scale="85" fitToPage="1">
      <pageMargins left="0.35433070866141736" right="0.19685039370078741" top="0.39370078740157483" bottom="0.39370078740157483" header="0.27559055118110237" footer="0.19685039370078741"/>
      <printOptions horizontalCentered="1"/>
      <pageSetup paperSize="9" scale="57" fitToHeight="0" orientation="portrait" r:id="rId1"/>
      <headerFooter alignWithMargins="0">
        <oddFooter>&amp;C- &amp;P / &amp;N -</oddFooter>
      </headerFooter>
    </customSheetView>
    <customSheetView guid="{62DAE75F-6EEA-49DA-9015-29B18CCD12D0}"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
      <headerFooter alignWithMargins="0">
        <oddFooter>&amp;C- &amp;P / &amp;N -</oddFooter>
      </headerFooter>
    </customSheetView>
    <customSheetView guid="{4FBB7373-7AD5-46FB-9DE1-55BD4F50189C}" scale="85" showPageBreaks="1" fitToPage="1" printArea="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
      <headerFooter alignWithMargins="0">
        <oddFooter>&amp;C- &amp;P / &amp;N -</oddFooter>
      </headerFooter>
    </customSheetView>
    <customSheetView guid="{B4CA18B5-BFDC-4B27-9B09-A8E981EC257E}"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4"/>
      <headerFooter alignWithMargins="0">
        <oddFooter>&amp;C- &amp;P / &amp;N -</oddFooter>
      </headerFooter>
    </customSheetView>
    <customSheetView guid="{24722943-D668-4B0A-A18B-250D1EAF22DF}"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5"/>
      <headerFooter alignWithMargins="0">
        <oddFooter>&amp;C- &amp;P / &amp;N -</oddFooter>
      </headerFooter>
    </customSheetView>
    <customSheetView guid="{F9A5D3E6-646D-417F-BBE8-7ECCE1B1890D}"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6"/>
      <headerFooter alignWithMargins="0">
        <oddFooter>&amp;C- &amp;P / &amp;N -</oddFooter>
      </headerFooter>
    </customSheetView>
    <customSheetView guid="{B49D56AA-3B6B-4E15-99C8-E193BF4F22A9}"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7"/>
      <headerFooter alignWithMargins="0">
        <oddFooter>&amp;C- &amp;P / &amp;N -</oddFooter>
      </headerFooter>
    </customSheetView>
    <customSheetView guid="{4BFB6A7F-AD02-4597-91ED-9E7C081BFF9C}"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8"/>
      <headerFooter alignWithMargins="0">
        <oddFooter>&amp;C- &amp;P / &amp;N -</oddFooter>
      </headerFooter>
    </customSheetView>
    <customSheetView guid="{CB77EDC4-1539-4750-BB10-178F70A60A1B}"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9"/>
      <headerFooter alignWithMargins="0">
        <oddFooter>&amp;C- &amp;P / &amp;N -</oddFooter>
      </headerFooter>
    </customSheetView>
    <customSheetView guid="{369012CD-4C1F-4D8C-8CE3-B02386BE13F9}"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0"/>
      <headerFooter alignWithMargins="0">
        <oddFooter>&amp;C- &amp;P / &amp;N -</oddFooter>
      </headerFooter>
    </customSheetView>
    <customSheetView guid="{564D171F-5A7F-4BA7-84E9-2748A0F2FCAC}"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1"/>
      <headerFooter alignWithMargins="0">
        <oddFooter>&amp;C- &amp;P / &amp;N -</oddFooter>
      </headerFooter>
    </customSheetView>
    <customSheetView guid="{57203996-1702-43B0-8CA7-C4D353FAC7EF}"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2"/>
      <headerFooter alignWithMargins="0">
        <oddFooter>&amp;C- &amp;P / &amp;N -</oddFooter>
      </headerFooter>
    </customSheetView>
    <customSheetView guid="{00CC1D44-80CA-4E4D-84E2-49AA889E672C}"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3"/>
      <headerFooter alignWithMargins="0">
        <oddFooter>&amp;C- &amp;P / &amp;N -</oddFooter>
      </headerFooter>
    </customSheetView>
    <customSheetView guid="{58711EF9-D1BA-4D52-9189-4F7861C6D30C}"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4"/>
      <headerFooter alignWithMargins="0">
        <oddFooter>&amp;C- &amp;P / &amp;N -</oddFooter>
      </headerFooter>
    </customSheetView>
    <customSheetView guid="{67EF8DD2-DD3D-4A4F-9A3B-29FC45742F40}"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5"/>
      <headerFooter alignWithMargins="0">
        <oddFooter>&amp;C- &amp;P / &amp;N -</oddFooter>
      </headerFooter>
    </customSheetView>
    <customSheetView guid="{3A63DEF1-E49A-408D-8D43-BE5779D6C7CA}"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16"/>
      <headerFooter alignWithMargins="0">
        <oddFooter>&amp;C- &amp;P / &amp;N -</oddFooter>
      </headerFooter>
    </customSheetView>
    <customSheetView guid="{71AD9FC9-48FC-499D-BB07-7480148E85D1}"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17"/>
      <headerFooter alignWithMargins="0">
        <oddFooter>&amp;C- &amp;P / &amp;N -</oddFooter>
      </headerFooter>
    </customSheetView>
    <customSheetView guid="{3735EA80-EB2D-4910-81F1-1AA74ECCBFE5}"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8"/>
      <headerFooter alignWithMargins="0">
        <oddFooter>&amp;C- &amp;P / &amp;N -</oddFooter>
      </headerFooter>
    </customSheetView>
    <customSheetView guid="{436E96B2-CC3D-4C3D-8B1C-266CE54627E3}"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19"/>
      <headerFooter alignWithMargins="0">
        <oddFooter>&amp;C- &amp;P / &amp;N -</oddFooter>
      </headerFooter>
    </customSheetView>
    <customSheetView guid="{5B441C35-8B1D-479D-A742-AF098D604223}"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20"/>
      <headerFooter alignWithMargins="0">
        <oddFooter>&amp;C- &amp;P / &amp;N -</oddFooter>
      </headerFooter>
    </customSheetView>
    <customSheetView guid="{E4062767-D090-45A6-BD60-B90D5BBF3894}"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21"/>
      <headerFooter alignWithMargins="0">
        <oddFooter>&amp;C- &amp;P / &amp;N -</oddFooter>
      </headerFooter>
    </customSheetView>
    <customSheetView guid="{1F973131-8A4E-4D06-BD72-AB7B2C989AC9}"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22"/>
      <headerFooter alignWithMargins="0">
        <oddFooter>&amp;C- &amp;P / &amp;N -</oddFooter>
      </headerFooter>
    </customSheetView>
    <customSheetView guid="{1FF3D99B-551E-43BF-80CF-4BE9881BF48D}"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23"/>
      <headerFooter alignWithMargins="0">
        <oddFooter>&amp;C- &amp;P / &amp;N -</oddFooter>
      </headerFooter>
    </customSheetView>
    <customSheetView guid="{240189DE-87D7-4094-9C55-239451DB35EE}"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24"/>
      <headerFooter alignWithMargins="0">
        <oddFooter>&amp;C- &amp;P / &amp;N -</oddFooter>
      </headerFooter>
    </customSheetView>
    <customSheetView guid="{3879FE5B-EDC4-4A46-BAD1-D4F44E5C755B}"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5"/>
      <headerFooter alignWithMargins="0">
        <oddFooter>&amp;C- &amp;P / &amp;N -</oddFooter>
      </headerFooter>
    </customSheetView>
    <customSheetView guid="{CFF65FEC-3D52-4BB3-8C14-3CC246A9956F}"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6"/>
      <headerFooter alignWithMargins="0">
        <oddFooter>&amp;C- &amp;P / &amp;N -</oddFooter>
      </headerFooter>
    </customSheetView>
    <customSheetView guid="{3548A65C-53E9-4D33-AABC-827B0C7E9C69}"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7"/>
      <headerFooter alignWithMargins="0">
        <oddFooter>&amp;C- &amp;P / &amp;N -</oddFooter>
      </headerFooter>
    </customSheetView>
    <customSheetView guid="{F086CED5-EBE2-44AF-B94E-B9989A6B9DCD}"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8"/>
      <headerFooter alignWithMargins="0">
        <oddFooter>&amp;C- &amp;P / &amp;N -</oddFooter>
      </headerFooter>
    </customSheetView>
    <customSheetView guid="{7AA915D7-EB0A-47D9-A8BE-7E77CDFF3F08}"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29"/>
      <headerFooter alignWithMargins="0">
        <oddFooter>&amp;C- &amp;P / &amp;N -</oddFooter>
      </headerFooter>
    </customSheetView>
    <customSheetView guid="{F3CC2422-C263-4ADA-B4A0-53719C6F4A1C}"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30"/>
      <headerFooter alignWithMargins="0">
        <oddFooter>&amp;C- &amp;P / &amp;N -</oddFooter>
      </headerFooter>
    </customSheetView>
    <customSheetView guid="{71042459-703D-4FF3-8D53-1213B54B1552}"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8" fitToHeight="0" orientation="portrait" r:id="rId31"/>
      <headerFooter alignWithMargins="0">
        <oddFooter>&amp;C- &amp;P / &amp;N -</oddFooter>
      </headerFooter>
    </customSheetView>
    <customSheetView guid="{EE644B69-3942-4A0D-811D-C183FE0C8B84}"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2"/>
      <headerFooter alignWithMargins="0">
        <oddFooter>&amp;C- &amp;P / &amp;N -</oddFooter>
      </headerFooter>
    </customSheetView>
    <customSheetView guid="{AA17E97B-ABB2-4C8B-BAA8-63934B5B5DBA}"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3"/>
      <headerFooter alignWithMargins="0">
        <oddFooter>&amp;C- &amp;P / &amp;N -</oddFooter>
      </headerFooter>
    </customSheetView>
    <customSheetView guid="{723C59CB-A466-4479-8AA8-39674B010947}"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4"/>
      <headerFooter alignWithMargins="0">
        <oddFooter>&amp;C- &amp;P / &amp;N -</oddFooter>
      </headerFooter>
    </customSheetView>
    <customSheetView guid="{9D1B7E56-0B3F-4392-BE9A-F57461B2AFB0}"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5"/>
      <headerFooter alignWithMargins="0">
        <oddFooter>&amp;C- &amp;P / &amp;N -</oddFooter>
      </headerFooter>
    </customSheetView>
    <customSheetView guid="{CD1FBD09-2D49-40A1-916B-5524EF5CA3FA}"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6"/>
      <headerFooter alignWithMargins="0">
        <oddFooter>&amp;C- &amp;P / &amp;N -</oddFooter>
      </headerFooter>
    </customSheetView>
    <customSheetView guid="{5513285A-7AFF-4B9F-AAF6-93131D585702}" scale="85" fitToPage="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7"/>
      <headerFooter alignWithMargins="0">
        <oddFooter>&amp;C- &amp;P / &amp;N -</oddFooter>
      </headerFooter>
    </customSheetView>
    <customSheetView guid="{A0A5534D-42D8-415C-8AAF-DF16D93BD699}"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8"/>
      <headerFooter alignWithMargins="0">
        <oddFooter>&amp;C- &amp;P / &amp;N -</oddFooter>
      </headerFooter>
    </customSheetView>
    <customSheetView guid="{954601D5-9BC0-44CB-9222-E69A5143F9E9}" scale="85" showPageBreaks="1" fitToPage="1" printArea="1" topLeftCell="D1">
      <selection activeCell="J3" sqref="J3"/>
      <pageMargins left="0.35433070866141736" right="0.19685039370078741" top="0.39370078740157483" bottom="0.39370078740157483" header="0.27559055118110237" footer="0.19685039370078741"/>
      <printOptions horizontalCentered="1"/>
      <pageSetup paperSize="9" scale="57" fitToHeight="0" orientation="portrait" r:id="rId39"/>
      <headerFooter alignWithMargins="0">
        <oddFooter>&amp;C- &amp;P / &amp;N -</oddFooter>
      </headerFooter>
    </customSheetView>
    <customSheetView guid="{20ACD794-F4A7-4F34-995C-D04BD1C46A1C}" scale="85" fitToPage="1">
      <selection activeCell="G20" sqref="G20"/>
      <pageMargins left="0.35433070866141736" right="0.19685039370078741" top="0.39370078740157483" bottom="0.39370078740157483" header="0.27559055118110237" footer="0.19685039370078741"/>
      <printOptions horizontalCentered="1"/>
      <pageSetup paperSize="9" scale="57" fitToHeight="0" orientation="portrait" r:id="rId40"/>
      <headerFooter alignWithMargins="0">
        <oddFooter>&amp;C- &amp;P / &amp;N -</oddFooter>
      </headerFooter>
    </customSheetView>
  </customSheetViews>
  <mergeCells count="2">
    <mergeCell ref="B4:B5"/>
    <mergeCell ref="A4:A5"/>
  </mergeCells>
  <phoneticPr fontId="2"/>
  <hyperlinks>
    <hyperlink ref="L1" location="目次!A1" display="目次へ戻る"/>
  </hyperlinks>
  <printOptions horizontalCentered="1"/>
  <pageMargins left="0.35433070866141736" right="0.19685039370078741" top="0.39370078740157483" bottom="0.39370078740157483" header="0.27559055118110237" footer="0.19685039370078741"/>
  <pageSetup paperSize="9" scale="57" fitToHeight="0" orientation="portrait" r:id="rId41"/>
  <headerFooter alignWithMargins="0">
    <oddFooter>&amp;C- &amp;P / &amp;N -</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autoPageBreaks="0"/>
  </sheetPr>
  <dimension ref="A1:AN16"/>
  <sheetViews>
    <sheetView zoomScaleNormal="100" zoomScaleSheetLayoutView="115" workbookViewId="0">
      <selection activeCell="E27" sqref="E27"/>
    </sheetView>
  </sheetViews>
  <sheetFormatPr defaultColWidth="2.5" defaultRowHeight="13.5"/>
  <cols>
    <col min="1" max="1" width="11.375" style="20" customWidth="1"/>
    <col min="2" max="28" width="10.875" style="20" customWidth="1"/>
    <col min="29" max="29" width="2.5" style="20"/>
    <col min="30" max="30" width="10.625" style="20" bestFit="1" customWidth="1"/>
    <col min="31" max="16384" width="2.5" style="20"/>
  </cols>
  <sheetData>
    <row r="1" spans="1:40" ht="22.5" customHeight="1">
      <c r="AB1" s="19" t="s">
        <v>4793</v>
      </c>
      <c r="AD1" s="413" t="s">
        <v>747</v>
      </c>
    </row>
    <row r="2" spans="1:40" ht="22.5" customHeight="1">
      <c r="A2" s="22" t="s">
        <v>4795</v>
      </c>
    </row>
    <row r="3" spans="1:40" s="538" customFormat="1" ht="22.5" customHeight="1">
      <c r="AB3" s="40" t="s">
        <v>5528</v>
      </c>
    </row>
    <row r="4" spans="1:40" s="538" customFormat="1" ht="22.5" customHeight="1">
      <c r="AB4" s="40" t="s">
        <v>5529</v>
      </c>
    </row>
    <row r="5" spans="1:40" ht="20.100000000000001" customHeight="1">
      <c r="A5" s="2131" t="s">
        <v>1022</v>
      </c>
      <c r="B5" s="2016" t="s">
        <v>759</v>
      </c>
      <c r="C5" s="2017"/>
      <c r="D5" s="2017"/>
      <c r="E5" s="2017"/>
      <c r="F5" s="2017"/>
      <c r="G5" s="2017"/>
      <c r="H5" s="2017"/>
      <c r="I5" s="2027"/>
      <c r="J5" s="2023" t="s">
        <v>1023</v>
      </c>
      <c r="K5" s="1606"/>
      <c r="L5" s="2016" t="s">
        <v>1024</v>
      </c>
      <c r="M5" s="2017"/>
      <c r="N5" s="2017"/>
      <c r="O5" s="2017"/>
      <c r="P5" s="2017"/>
      <c r="Q5" s="2017"/>
      <c r="R5" s="2027"/>
      <c r="S5" s="2023" t="s">
        <v>1023</v>
      </c>
      <c r="T5" s="2016" t="s">
        <v>1025</v>
      </c>
      <c r="U5" s="2017"/>
      <c r="V5" s="2017"/>
      <c r="W5" s="2017"/>
      <c r="X5" s="2017"/>
      <c r="Y5" s="2017"/>
      <c r="Z5" s="2017"/>
      <c r="AA5" s="2027"/>
      <c r="AB5" s="2028" t="s">
        <v>1023</v>
      </c>
      <c r="AC5" s="541"/>
      <c r="AD5" s="541"/>
      <c r="AE5" s="541"/>
      <c r="AF5" s="541"/>
      <c r="AG5" s="541"/>
      <c r="AH5" s="541"/>
      <c r="AI5" s="541"/>
      <c r="AJ5" s="541"/>
      <c r="AK5" s="541"/>
      <c r="AL5" s="541"/>
      <c r="AM5" s="541"/>
      <c r="AN5" s="541"/>
    </row>
    <row r="6" spans="1:40" ht="35.25" customHeight="1">
      <c r="A6" s="2132"/>
      <c r="B6" s="1605" t="s">
        <v>682</v>
      </c>
      <c r="C6" s="1605" t="s">
        <v>5527</v>
      </c>
      <c r="D6" s="1605" t="s">
        <v>5525</v>
      </c>
      <c r="E6" s="1605" t="s">
        <v>5526</v>
      </c>
      <c r="F6" s="1255" t="s">
        <v>1026</v>
      </c>
      <c r="G6" s="1256" t="s">
        <v>1027</v>
      </c>
      <c r="H6" s="1256" t="s">
        <v>684</v>
      </c>
      <c r="I6" s="1256" t="s">
        <v>4982</v>
      </c>
      <c r="J6" s="2024"/>
      <c r="K6" s="1605" t="s">
        <v>682</v>
      </c>
      <c r="L6" s="1605" t="s">
        <v>5527</v>
      </c>
      <c r="M6" s="1605" t="s">
        <v>5525</v>
      </c>
      <c r="N6" s="1605" t="s">
        <v>5526</v>
      </c>
      <c r="O6" s="1258" t="s">
        <v>1026</v>
      </c>
      <c r="P6" s="1256" t="s">
        <v>1027</v>
      </c>
      <c r="Q6" s="1256" t="s">
        <v>684</v>
      </c>
      <c r="R6" s="1256" t="s">
        <v>4982</v>
      </c>
      <c r="S6" s="2024"/>
      <c r="T6" s="1605" t="s">
        <v>682</v>
      </c>
      <c r="U6" s="1605" t="s">
        <v>5527</v>
      </c>
      <c r="V6" s="1605" t="s">
        <v>5525</v>
      </c>
      <c r="W6" s="1605" t="s">
        <v>5526</v>
      </c>
      <c r="X6" s="1258" t="s">
        <v>1028</v>
      </c>
      <c r="Y6" s="1258" t="s">
        <v>1029</v>
      </c>
      <c r="Z6" s="1256" t="s">
        <v>684</v>
      </c>
      <c r="AA6" s="1256" t="s">
        <v>4982</v>
      </c>
      <c r="AB6" s="2029"/>
      <c r="AC6" s="542"/>
      <c r="AD6" s="542"/>
      <c r="AE6" s="542"/>
      <c r="AF6" s="542"/>
      <c r="AG6" s="542"/>
      <c r="AH6" s="542"/>
      <c r="AI6" s="181"/>
      <c r="AJ6" s="181"/>
      <c r="AK6" s="181"/>
      <c r="AL6" s="181"/>
      <c r="AM6" s="181"/>
      <c r="AN6" s="181"/>
    </row>
    <row r="7" spans="1:40" ht="20.100000000000001" customHeight="1">
      <c r="A7" s="543" t="s">
        <v>131</v>
      </c>
      <c r="B7" s="150">
        <f>SUM(B8:B9)</f>
        <v>448</v>
      </c>
      <c r="C7" s="150">
        <f>SUM(C8:C9)</f>
        <v>439</v>
      </c>
      <c r="D7" s="150">
        <f>SUM(D8:D9)</f>
        <v>444</v>
      </c>
      <c r="E7" s="150">
        <f>SUM(E8:E9)</f>
        <v>425</v>
      </c>
      <c r="F7" s="150">
        <v>406</v>
      </c>
      <c r="G7" s="150">
        <v>400</v>
      </c>
      <c r="H7" s="150">
        <v>402</v>
      </c>
      <c r="I7" s="150">
        <v>393</v>
      </c>
      <c r="J7" s="544" t="s">
        <v>5069</v>
      </c>
      <c r="K7" s="150">
        <f>SUM(K8:K9)</f>
        <v>19982</v>
      </c>
      <c r="L7" s="150">
        <f>SUM(L8:L9)</f>
        <v>18704</v>
      </c>
      <c r="M7" s="150">
        <f>SUM(M8:M9)</f>
        <v>18686</v>
      </c>
      <c r="N7" s="150">
        <f>SUM(N8:N9)</f>
        <v>18261</v>
      </c>
      <c r="O7" s="150">
        <v>18934</v>
      </c>
      <c r="P7" s="150">
        <v>19309</v>
      </c>
      <c r="Q7" s="150">
        <v>18922</v>
      </c>
      <c r="R7" s="150">
        <v>18438</v>
      </c>
      <c r="S7" s="544" t="s">
        <v>5069</v>
      </c>
      <c r="T7" s="150">
        <f>SUM(T8:T9)</f>
        <v>82909950</v>
      </c>
      <c r="U7" s="150">
        <f>SUM(U8:U9)</f>
        <v>77598013</v>
      </c>
      <c r="V7" s="150">
        <f>SUM(V8:V9)</f>
        <v>84108118</v>
      </c>
      <c r="W7" s="150">
        <f>SUM(W8:W9)</f>
        <v>85448114</v>
      </c>
      <c r="X7" s="150">
        <v>71013915</v>
      </c>
      <c r="Y7" s="150">
        <v>66969349</v>
      </c>
      <c r="Z7" s="150">
        <v>63211358</v>
      </c>
      <c r="AA7" s="150">
        <v>64668659</v>
      </c>
      <c r="AB7" s="544" t="s">
        <v>5069</v>
      </c>
      <c r="AC7" s="542"/>
      <c r="AD7" s="542"/>
      <c r="AE7" s="542"/>
      <c r="AF7" s="542"/>
      <c r="AG7" s="542"/>
      <c r="AH7" s="542"/>
      <c r="AI7" s="71"/>
      <c r="AJ7" s="71"/>
      <c r="AK7" s="71"/>
      <c r="AL7" s="71"/>
      <c r="AM7" s="71"/>
      <c r="AN7" s="71"/>
    </row>
    <row r="8" spans="1:40" ht="20.100000000000001" customHeight="1">
      <c r="A8" s="545" t="s">
        <v>1030</v>
      </c>
      <c r="B8" s="546">
        <v>341</v>
      </c>
      <c r="C8" s="546">
        <v>331</v>
      </c>
      <c r="D8" s="546">
        <v>335</v>
      </c>
      <c r="E8" s="546">
        <v>319</v>
      </c>
      <c r="F8" s="546">
        <v>300</v>
      </c>
      <c r="G8" s="142">
        <v>291</v>
      </c>
      <c r="H8" s="142">
        <v>295</v>
      </c>
      <c r="I8" s="142" t="s">
        <v>5069</v>
      </c>
      <c r="J8" s="547" t="s">
        <v>5069</v>
      </c>
      <c r="K8" s="145">
        <v>3984</v>
      </c>
      <c r="L8" s="145">
        <v>3920</v>
      </c>
      <c r="M8" s="145">
        <v>4115</v>
      </c>
      <c r="N8" s="145">
        <v>3872</v>
      </c>
      <c r="O8" s="142">
        <v>3750</v>
      </c>
      <c r="P8" s="142">
        <v>3672</v>
      </c>
      <c r="Q8" s="142">
        <v>3707</v>
      </c>
      <c r="R8" s="142" t="s">
        <v>5069</v>
      </c>
      <c r="S8" s="547" t="s">
        <v>5069</v>
      </c>
      <c r="T8" s="145">
        <v>6335235</v>
      </c>
      <c r="U8" s="145">
        <v>6159581</v>
      </c>
      <c r="V8" s="145">
        <v>7641657</v>
      </c>
      <c r="W8" s="546">
        <v>6578697</v>
      </c>
      <c r="X8" s="142">
        <f>X7-X9</f>
        <v>6694504</v>
      </c>
      <c r="Y8" s="142">
        <f>Y7-Y9</f>
        <v>6761397</v>
      </c>
      <c r="Z8" s="142">
        <v>6622831</v>
      </c>
      <c r="AA8" s="142" t="s">
        <v>5069</v>
      </c>
      <c r="AB8" s="547" t="s">
        <v>5069</v>
      </c>
      <c r="AC8" s="542"/>
      <c r="AD8" s="542"/>
      <c r="AE8" s="542"/>
      <c r="AF8" s="542"/>
      <c r="AG8" s="542"/>
      <c r="AH8" s="542"/>
      <c r="AI8" s="71"/>
      <c r="AJ8" s="71"/>
      <c r="AK8" s="71"/>
      <c r="AL8" s="71"/>
      <c r="AM8" s="71"/>
      <c r="AN8" s="71"/>
    </row>
    <row r="9" spans="1:40" ht="20.100000000000001" customHeight="1">
      <c r="A9" s="548" t="s">
        <v>1019</v>
      </c>
      <c r="B9" s="549">
        <v>107</v>
      </c>
      <c r="C9" s="549">
        <v>108</v>
      </c>
      <c r="D9" s="549">
        <v>109</v>
      </c>
      <c r="E9" s="549">
        <v>106</v>
      </c>
      <c r="F9" s="549">
        <v>106</v>
      </c>
      <c r="G9" s="154">
        <v>109</v>
      </c>
      <c r="H9" s="154">
        <v>107</v>
      </c>
      <c r="I9" s="154" t="s">
        <v>5069</v>
      </c>
      <c r="J9" s="550" t="s">
        <v>5069</v>
      </c>
      <c r="K9" s="155">
        <v>15998</v>
      </c>
      <c r="L9" s="155">
        <v>14784</v>
      </c>
      <c r="M9" s="155">
        <v>14571</v>
      </c>
      <c r="N9" s="155">
        <v>14389</v>
      </c>
      <c r="O9" s="154">
        <v>15184</v>
      </c>
      <c r="P9" s="154">
        <v>15637</v>
      </c>
      <c r="Q9" s="154">
        <v>15215</v>
      </c>
      <c r="R9" s="154" t="s">
        <v>5069</v>
      </c>
      <c r="S9" s="550" t="s">
        <v>5069</v>
      </c>
      <c r="T9" s="155">
        <v>76574715</v>
      </c>
      <c r="U9" s="155">
        <v>71438432</v>
      </c>
      <c r="V9" s="155">
        <v>76466461</v>
      </c>
      <c r="W9" s="549">
        <v>78869417</v>
      </c>
      <c r="X9" s="154">
        <v>64319411</v>
      </c>
      <c r="Y9" s="154">
        <v>60207952</v>
      </c>
      <c r="Z9" s="154">
        <v>56588527</v>
      </c>
      <c r="AA9" s="154" t="s">
        <v>5069</v>
      </c>
      <c r="AB9" s="550" t="s">
        <v>5069</v>
      </c>
      <c r="AC9" s="542"/>
      <c r="AD9" s="542"/>
      <c r="AE9" s="542"/>
      <c r="AF9" s="542"/>
      <c r="AG9" s="542"/>
      <c r="AH9" s="542"/>
      <c r="AI9" s="71"/>
      <c r="AJ9" s="71"/>
      <c r="AK9" s="71"/>
      <c r="AL9" s="71"/>
      <c r="AM9" s="71"/>
      <c r="AN9" s="71"/>
    </row>
    <row r="10" spans="1:40" s="540" customFormat="1" ht="20.100000000000001" customHeight="1">
      <c r="A10" s="540" t="s">
        <v>1021</v>
      </c>
    </row>
    <row r="11" spans="1:40" s="540" customFormat="1" ht="20.100000000000001" customHeight="1">
      <c r="A11" s="540" t="s">
        <v>5070</v>
      </c>
    </row>
    <row r="12" spans="1:40" s="564" customFormat="1" ht="20.100000000000001" customHeight="1">
      <c r="A12" s="1471" t="s">
        <v>5067</v>
      </c>
      <c r="AC12" s="540"/>
      <c r="AD12" s="540"/>
    </row>
    <row r="13" spans="1:40" s="564" customFormat="1" ht="20.100000000000001" customHeight="1">
      <c r="A13" s="1469" t="s">
        <v>5071</v>
      </c>
      <c r="AC13" s="540"/>
      <c r="AD13" s="540"/>
      <c r="AE13" s="540"/>
      <c r="AF13" s="540"/>
      <c r="AG13" s="540"/>
      <c r="AH13" s="540"/>
      <c r="AI13" s="540"/>
      <c r="AJ13" s="540"/>
      <c r="AK13" s="540"/>
      <c r="AL13" s="540"/>
      <c r="AM13" s="540"/>
      <c r="AN13" s="540"/>
    </row>
    <row r="14" spans="1:40" ht="20.100000000000001" customHeight="1">
      <c r="A14" s="20" t="s">
        <v>5530</v>
      </c>
    </row>
    <row r="16" spans="1:40">
      <c r="N16" s="1248"/>
    </row>
  </sheetData>
  <customSheetViews>
    <customSheetView guid="{35BD8D3A-C3F6-4E0E-B6B2-2143E8CF03D4}" scale="85">
      <rowBreaks count="1" manualBreakCount="1">
        <brk id="12" max="34" man="1"/>
      </rowBreaks>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7"/>
      <headerFooter alignWithMargins="0"/>
    </customSheetView>
    <customSheetView guid="{3735EA80-EB2D-4910-81F1-1AA74ECCBFE5}"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8"/>
      <headerFooter alignWithMargins="0"/>
    </customSheetView>
    <customSheetView guid="{436E96B2-CC3D-4C3D-8B1C-266CE54627E3}"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19"/>
      <headerFooter alignWithMargins="0"/>
    </customSheetView>
    <customSheetView guid="{5B441C35-8B1D-479D-A742-AF098D604223}"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0"/>
      <headerFooter alignWithMargins="0"/>
    </customSheetView>
    <customSheetView guid="{E4062767-D090-45A6-BD60-B90D5BBF3894}"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1"/>
      <headerFooter alignWithMargins="0"/>
    </customSheetView>
    <customSheetView guid="{1F973131-8A4E-4D06-BD72-AB7B2C989AC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2"/>
      <headerFooter alignWithMargins="0"/>
    </customSheetView>
    <customSheetView guid="{1FF3D99B-551E-43BF-80CF-4BE9881BF48D}"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3"/>
      <headerFooter alignWithMargins="0"/>
    </customSheetView>
    <customSheetView guid="{240189DE-87D7-4094-9C55-239451DB35EE}"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4"/>
      <headerFooter alignWithMargins="0"/>
    </customSheetView>
    <customSheetView guid="{3879FE5B-EDC4-4A46-BAD1-D4F44E5C755B}"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5"/>
      <headerFooter alignWithMargins="0"/>
    </customSheetView>
    <customSheetView guid="{CFF65FEC-3D52-4BB3-8C14-3CC246A9956F}"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6"/>
      <headerFooter alignWithMargins="0"/>
    </customSheetView>
    <customSheetView guid="{3548A65C-53E9-4D33-AABC-827B0C7E9C6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7"/>
      <headerFooter alignWithMargins="0"/>
    </customSheetView>
    <customSheetView guid="{F086CED5-EBE2-44AF-B94E-B9989A6B9DCD}"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8"/>
      <headerFooter alignWithMargins="0"/>
    </customSheetView>
    <customSheetView guid="{7AA915D7-EB0A-47D9-A8BE-7E77CDFF3F08}"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29"/>
      <headerFooter alignWithMargins="0"/>
    </customSheetView>
    <customSheetView guid="{F3CC2422-C263-4ADA-B4A0-53719C6F4A1C}"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0"/>
      <headerFooter alignWithMargins="0"/>
    </customSheetView>
    <customSheetView guid="{71042459-703D-4FF3-8D53-1213B54B1552}"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1"/>
      <headerFooter alignWithMargins="0"/>
    </customSheetView>
    <customSheetView guid="{EE644B69-3942-4A0D-811D-C183FE0C8B84}"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2"/>
      <headerFooter alignWithMargins="0"/>
    </customSheetView>
    <customSheetView guid="{AA17E97B-ABB2-4C8B-BAA8-63934B5B5DBA}"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3"/>
      <headerFooter alignWithMargins="0"/>
    </customSheetView>
    <customSheetView guid="{723C59CB-A466-4479-8AA8-39674B010947}"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4"/>
      <headerFooter alignWithMargins="0"/>
    </customSheetView>
    <customSheetView guid="{9D1B7E56-0B3F-4392-BE9A-F57461B2AFB0}"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5"/>
      <headerFooter alignWithMargins="0"/>
    </customSheetView>
    <customSheetView guid="{CD1FBD09-2D49-40A1-916B-5524EF5CA3FA}"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6"/>
      <headerFooter alignWithMargins="0"/>
    </customSheetView>
    <customSheetView guid="{5513285A-7AFF-4B9F-AAF6-93131D585702}"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7"/>
      <headerFooter alignWithMargins="0"/>
    </customSheetView>
    <customSheetView guid="{A0A5534D-42D8-415C-8AAF-DF16D93BD69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8"/>
      <headerFooter alignWithMargins="0"/>
    </customSheetView>
    <customSheetView guid="{954601D5-9BC0-44CB-9222-E69A5143F9E9}" scale="85">
      <selection activeCell="N17" sqref="A17:N17"/>
      <rowBreaks count="1" manualBreakCount="1">
        <brk id="12" max="34" man="1"/>
      </rowBreaks>
      <pageMargins left="0.59055118110236227" right="0.59055118110236227" top="0.78740157480314965" bottom="0.78740157480314965" header="0.31496062992125984" footer="0.31496062992125984"/>
      <pageSetup paperSize="9" orientation="portrait" r:id="rId39"/>
      <headerFooter alignWithMargins="0"/>
    </customSheetView>
    <customSheetView guid="{20ACD794-F4A7-4F34-995C-D04BD1C46A1C}" scale="85">
      <selection activeCell="G20" sqref="G20"/>
      <rowBreaks count="1" manualBreakCount="1">
        <brk id="12" max="34" man="1"/>
      </rowBreaks>
      <pageMargins left="0.59055118110236227" right="0.59055118110236227" top="0.78740157480314965" bottom="0.78740157480314965" header="0.31496062992125984" footer="0.31496062992125984"/>
      <pageSetup paperSize="9" orientation="portrait" r:id="rId40"/>
      <headerFooter alignWithMargins="0"/>
    </customSheetView>
  </customSheetViews>
  <mergeCells count="7">
    <mergeCell ref="AB5:AB6"/>
    <mergeCell ref="A5:A6"/>
    <mergeCell ref="J5:J6"/>
    <mergeCell ref="S5:S6"/>
    <mergeCell ref="L5:R5"/>
    <mergeCell ref="B5:I5"/>
    <mergeCell ref="T5:AA5"/>
  </mergeCells>
  <phoneticPr fontId="2"/>
  <hyperlinks>
    <hyperlink ref="AD1" location="目次!A1" display="目次へ戻る"/>
  </hyperlinks>
  <pageMargins left="0.59055118110236227" right="0.59055118110236227" top="0.78740157480314965" bottom="0.78740157480314965" header="0.31496062992125984" footer="0.31496062992125984"/>
  <pageSetup paperSize="9" orientation="portrait" r:id="rId41"/>
  <headerFooter alignWithMargins="0"/>
  <rowBreaks count="1" manualBreakCount="1">
    <brk id="13" max="34"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sheetPr>
  <dimension ref="A1:AD22"/>
  <sheetViews>
    <sheetView topLeftCell="A10" zoomScaleNormal="100" zoomScaleSheetLayoutView="85" workbookViewId="0">
      <selection activeCell="G25" sqref="G25"/>
    </sheetView>
  </sheetViews>
  <sheetFormatPr defaultColWidth="2.5" defaultRowHeight="13.5"/>
  <cols>
    <col min="1" max="2" width="13" style="20" customWidth="1"/>
    <col min="3" max="10" width="8.5" style="20" customWidth="1"/>
    <col min="11" max="17" width="10.5" style="20" customWidth="1"/>
    <col min="18" max="18" width="2.5" style="20" customWidth="1"/>
    <col min="19" max="19" width="10.625" style="20" bestFit="1" customWidth="1"/>
    <col min="20" max="16384" width="2.5" style="20"/>
  </cols>
  <sheetData>
    <row r="1" spans="1:30" ht="22.5" customHeight="1">
      <c r="Q1" s="19" t="s">
        <v>4793</v>
      </c>
      <c r="S1" s="413" t="s">
        <v>747</v>
      </c>
    </row>
    <row r="2" spans="1:30" ht="22.5" customHeight="1">
      <c r="A2" s="22" t="s">
        <v>4794</v>
      </c>
      <c r="B2" s="22"/>
      <c r="C2" s="22"/>
    </row>
    <row r="3" spans="1:30" s="165" customFormat="1" ht="22.5" customHeight="1">
      <c r="Q3" s="48" t="s">
        <v>5072</v>
      </c>
    </row>
    <row r="4" spans="1:30" s="538" customFormat="1" ht="22.5" customHeight="1">
      <c r="K4" s="40"/>
      <c r="Q4" s="48" t="s">
        <v>5533</v>
      </c>
    </row>
    <row r="5" spans="1:30" ht="20.100000000000001" customHeight="1">
      <c r="A5" s="2017" t="s">
        <v>129</v>
      </c>
      <c r="B5" s="2033" t="s">
        <v>130</v>
      </c>
      <c r="C5" s="2027" t="s">
        <v>759</v>
      </c>
      <c r="D5" s="2024"/>
      <c r="E5" s="2024"/>
      <c r="F5" s="2024"/>
      <c r="G5" s="2024" t="s">
        <v>1024</v>
      </c>
      <c r="H5" s="2024"/>
      <c r="I5" s="2024"/>
      <c r="J5" s="2024"/>
      <c r="K5" s="2023" t="s">
        <v>1012</v>
      </c>
      <c r="L5" s="2023" t="s">
        <v>1013</v>
      </c>
      <c r="M5" s="2024" t="s">
        <v>1014</v>
      </c>
      <c r="N5" s="2024"/>
      <c r="O5" s="2024"/>
      <c r="P5" s="2024"/>
      <c r="Q5" s="2030" t="s">
        <v>1031</v>
      </c>
    </row>
    <row r="6" spans="1:30" ht="26.25" customHeight="1">
      <c r="A6" s="2017"/>
      <c r="B6" s="2027"/>
      <c r="C6" s="2027" t="s">
        <v>131</v>
      </c>
      <c r="D6" s="2024" t="s">
        <v>1032</v>
      </c>
      <c r="E6" s="2024"/>
      <c r="F6" s="2023" t="s">
        <v>5532</v>
      </c>
      <c r="G6" s="2024" t="s">
        <v>131</v>
      </c>
      <c r="H6" s="2024" t="s">
        <v>1033</v>
      </c>
      <c r="I6" s="2024"/>
      <c r="J6" s="2023" t="s">
        <v>5532</v>
      </c>
      <c r="K6" s="2024"/>
      <c r="L6" s="2024"/>
      <c r="M6" s="2024" t="s">
        <v>1015</v>
      </c>
      <c r="N6" s="2023" t="s">
        <v>1016</v>
      </c>
      <c r="O6" s="2023" t="s">
        <v>1017</v>
      </c>
      <c r="P6" s="2023" t="s">
        <v>1018</v>
      </c>
      <c r="Q6" s="2016"/>
    </row>
    <row r="7" spans="1:30" ht="26.25" customHeight="1">
      <c r="A7" s="2017"/>
      <c r="B7" s="2027"/>
      <c r="C7" s="2027"/>
      <c r="D7" s="1257" t="s">
        <v>1019</v>
      </c>
      <c r="E7" s="1257" t="s">
        <v>1020</v>
      </c>
      <c r="F7" s="2024"/>
      <c r="G7" s="2024"/>
      <c r="H7" s="1257" t="s">
        <v>245</v>
      </c>
      <c r="I7" s="1257" t="s">
        <v>246</v>
      </c>
      <c r="J7" s="2024"/>
      <c r="K7" s="2024"/>
      <c r="L7" s="2024"/>
      <c r="M7" s="2024"/>
      <c r="N7" s="2024"/>
      <c r="O7" s="2024"/>
      <c r="P7" s="2024"/>
      <c r="Q7" s="2016"/>
    </row>
    <row r="8" spans="1:30" ht="35.25" customHeight="1">
      <c r="A8" s="551">
        <v>2010</v>
      </c>
      <c r="B8" s="552" t="s">
        <v>5531</v>
      </c>
      <c r="C8" s="142">
        <f t="shared" ref="C8" si="0">SUM(D8:E8)</f>
        <v>448</v>
      </c>
      <c r="D8" s="142">
        <v>107</v>
      </c>
      <c r="E8" s="142">
        <v>341</v>
      </c>
      <c r="F8" s="547">
        <f>C8/$C$8*100</f>
        <v>100</v>
      </c>
      <c r="G8" s="142">
        <v>19982</v>
      </c>
      <c r="H8" s="142">
        <v>12679</v>
      </c>
      <c r="I8" s="142">
        <v>7249</v>
      </c>
      <c r="J8" s="547">
        <f>G8/$G$8*100</f>
        <v>100</v>
      </c>
      <c r="K8" s="142">
        <v>8225823</v>
      </c>
      <c r="L8" s="142">
        <v>42911567</v>
      </c>
      <c r="M8" s="142">
        <f t="shared" ref="M8" si="1">SUM(N8:P8)</f>
        <v>82909950</v>
      </c>
      <c r="N8" s="142">
        <v>78608198</v>
      </c>
      <c r="O8" s="142">
        <v>2867717</v>
      </c>
      <c r="P8" s="142">
        <v>1434035</v>
      </c>
      <c r="Q8" s="142">
        <v>27249966</v>
      </c>
    </row>
    <row r="9" spans="1:30" ht="35.25" customHeight="1">
      <c r="A9" s="551">
        <v>2012</v>
      </c>
      <c r="B9" s="552" t="s">
        <v>141</v>
      </c>
      <c r="C9" s="142">
        <f t="shared" ref="C9" si="2">SUM(D9:E9)</f>
        <v>439</v>
      </c>
      <c r="D9" s="142">
        <v>108</v>
      </c>
      <c r="E9" s="142">
        <v>331</v>
      </c>
      <c r="F9" s="547">
        <f>C9/$C$8*100</f>
        <v>97.991071428571431</v>
      </c>
      <c r="G9" s="142">
        <v>18704</v>
      </c>
      <c r="H9" s="142">
        <v>11634</v>
      </c>
      <c r="I9" s="142">
        <v>7030</v>
      </c>
      <c r="J9" s="547">
        <f>G9/$G$8*100</f>
        <v>93.604243819437499</v>
      </c>
      <c r="K9" s="142">
        <v>7860766</v>
      </c>
      <c r="L9" s="142">
        <v>36972299</v>
      </c>
      <c r="M9" s="142">
        <f t="shared" ref="M9" si="3">SUM(N9:P9)</f>
        <v>77598013</v>
      </c>
      <c r="N9" s="142">
        <v>74120762</v>
      </c>
      <c r="O9" s="142">
        <v>2397975</v>
      </c>
      <c r="P9" s="142">
        <v>1079276</v>
      </c>
      <c r="Q9" s="142">
        <v>23588788</v>
      </c>
    </row>
    <row r="10" spans="1:30" ht="35.25" customHeight="1">
      <c r="A10" s="551">
        <v>2013</v>
      </c>
      <c r="B10" s="552" t="s">
        <v>1034</v>
      </c>
      <c r="C10" s="142">
        <f t="shared" ref="C10:C15" si="4">SUM(D10:E10)</f>
        <v>444</v>
      </c>
      <c r="D10" s="142">
        <v>109</v>
      </c>
      <c r="E10" s="142">
        <v>335</v>
      </c>
      <c r="F10" s="547">
        <f>C10/$C$8*100</f>
        <v>99.107142857142861</v>
      </c>
      <c r="G10" s="142">
        <v>18686</v>
      </c>
      <c r="H10" s="142">
        <v>11572</v>
      </c>
      <c r="I10" s="142">
        <v>7078</v>
      </c>
      <c r="J10" s="547">
        <f>G10/$G$8*100</f>
        <v>93.514162746471825</v>
      </c>
      <c r="K10" s="142">
        <v>7508235</v>
      </c>
      <c r="L10" s="142">
        <v>40632778</v>
      </c>
      <c r="M10" s="142">
        <f t="shared" ref="M10:M16" si="5">SUM(N10:P10)</f>
        <v>84108118</v>
      </c>
      <c r="N10" s="142">
        <v>80271434</v>
      </c>
      <c r="O10" s="142">
        <v>2524572</v>
      </c>
      <c r="P10" s="142">
        <v>1312112</v>
      </c>
      <c r="Q10" s="142">
        <v>23757757</v>
      </c>
    </row>
    <row r="11" spans="1:30" ht="35.25" customHeight="1">
      <c r="A11" s="551">
        <v>2014</v>
      </c>
      <c r="B11" s="552" t="s">
        <v>143</v>
      </c>
      <c r="C11" s="142">
        <f t="shared" si="4"/>
        <v>425</v>
      </c>
      <c r="D11" s="142">
        <v>106</v>
      </c>
      <c r="E11" s="142">
        <v>319</v>
      </c>
      <c r="F11" s="547">
        <f>C11/$C$8*100</f>
        <v>94.866071428571431</v>
      </c>
      <c r="G11" s="142">
        <v>18261</v>
      </c>
      <c r="H11" s="142">
        <v>11394</v>
      </c>
      <c r="I11" s="142">
        <v>6833</v>
      </c>
      <c r="J11" s="547">
        <f>G11/$G$8*100</f>
        <v>91.387248523671303</v>
      </c>
      <c r="K11" s="142">
        <v>7859952</v>
      </c>
      <c r="L11" s="142">
        <v>43602419</v>
      </c>
      <c r="M11" s="142">
        <f t="shared" si="5"/>
        <v>85448114</v>
      </c>
      <c r="N11" s="142">
        <v>81240381</v>
      </c>
      <c r="O11" s="142">
        <v>2398559</v>
      </c>
      <c r="P11" s="142">
        <v>1809174</v>
      </c>
      <c r="Q11" s="142">
        <v>22763678</v>
      </c>
    </row>
    <row r="12" spans="1:30" ht="35.25" customHeight="1">
      <c r="A12" s="551">
        <v>2016</v>
      </c>
      <c r="B12" s="552" t="s">
        <v>5086</v>
      </c>
      <c r="C12" s="142" t="s">
        <v>5087</v>
      </c>
      <c r="D12" s="150" t="s">
        <v>553</v>
      </c>
      <c r="E12" s="150" t="s">
        <v>553</v>
      </c>
      <c r="F12" s="544" t="s">
        <v>553</v>
      </c>
      <c r="G12" s="142" t="s">
        <v>5088</v>
      </c>
      <c r="H12" s="142">
        <v>11002</v>
      </c>
      <c r="I12" s="142">
        <v>6592</v>
      </c>
      <c r="J12" s="547" t="s">
        <v>399</v>
      </c>
      <c r="K12" s="142" t="s">
        <v>5089</v>
      </c>
      <c r="L12" s="142" t="s">
        <v>5090</v>
      </c>
      <c r="M12" s="142" t="s">
        <v>5091</v>
      </c>
      <c r="N12" s="142">
        <v>63590973</v>
      </c>
      <c r="O12" s="142">
        <v>2485050</v>
      </c>
      <c r="P12" s="150" t="s">
        <v>553</v>
      </c>
      <c r="Q12" s="142">
        <v>20052155</v>
      </c>
    </row>
    <row r="13" spans="1:30" ht="35.25" customHeight="1">
      <c r="A13" s="551">
        <v>2017</v>
      </c>
      <c r="B13" s="552" t="s">
        <v>146</v>
      </c>
      <c r="C13" s="142">
        <f t="shared" si="4"/>
        <v>416</v>
      </c>
      <c r="D13" s="142">
        <v>109</v>
      </c>
      <c r="E13" s="142">
        <v>307</v>
      </c>
      <c r="F13" s="547">
        <f>C13/$C$8*100</f>
        <v>92.857142857142861</v>
      </c>
      <c r="G13" s="142">
        <v>18918</v>
      </c>
      <c r="H13" s="142">
        <v>12029</v>
      </c>
      <c r="I13" s="142">
        <v>7162</v>
      </c>
      <c r="J13" s="547">
        <f>G13/$G$8*100</f>
        <v>94.675207686918228</v>
      </c>
      <c r="K13" s="142">
        <v>7999626</v>
      </c>
      <c r="L13" s="142">
        <v>47011171</v>
      </c>
      <c r="M13" s="142">
        <f t="shared" si="5"/>
        <v>71101044</v>
      </c>
      <c r="N13" s="142">
        <v>63115103</v>
      </c>
      <c r="O13" s="142">
        <v>2769932</v>
      </c>
      <c r="P13" s="142">
        <v>5216009</v>
      </c>
      <c r="Q13" s="142">
        <v>20772444</v>
      </c>
    </row>
    <row r="14" spans="1:30" ht="35.25" customHeight="1">
      <c r="A14" s="551">
        <v>2018</v>
      </c>
      <c r="B14" s="552" t="s">
        <v>147</v>
      </c>
      <c r="C14" s="142">
        <f t="shared" si="4"/>
        <v>406</v>
      </c>
      <c r="D14" s="142">
        <v>106</v>
      </c>
      <c r="E14" s="142">
        <v>300</v>
      </c>
      <c r="F14" s="547">
        <f>C14/$C$8*100</f>
        <v>90.625</v>
      </c>
      <c r="G14" s="142">
        <v>18934</v>
      </c>
      <c r="H14" s="142">
        <v>12180</v>
      </c>
      <c r="I14" s="142">
        <v>7063</v>
      </c>
      <c r="J14" s="547">
        <f>G14/$G$8*100</f>
        <v>94.755279751776598</v>
      </c>
      <c r="K14" s="142">
        <v>7157022</v>
      </c>
      <c r="L14" s="142">
        <v>44008317</v>
      </c>
      <c r="M14" s="142">
        <f t="shared" si="5"/>
        <v>71013915</v>
      </c>
      <c r="N14" s="142">
        <v>58699423</v>
      </c>
      <c r="O14" s="142">
        <v>2838777</v>
      </c>
      <c r="P14" s="142">
        <v>9475715</v>
      </c>
      <c r="Q14" s="142">
        <v>24158623</v>
      </c>
    </row>
    <row r="15" spans="1:30" ht="35.25" customHeight="1">
      <c r="A15" s="551">
        <v>2019</v>
      </c>
      <c r="B15" s="552" t="s">
        <v>161</v>
      </c>
      <c r="C15" s="141">
        <f t="shared" si="4"/>
        <v>400</v>
      </c>
      <c r="D15" s="142">
        <v>109</v>
      </c>
      <c r="E15" s="142">
        <v>291</v>
      </c>
      <c r="F15" s="547">
        <f>C15/$C$8*100</f>
        <v>89.285714285714292</v>
      </c>
      <c r="G15" s="142">
        <v>19309</v>
      </c>
      <c r="H15" s="142">
        <v>12572</v>
      </c>
      <c r="I15" s="142">
        <v>7001</v>
      </c>
      <c r="J15" s="547">
        <f>G15/$G$8*100</f>
        <v>96.631968771894705</v>
      </c>
      <c r="K15" s="142">
        <v>7941545</v>
      </c>
      <c r="L15" s="142">
        <v>41287564</v>
      </c>
      <c r="M15" s="142">
        <f t="shared" si="5"/>
        <v>66969349</v>
      </c>
      <c r="N15" s="142">
        <v>59004388</v>
      </c>
      <c r="O15" s="142">
        <v>2507315</v>
      </c>
      <c r="P15" s="142">
        <v>5457646</v>
      </c>
      <c r="Q15" s="142">
        <v>22804876</v>
      </c>
      <c r="U15" s="181"/>
      <c r="V15" s="181"/>
      <c r="W15" s="181"/>
      <c r="X15" s="181"/>
      <c r="Y15" s="181"/>
      <c r="Z15" s="181"/>
      <c r="AA15" s="181"/>
      <c r="AB15" s="181"/>
      <c r="AC15" s="181"/>
      <c r="AD15" s="181"/>
    </row>
    <row r="16" spans="1:30" ht="35.25" customHeight="1">
      <c r="A16" s="551">
        <v>2020</v>
      </c>
      <c r="B16" s="552" t="s">
        <v>149</v>
      </c>
      <c r="C16" s="141">
        <f>SUM(D16:E16)</f>
        <v>402</v>
      </c>
      <c r="D16" s="142">
        <v>107</v>
      </c>
      <c r="E16" s="142">
        <v>295</v>
      </c>
      <c r="F16" s="547">
        <f>C16/$C$8*100</f>
        <v>89.732142857142861</v>
      </c>
      <c r="G16" s="142">
        <v>18922</v>
      </c>
      <c r="H16" s="142">
        <v>12137</v>
      </c>
      <c r="I16" s="142">
        <v>7042</v>
      </c>
      <c r="J16" s="547">
        <f>G16/$G$8*100</f>
        <v>94.69522570313282</v>
      </c>
      <c r="K16" s="142">
        <v>7909735</v>
      </c>
      <c r="L16" s="142">
        <v>39282116</v>
      </c>
      <c r="M16" s="142">
        <f t="shared" si="5"/>
        <v>63211358</v>
      </c>
      <c r="N16" s="142">
        <v>54448786</v>
      </c>
      <c r="O16" s="142">
        <v>2268061</v>
      </c>
      <c r="P16" s="142">
        <v>6494511</v>
      </c>
      <c r="Q16" s="142">
        <v>21136710</v>
      </c>
      <c r="U16" s="181"/>
      <c r="V16" s="181"/>
      <c r="W16" s="181"/>
      <c r="X16" s="181"/>
      <c r="Y16" s="181"/>
      <c r="Z16" s="181"/>
      <c r="AA16" s="181"/>
      <c r="AB16" s="181"/>
      <c r="AC16" s="181"/>
      <c r="AD16" s="181"/>
    </row>
    <row r="17" spans="1:30" ht="35.25" customHeight="1">
      <c r="A17" s="553">
        <v>2021</v>
      </c>
      <c r="B17" s="554" t="s">
        <v>207</v>
      </c>
      <c r="C17" s="555">
        <f>SUM(D17:E17)</f>
        <v>393</v>
      </c>
      <c r="D17" s="556">
        <v>113</v>
      </c>
      <c r="E17" s="556">
        <v>280</v>
      </c>
      <c r="F17" s="557" t="s">
        <v>553</v>
      </c>
      <c r="G17" s="556">
        <v>18438</v>
      </c>
      <c r="H17" s="556">
        <v>12064</v>
      </c>
      <c r="I17" s="556">
        <v>6579</v>
      </c>
      <c r="J17" s="557" t="s">
        <v>5069</v>
      </c>
      <c r="K17" s="556">
        <v>8565571</v>
      </c>
      <c r="L17" s="556">
        <v>40161365</v>
      </c>
      <c r="M17" s="556">
        <v>64668659</v>
      </c>
      <c r="N17" s="556">
        <v>56173063</v>
      </c>
      <c r="O17" s="556">
        <v>2042935</v>
      </c>
      <c r="P17" s="556">
        <v>6452661</v>
      </c>
      <c r="Q17" s="556">
        <v>21081316</v>
      </c>
      <c r="U17" s="181"/>
      <c r="V17" s="181"/>
      <c r="W17" s="181"/>
      <c r="X17" s="181"/>
      <c r="Y17" s="181"/>
      <c r="Z17" s="181"/>
      <c r="AA17" s="181"/>
      <c r="AB17" s="181"/>
      <c r="AC17" s="181"/>
      <c r="AD17" s="181"/>
    </row>
    <row r="18" spans="1:30" s="540" customFormat="1" ht="20.100000000000001" customHeight="1">
      <c r="A18" s="540" t="s">
        <v>1021</v>
      </c>
      <c r="R18" s="564"/>
      <c r="S18" s="564"/>
    </row>
    <row r="19" spans="1:30" s="540" customFormat="1" ht="20.100000000000001" customHeight="1">
      <c r="A19" s="540" t="s">
        <v>5073</v>
      </c>
      <c r="L19" s="564"/>
      <c r="M19" s="564"/>
      <c r="N19" s="564"/>
      <c r="O19" s="564"/>
      <c r="P19" s="564"/>
      <c r="Q19" s="564"/>
      <c r="R19" s="564"/>
      <c r="S19" s="564"/>
    </row>
    <row r="20" spans="1:30" s="564" customFormat="1" ht="20.100000000000001" customHeight="1">
      <c r="A20" s="1471" t="s">
        <v>5067</v>
      </c>
      <c r="R20" s="540"/>
      <c r="S20" s="540"/>
    </row>
    <row r="21" spans="1:30" s="540" customFormat="1" ht="20.100000000000001" customHeight="1">
      <c r="A21" s="1469" t="s">
        <v>5534</v>
      </c>
      <c r="B21" s="1469"/>
      <c r="C21" s="1469"/>
      <c r="D21" s="564"/>
      <c r="L21" s="564"/>
      <c r="M21" s="564"/>
      <c r="N21" s="564"/>
      <c r="O21" s="564"/>
      <c r="P21" s="564"/>
      <c r="Q21" s="564"/>
    </row>
    <row r="22" spans="1:30" ht="19.5" customHeight="1">
      <c r="A22" s="23"/>
      <c r="B22" s="23"/>
      <c r="C22" s="23"/>
    </row>
  </sheetData>
  <customSheetViews>
    <customSheetView guid="{35BD8D3A-C3F6-4E0E-B6B2-2143E8CF03D4}" scale="85">
      <colBreaks count="1" manualBreakCount="1">
        <brk id="18" min="1" max="16" man="1"/>
      </colBreaks>
      <pageMargins left="0.59055118110236227" right="0.59055118110236227" top="0.78740157480314965" bottom="0.78740157480314965" header="0.31496062992125984" footer="0.31496062992125984"/>
      <pageSetup paperSize="9" orientation="portrait" r:id="rId1"/>
      <headerFooter alignWithMargins="0"/>
    </customSheetView>
    <customSheetView guid="{62DAE75F-6EEA-49DA-9015-29B18CCD12D0}"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
      <headerFooter alignWithMargins="0"/>
    </customSheetView>
    <customSheetView guid="{4FBB7373-7AD5-46FB-9DE1-55BD4F50189C}" scale="85">
      <selection activeCell="S1" sqref="S1"/>
      <colBreaks count="1" manualBreakCount="1">
        <brk id="18" min="1" max="16" man="1"/>
      </colBreaks>
      <pageMargins left="0.59055118110236227" right="0.59055118110236227" top="0.78740157480314965" bottom="0.78740157480314965" header="0.31496062992125984" footer="0.31496062992125984"/>
      <pageSetup paperSize="9" orientation="portrait" r:id="rId3"/>
      <headerFooter alignWithMargins="0"/>
    </customSheetView>
    <customSheetView guid="{B4CA18B5-BFDC-4B27-9B09-A8E981EC257E}"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4"/>
      <headerFooter alignWithMargins="0"/>
    </customSheetView>
    <customSheetView guid="{24722943-D668-4B0A-A18B-250D1EAF22DF}"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5"/>
      <headerFooter alignWithMargins="0"/>
    </customSheetView>
    <customSheetView guid="{F9A5D3E6-646D-417F-BBE8-7ECCE1B1890D}"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6"/>
      <headerFooter alignWithMargins="0"/>
    </customSheetView>
    <customSheetView guid="{B49D56AA-3B6B-4E15-99C8-E193BF4F22A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7"/>
      <headerFooter alignWithMargins="0"/>
    </customSheetView>
    <customSheetView guid="{4BFB6A7F-AD02-4597-91ED-9E7C081BFF9C}"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8"/>
      <headerFooter alignWithMargins="0"/>
    </customSheetView>
    <customSheetView guid="{CB77EDC4-1539-4750-BB10-178F70A60A1B}"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9"/>
      <headerFooter alignWithMargins="0"/>
    </customSheetView>
    <customSheetView guid="{369012CD-4C1F-4D8C-8CE3-B02386BE13F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0"/>
      <headerFooter alignWithMargins="0"/>
    </customSheetView>
    <customSheetView guid="{564D171F-5A7F-4BA7-84E9-2748A0F2FCAC}"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1"/>
      <headerFooter alignWithMargins="0"/>
    </customSheetView>
    <customSheetView guid="{57203996-1702-43B0-8CA7-C4D353FAC7EF}"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2"/>
      <headerFooter alignWithMargins="0"/>
    </customSheetView>
    <customSheetView guid="{00CC1D44-80CA-4E4D-84E2-49AA889E672C}"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3"/>
      <headerFooter alignWithMargins="0"/>
    </customSheetView>
    <customSheetView guid="{58711EF9-D1BA-4D52-9189-4F7861C6D30C}"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4"/>
      <headerFooter alignWithMargins="0"/>
    </customSheetView>
    <customSheetView guid="{67EF8DD2-DD3D-4A4F-9A3B-29FC45742F40}"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5"/>
      <headerFooter alignWithMargins="0"/>
    </customSheetView>
    <customSheetView guid="{3A63DEF1-E49A-408D-8D43-BE5779D6C7CA}"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6"/>
      <headerFooter alignWithMargins="0"/>
    </customSheetView>
    <customSheetView guid="{71AD9FC9-48FC-499D-BB07-7480148E85D1}"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7"/>
      <headerFooter alignWithMargins="0"/>
    </customSheetView>
    <customSheetView guid="{3735EA80-EB2D-4910-81F1-1AA74ECCBFE5}"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8"/>
      <headerFooter alignWithMargins="0"/>
    </customSheetView>
    <customSheetView guid="{436E96B2-CC3D-4C3D-8B1C-266CE54627E3}"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19"/>
      <headerFooter alignWithMargins="0"/>
    </customSheetView>
    <customSheetView guid="{5B441C35-8B1D-479D-A742-AF098D604223}"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0"/>
      <headerFooter alignWithMargins="0"/>
    </customSheetView>
    <customSheetView guid="{E4062767-D090-45A6-BD60-B90D5BBF3894}"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1"/>
      <headerFooter alignWithMargins="0"/>
    </customSheetView>
    <customSheetView guid="{1F973131-8A4E-4D06-BD72-AB7B2C989AC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2"/>
      <headerFooter alignWithMargins="0"/>
    </customSheetView>
    <customSheetView guid="{1FF3D99B-551E-43BF-80CF-4BE9881BF48D}"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3"/>
      <headerFooter alignWithMargins="0"/>
    </customSheetView>
    <customSheetView guid="{240189DE-87D7-4094-9C55-239451DB35EE}"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4"/>
      <headerFooter alignWithMargins="0"/>
    </customSheetView>
    <customSheetView guid="{3879FE5B-EDC4-4A46-BAD1-D4F44E5C755B}"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5"/>
      <headerFooter alignWithMargins="0"/>
    </customSheetView>
    <customSheetView guid="{CFF65FEC-3D52-4BB3-8C14-3CC246A9956F}"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6"/>
      <headerFooter alignWithMargins="0"/>
    </customSheetView>
    <customSheetView guid="{3548A65C-53E9-4D33-AABC-827B0C7E9C6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7"/>
      <headerFooter alignWithMargins="0"/>
    </customSheetView>
    <customSheetView guid="{F086CED5-EBE2-44AF-B94E-B9989A6B9DCD}"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8"/>
      <headerFooter alignWithMargins="0"/>
    </customSheetView>
    <customSheetView guid="{7AA915D7-EB0A-47D9-A8BE-7E77CDFF3F08}"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29"/>
      <headerFooter alignWithMargins="0"/>
    </customSheetView>
    <customSheetView guid="{F3CC2422-C263-4ADA-B4A0-53719C6F4A1C}"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0"/>
      <headerFooter alignWithMargins="0"/>
    </customSheetView>
    <customSheetView guid="{71042459-703D-4FF3-8D53-1213B54B1552}"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1"/>
      <headerFooter alignWithMargins="0"/>
    </customSheetView>
    <customSheetView guid="{EE644B69-3942-4A0D-811D-C183FE0C8B84}"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2"/>
      <headerFooter alignWithMargins="0"/>
    </customSheetView>
    <customSheetView guid="{AA17E97B-ABB2-4C8B-BAA8-63934B5B5DBA}"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3"/>
      <headerFooter alignWithMargins="0"/>
    </customSheetView>
    <customSheetView guid="{723C59CB-A466-4479-8AA8-39674B010947}"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4"/>
      <headerFooter alignWithMargins="0"/>
    </customSheetView>
    <customSheetView guid="{9D1B7E56-0B3F-4392-BE9A-F57461B2AFB0}"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5"/>
      <headerFooter alignWithMargins="0"/>
    </customSheetView>
    <customSheetView guid="{CD1FBD09-2D49-40A1-916B-5524EF5CA3FA}"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6"/>
      <headerFooter alignWithMargins="0"/>
    </customSheetView>
    <customSheetView guid="{5513285A-7AFF-4B9F-AAF6-93131D585702}"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7"/>
      <headerFooter alignWithMargins="0"/>
    </customSheetView>
    <customSheetView guid="{A0A5534D-42D8-415C-8AAF-DF16D93BD69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8"/>
      <headerFooter alignWithMargins="0"/>
    </customSheetView>
    <customSheetView guid="{954601D5-9BC0-44CB-9222-E69A5143F9E9}" scale="85">
      <selection activeCell="A3" sqref="A3"/>
      <colBreaks count="1" manualBreakCount="1">
        <brk id="18" min="1" max="16" man="1"/>
      </colBreaks>
      <pageMargins left="0.59055118110236227" right="0.59055118110236227" top="0.78740157480314965" bottom="0.78740157480314965" header="0.31496062992125984" footer="0.31496062992125984"/>
      <pageSetup paperSize="9" orientation="portrait" r:id="rId39"/>
      <headerFooter alignWithMargins="0"/>
    </customSheetView>
    <customSheetView guid="{20ACD794-F4A7-4F34-995C-D04BD1C46A1C}" scale="85">
      <selection activeCell="G20" sqref="G20"/>
      <colBreaks count="1" manualBreakCount="1">
        <brk id="18" min="1" max="16" man="1"/>
      </colBreaks>
      <pageMargins left="0.59055118110236227" right="0.59055118110236227" top="0.78740157480314965" bottom="0.78740157480314965" header="0.31496062992125984" footer="0.31496062992125984"/>
      <pageSetup paperSize="9" orientation="portrait" r:id="rId40"/>
      <headerFooter alignWithMargins="0"/>
    </customSheetView>
  </customSheetViews>
  <mergeCells count="18">
    <mergeCell ref="A5:A7"/>
    <mergeCell ref="B5:B7"/>
    <mergeCell ref="C5:F5"/>
    <mergeCell ref="G5:J5"/>
    <mergeCell ref="K5:K7"/>
    <mergeCell ref="O6:O7"/>
    <mergeCell ref="P6:P7"/>
    <mergeCell ref="M5:P5"/>
    <mergeCell ref="Q5:Q7"/>
    <mergeCell ref="C6:C7"/>
    <mergeCell ref="D6:E6"/>
    <mergeCell ref="F6:F7"/>
    <mergeCell ref="G6:G7"/>
    <mergeCell ref="H6:I6"/>
    <mergeCell ref="J6:J7"/>
    <mergeCell ref="M6:M7"/>
    <mergeCell ref="N6:N7"/>
    <mergeCell ref="L5:L7"/>
  </mergeCells>
  <phoneticPr fontId="2"/>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41"/>
  <headerFooter alignWithMargins="0"/>
  <colBreaks count="1" manualBreakCount="1">
    <brk id="18" min="1" max="16"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autoPageBreaks="0"/>
  </sheetPr>
  <dimension ref="A1:I15"/>
  <sheetViews>
    <sheetView zoomScaleNormal="100" zoomScaleSheetLayoutView="85" workbookViewId="0">
      <selection activeCell="G6" sqref="G6"/>
    </sheetView>
  </sheetViews>
  <sheetFormatPr defaultColWidth="2.5" defaultRowHeight="15" customHeight="1"/>
  <cols>
    <col min="1" max="1" width="15" style="20" customWidth="1"/>
    <col min="2" max="2" width="7.125" style="20" customWidth="1"/>
    <col min="3" max="7" width="11.875" style="20" customWidth="1"/>
    <col min="8" max="8" width="2.5" style="20"/>
    <col min="9" max="9" width="10.625" style="20" bestFit="1" customWidth="1"/>
    <col min="10" max="16384" width="2.5" style="20"/>
  </cols>
  <sheetData>
    <row r="1" spans="1:9" ht="22.5" customHeight="1">
      <c r="G1" s="19" t="s">
        <v>4800</v>
      </c>
      <c r="I1" s="558" t="s">
        <v>747</v>
      </c>
    </row>
    <row r="2" spans="1:9" ht="22.5" customHeight="1">
      <c r="A2" s="22" t="s">
        <v>4801</v>
      </c>
    </row>
    <row r="3" spans="1:9" s="165" customFormat="1" ht="22.5" customHeight="1">
      <c r="A3" s="559" t="s">
        <v>1036</v>
      </c>
      <c r="G3" s="48" t="s">
        <v>5556</v>
      </c>
    </row>
    <row r="4" spans="1:9" ht="20.100000000000001" customHeight="1">
      <c r="A4" s="2135" t="s">
        <v>1037</v>
      </c>
      <c r="B4" s="2131"/>
      <c r="C4" s="2135" t="s">
        <v>1038</v>
      </c>
      <c r="D4" s="2137" t="s">
        <v>1039</v>
      </c>
      <c r="E4" s="2016" t="s">
        <v>1040</v>
      </c>
      <c r="F4" s="2017"/>
      <c r="G4" s="2017"/>
    </row>
    <row r="5" spans="1:9" ht="20.100000000000001" customHeight="1">
      <c r="A5" s="2136"/>
      <c r="B5" s="2132"/>
      <c r="C5" s="2136"/>
      <c r="D5" s="2138"/>
      <c r="E5" s="953" t="s">
        <v>1041</v>
      </c>
      <c r="F5" s="953" t="s">
        <v>1042</v>
      </c>
      <c r="G5" s="953" t="s">
        <v>1043</v>
      </c>
    </row>
    <row r="6" spans="1:9" ht="18.75" customHeight="1">
      <c r="A6" s="2139" t="s">
        <v>1044</v>
      </c>
      <c r="B6" s="2140"/>
      <c r="C6" s="561">
        <f>SUM(C7:C13)</f>
        <v>9129</v>
      </c>
      <c r="D6" s="947">
        <f>SUM(D7:D13)</f>
        <v>3802.2</v>
      </c>
      <c r="E6" s="947">
        <f>SUM(E7:E13)</f>
        <v>3239.7</v>
      </c>
      <c r="F6" s="947">
        <f>SUM(F7:F13)</f>
        <v>562.40000000000009</v>
      </c>
      <c r="G6" s="947">
        <f>E6/D6*100</f>
        <v>85.205933406974907</v>
      </c>
    </row>
    <row r="7" spans="1:9" ht="18.75" customHeight="1">
      <c r="A7" s="2133" t="s">
        <v>1045</v>
      </c>
      <c r="B7" s="2134"/>
      <c r="C7" s="972">
        <v>2</v>
      </c>
      <c r="D7" s="973">
        <v>42.4</v>
      </c>
      <c r="E7" s="973">
        <v>42.4</v>
      </c>
      <c r="F7" s="973" t="s">
        <v>399</v>
      </c>
      <c r="G7" s="973">
        <v>100</v>
      </c>
    </row>
    <row r="8" spans="1:9" ht="18.75" customHeight="1">
      <c r="A8" s="2133" t="s">
        <v>1046</v>
      </c>
      <c r="B8" s="1141" t="s">
        <v>1047</v>
      </c>
      <c r="C8" s="2145">
        <v>2</v>
      </c>
      <c r="D8" s="2146">
        <v>65.3</v>
      </c>
      <c r="E8" s="2146">
        <v>65.3</v>
      </c>
      <c r="F8" s="2146" t="s">
        <v>400</v>
      </c>
      <c r="G8" s="2146">
        <v>100</v>
      </c>
    </row>
    <row r="9" spans="1:9" ht="18.75" customHeight="1">
      <c r="A9" s="2133"/>
      <c r="B9" s="1141" t="s">
        <v>1048</v>
      </c>
      <c r="C9" s="2145"/>
      <c r="D9" s="2146"/>
      <c r="E9" s="2146"/>
      <c r="F9" s="2146"/>
      <c r="G9" s="2146"/>
    </row>
    <row r="10" spans="1:9" ht="18.75" customHeight="1">
      <c r="A10" s="2133"/>
      <c r="B10" s="1141" t="s">
        <v>1049</v>
      </c>
      <c r="C10" s="2147">
        <v>2</v>
      </c>
      <c r="D10" s="2141">
        <v>31.1</v>
      </c>
      <c r="E10" s="2141">
        <v>31.1</v>
      </c>
      <c r="F10" s="2141" t="s">
        <v>399</v>
      </c>
      <c r="G10" s="2141">
        <v>100</v>
      </c>
    </row>
    <row r="11" spans="1:9" ht="18.75" customHeight="1">
      <c r="A11" s="2133"/>
      <c r="B11" s="1141" t="s">
        <v>1050</v>
      </c>
      <c r="C11" s="2147"/>
      <c r="D11" s="2141"/>
      <c r="E11" s="2141"/>
      <c r="F11" s="2141"/>
      <c r="G11" s="2141"/>
    </row>
    <row r="12" spans="1:9" ht="18.75" customHeight="1">
      <c r="A12" s="2133" t="s">
        <v>1051</v>
      </c>
      <c r="B12" s="2142"/>
      <c r="C12" s="1719">
        <v>41</v>
      </c>
      <c r="D12" s="1674">
        <v>324.7</v>
      </c>
      <c r="E12" s="1674">
        <v>317.89999999999998</v>
      </c>
      <c r="F12" s="1674">
        <v>6.7</v>
      </c>
      <c r="G12" s="1674">
        <v>97.9</v>
      </c>
    </row>
    <row r="13" spans="1:9" ht="18.75" customHeight="1">
      <c r="A13" s="2143" t="s">
        <v>1052</v>
      </c>
      <c r="B13" s="2144"/>
      <c r="C13" s="1717">
        <v>9082</v>
      </c>
      <c r="D13" s="1718">
        <v>3338.7</v>
      </c>
      <c r="E13" s="1718">
        <v>2783</v>
      </c>
      <c r="F13" s="1718">
        <v>555.70000000000005</v>
      </c>
      <c r="G13" s="1718">
        <v>83.4</v>
      </c>
    </row>
    <row r="14" spans="1:9" ht="18.75" customHeight="1">
      <c r="A14" s="1688" t="s">
        <v>5585</v>
      </c>
      <c r="B14" s="1243"/>
      <c r="C14" s="1242"/>
      <c r="D14" s="381"/>
      <c r="E14" s="381"/>
      <c r="F14" s="381"/>
      <c r="G14" s="381"/>
    </row>
    <row r="15" spans="1:9" ht="18.75" customHeight="1">
      <c r="A15" s="20" t="s">
        <v>5586</v>
      </c>
    </row>
  </sheetData>
  <customSheetViews>
    <customSheetView guid="{35BD8D3A-C3F6-4E0E-B6B2-2143E8CF03D4}" scale="85">
      <selection activeCell="E28" sqref="E28"/>
      <pageMargins left="0.59055118110236227" right="0.59055118110236227" top="0.78740157480314965" bottom="0.78740157480314965" header="0.31496062992125984" footer="0.31496062992125984"/>
      <pageSetup paperSize="9" orientation="landscape" r:id="rId1"/>
    </customSheetView>
    <customSheetView guid="{62DAE75F-6EEA-49DA-9015-29B18CCD12D0}" scale="85">
      <selection activeCell="C13" sqref="C13:G13"/>
      <pageMargins left="0.59055118110236227" right="0.59055118110236227" top="0.78740157480314965" bottom="0.78740157480314965" header="0.31496062992125984" footer="0.31496062992125984"/>
      <pageSetup paperSize="9" orientation="portrait" r:id="rId2"/>
    </customSheetView>
    <customSheetView guid="{4FBB7373-7AD5-46FB-9DE1-55BD4F50189C}">
      <selection activeCell="W38" sqref="W38"/>
      <pageMargins left="0.59055118110236227" right="0.59055118110236227" top="0.78740157480314965" bottom="0.78740157480314965" header="0.31496062992125984" footer="0.31496062992125984"/>
      <pageSetup paperSize="9" orientation="landscape" r:id="rId3"/>
    </customSheetView>
    <customSheetView guid="{B4CA18B5-BFDC-4B27-9B09-A8E981EC257E}" scale="85">
      <selection activeCell="W38" sqref="W38"/>
      <pageMargins left="0.59055118110236227" right="0.59055118110236227" top="0.78740157480314965" bottom="0.78740157480314965" header="0.31496062992125984" footer="0.31496062992125984"/>
      <pageSetup paperSize="9" orientation="landscape" r:id="rId4"/>
    </customSheetView>
    <customSheetView guid="{24722943-D668-4B0A-A18B-250D1EAF22DF}" scale="85">
      <selection activeCell="C13" sqref="C13:G13"/>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C13" sqref="C13:G13"/>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3" sqref="C13:G1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3" sqref="C13:G1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3" sqref="C13:G13"/>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3" sqref="C13:G1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3" sqref="C13:G13"/>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3" sqref="C13:G1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3" sqref="C13:G1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3" sqref="C13:G1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3" sqref="C13:G1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3" sqref="C13:G1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C13" sqref="C13:G1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3" sqref="C13:G13"/>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3" sqref="C13:G13"/>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3" sqref="C13:G13"/>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3" sqref="C13:G13"/>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3" sqref="C13:G13"/>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3" sqref="C13:G13"/>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3" sqref="C13:G13"/>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3" sqref="C13:G13"/>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3" sqref="C13:G13"/>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3" sqref="C13:G13"/>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3" sqref="C13:G13"/>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3" sqref="C13:G13"/>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3" sqref="C13:G13"/>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3" sqref="C13:G13"/>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3" sqref="C13:G13"/>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3" sqref="C13:G13"/>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3" sqref="C13:G13"/>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3" sqref="C13:G13"/>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3" sqref="C13:G13"/>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3" sqref="C13:G13"/>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3" sqref="C13:G13"/>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3" sqref="C13:G13"/>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3" sqref="C13:G13"/>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3" sqref="C13:G13"/>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3" sqref="C13:G13"/>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A18" sqref="A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A18" sqref="A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3" sqref="C13:G1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C13" sqref="C13:G1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3" sqref="C13:G1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C13" sqref="C13:G1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3" sqref="C13:G1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3" sqref="C13:G13"/>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3" sqref="C13:G1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3" sqref="C13:G1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3" sqref="C13:G1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3" sqref="C13:G1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C13" sqref="C13:G1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C13" sqref="C13:G1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C13" sqref="C13:G1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C13" sqref="C13:G1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C13" sqref="C13:G1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C11" sqref="AC11"/>
      <pageMargins left="0.59055118110236227" right="0.59055118110236227" top="0.78740157480314965" bottom="0.78740157480314965" header="0.31496062992125984" footer="0.31496062992125984"/>
      <pageSetup paperSize="9" orientation="landscape" r:id="rId77"/>
    </customSheetView>
    <customSheetView guid="{CD1FBD09-2D49-40A1-916B-5524EF5CA3FA}" scale="85">
      <selection activeCell="W38" sqref="W38"/>
      <pageMargins left="0.59055118110236227" right="0.59055118110236227" top="0.78740157480314965" bottom="0.78740157480314965" header="0.31496062992125984" footer="0.31496062992125984"/>
      <pageSetup paperSize="9" orientation="landscape" r:id="rId78"/>
    </customSheetView>
    <customSheetView guid="{5513285A-7AFF-4B9F-AAF6-93131D585702}" scale="85">
      <selection activeCell="C13" sqref="C13:G1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C13" sqref="C13:G1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W38" sqref="W38"/>
      <pageMargins left="0.59055118110236227" right="0.59055118110236227" top="0.78740157480314965" bottom="0.78740157480314965" header="0.31496062992125984" footer="0.31496062992125984"/>
      <pageSetup paperSize="9" orientation="landscape"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landscape" r:id="rId82"/>
    </customSheetView>
  </customSheetViews>
  <mergeCells count="19">
    <mergeCell ref="G10:G11"/>
    <mergeCell ref="A12:B12"/>
    <mergeCell ref="A13:B13"/>
    <mergeCell ref="A8:A11"/>
    <mergeCell ref="C8:C9"/>
    <mergeCell ref="D8:D9"/>
    <mergeCell ref="E8:E9"/>
    <mergeCell ref="F8:F9"/>
    <mergeCell ref="G8:G9"/>
    <mergeCell ref="C10:C11"/>
    <mergeCell ref="D10:D11"/>
    <mergeCell ref="E10:E11"/>
    <mergeCell ref="F10:F11"/>
    <mergeCell ref="A7:B7"/>
    <mergeCell ref="A4:B5"/>
    <mergeCell ref="C4:C5"/>
    <mergeCell ref="D4:D5"/>
    <mergeCell ref="E4:G4"/>
    <mergeCell ref="A6:B6"/>
  </mergeCells>
  <phoneticPr fontId="2"/>
  <hyperlinks>
    <hyperlink ref="I1" location="目次!A1" display="目次へ戻る"/>
  </hyperlinks>
  <pageMargins left="0.59055118110236227" right="0.59055118110236227" top="0.78740157480314965" bottom="0.78740157480314965" header="0.31496062992125984" footer="0.31496062992125984"/>
  <pageSetup paperSize="9" orientation="landscape" r:id="rId8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autoPageBreaks="0"/>
  </sheetPr>
  <dimension ref="A1:R17"/>
  <sheetViews>
    <sheetView zoomScale="85" zoomScaleNormal="85" zoomScaleSheetLayoutView="85" workbookViewId="0">
      <selection activeCell="F14" sqref="F14"/>
    </sheetView>
  </sheetViews>
  <sheetFormatPr defaultColWidth="2.5" defaultRowHeight="15" customHeight="1"/>
  <cols>
    <col min="1" max="1" width="10.5" style="20" customWidth="1"/>
    <col min="2" max="2" width="6.375" style="20" customWidth="1"/>
    <col min="3" max="16" width="7.875" style="20" customWidth="1"/>
    <col min="17" max="17" width="2.5" style="20"/>
    <col min="18" max="18" width="10.625" style="20" bestFit="1" customWidth="1"/>
    <col min="19" max="16384" width="2.5" style="20"/>
  </cols>
  <sheetData>
    <row r="1" spans="1:18" ht="22.5" customHeight="1">
      <c r="P1" s="19" t="s">
        <v>4800</v>
      </c>
      <c r="R1" s="558" t="s">
        <v>747</v>
      </c>
    </row>
    <row r="2" spans="1:18" ht="22.5" customHeight="1">
      <c r="A2" s="22" t="s">
        <v>4814</v>
      </c>
    </row>
    <row r="3" spans="1:18" s="165" customFormat="1" ht="22.5" customHeight="1">
      <c r="A3" s="165" t="s">
        <v>1053</v>
      </c>
      <c r="B3" s="539"/>
      <c r="P3" s="48" t="s">
        <v>5419</v>
      </c>
    </row>
    <row r="4" spans="1:18" ht="20.100000000000001" customHeight="1">
      <c r="A4" s="2135" t="s">
        <v>1037</v>
      </c>
      <c r="B4" s="2135"/>
      <c r="C4" s="2016" t="s">
        <v>1054</v>
      </c>
      <c r="D4" s="2017"/>
      <c r="E4" s="2017"/>
      <c r="F4" s="2017"/>
      <c r="G4" s="2017"/>
      <c r="H4" s="2017"/>
      <c r="I4" s="2017"/>
      <c r="J4" s="2017"/>
      <c r="K4" s="2017"/>
      <c r="L4" s="2017"/>
      <c r="M4" s="2017"/>
      <c r="N4" s="2017"/>
      <c r="O4" s="2017"/>
      <c r="P4" s="2017"/>
    </row>
    <row r="5" spans="1:18" ht="20.100000000000001" customHeight="1">
      <c r="A5" s="2150"/>
      <c r="B5" s="2150"/>
      <c r="C5" s="2137" t="s">
        <v>1055</v>
      </c>
      <c r="D5" s="2137" t="s">
        <v>1056</v>
      </c>
      <c r="E5" s="2016" t="s">
        <v>1057</v>
      </c>
      <c r="F5" s="2017"/>
      <c r="G5" s="2017"/>
      <c r="H5" s="2017"/>
      <c r="I5" s="2017"/>
      <c r="J5" s="2017"/>
      <c r="K5" s="2016" t="s">
        <v>1058</v>
      </c>
      <c r="L5" s="2017"/>
      <c r="M5" s="2017"/>
      <c r="N5" s="2017"/>
      <c r="O5" s="2017"/>
      <c r="P5" s="2017"/>
    </row>
    <row r="6" spans="1:18" ht="20.100000000000001" customHeight="1">
      <c r="A6" s="2150"/>
      <c r="B6" s="2150"/>
      <c r="C6" s="2151"/>
      <c r="D6" s="2151"/>
      <c r="E6" s="2137" t="s">
        <v>1055</v>
      </c>
      <c r="F6" s="2137" t="s">
        <v>1059</v>
      </c>
      <c r="G6" s="2016" t="s">
        <v>1060</v>
      </c>
      <c r="H6" s="2017"/>
      <c r="I6" s="2017"/>
      <c r="J6" s="2017"/>
      <c r="K6" s="2137" t="s">
        <v>1055</v>
      </c>
      <c r="L6" s="2137" t="s">
        <v>1059</v>
      </c>
      <c r="M6" s="2016" t="s">
        <v>1060</v>
      </c>
      <c r="N6" s="2017"/>
      <c r="O6" s="2017"/>
      <c r="P6" s="2017"/>
    </row>
    <row r="7" spans="1:18" ht="27">
      <c r="A7" s="2136"/>
      <c r="B7" s="2136"/>
      <c r="C7" s="2138"/>
      <c r="D7" s="2138"/>
      <c r="E7" s="2138"/>
      <c r="F7" s="2138"/>
      <c r="G7" s="964" t="s">
        <v>1061</v>
      </c>
      <c r="H7" s="964" t="s">
        <v>1062</v>
      </c>
      <c r="I7" s="964" t="s">
        <v>1063</v>
      </c>
      <c r="J7" s="964" t="s">
        <v>1064</v>
      </c>
      <c r="K7" s="2138"/>
      <c r="L7" s="2138"/>
      <c r="M7" s="964" t="s">
        <v>1061</v>
      </c>
      <c r="N7" s="964" t="s">
        <v>1062</v>
      </c>
      <c r="O7" s="964" t="s">
        <v>1063</v>
      </c>
      <c r="P7" s="964" t="s">
        <v>1064</v>
      </c>
    </row>
    <row r="8" spans="1:18" ht="18.75" customHeight="1">
      <c r="A8" s="2139" t="s">
        <v>1044</v>
      </c>
      <c r="B8" s="2139"/>
      <c r="C8" s="948">
        <f>SUM(C9:C14)</f>
        <v>1130</v>
      </c>
      <c r="D8" s="949">
        <f t="shared" ref="D8:L8" si="0">SUM(D9:D14)</f>
        <v>22370</v>
      </c>
      <c r="E8" s="949">
        <f t="shared" si="0"/>
        <v>1125</v>
      </c>
      <c r="F8" s="949">
        <f t="shared" si="0"/>
        <v>22342</v>
      </c>
      <c r="G8" s="949">
        <f t="shared" si="0"/>
        <v>32</v>
      </c>
      <c r="H8" s="949">
        <f t="shared" si="0"/>
        <v>152</v>
      </c>
      <c r="I8" s="949">
        <f t="shared" si="0"/>
        <v>221</v>
      </c>
      <c r="J8" s="949">
        <f t="shared" si="0"/>
        <v>720</v>
      </c>
      <c r="K8" s="949">
        <f t="shared" si="0"/>
        <v>5</v>
      </c>
      <c r="L8" s="949">
        <f t="shared" si="0"/>
        <v>28</v>
      </c>
      <c r="M8" s="949" t="s">
        <v>400</v>
      </c>
      <c r="N8" s="949" t="s">
        <v>400</v>
      </c>
      <c r="O8" s="949" t="s">
        <v>400</v>
      </c>
      <c r="P8" s="949">
        <f>SUM(P9:P14)</f>
        <v>5</v>
      </c>
    </row>
    <row r="9" spans="1:18" ht="18.75" customHeight="1">
      <c r="A9" s="2148" t="s">
        <v>1046</v>
      </c>
      <c r="B9" s="944" t="s">
        <v>1047</v>
      </c>
      <c r="C9" s="2149">
        <f>SUM(E9,K9)</f>
        <v>53</v>
      </c>
      <c r="D9" s="2149">
        <f>SUM(F9,L9)</f>
        <v>2632</v>
      </c>
      <c r="E9" s="2149">
        <v>53</v>
      </c>
      <c r="F9" s="2149">
        <v>2632</v>
      </c>
      <c r="G9" s="2149">
        <v>6</v>
      </c>
      <c r="H9" s="2149">
        <v>19</v>
      </c>
      <c r="I9" s="2149">
        <v>16</v>
      </c>
      <c r="J9" s="2149">
        <v>12</v>
      </c>
      <c r="K9" s="2149" t="s">
        <v>400</v>
      </c>
      <c r="L9" s="2149" t="s">
        <v>400</v>
      </c>
      <c r="M9" s="2149" t="s">
        <v>400</v>
      </c>
      <c r="N9" s="2149" t="s">
        <v>400</v>
      </c>
      <c r="O9" s="2149" t="s">
        <v>400</v>
      </c>
      <c r="P9" s="2149" t="s">
        <v>400</v>
      </c>
    </row>
    <row r="10" spans="1:18" ht="18.75" customHeight="1">
      <c r="A10" s="2133"/>
      <c r="B10" s="944" t="s">
        <v>1048</v>
      </c>
      <c r="C10" s="2149"/>
      <c r="D10" s="2149"/>
      <c r="E10" s="2149"/>
      <c r="F10" s="2149"/>
      <c r="G10" s="2149"/>
      <c r="H10" s="2149"/>
      <c r="I10" s="2149"/>
      <c r="J10" s="2149"/>
      <c r="K10" s="2149"/>
      <c r="L10" s="2149"/>
      <c r="M10" s="2149"/>
      <c r="N10" s="2149"/>
      <c r="O10" s="2149"/>
      <c r="P10" s="2149"/>
    </row>
    <row r="11" spans="1:18" ht="18.75" customHeight="1">
      <c r="A11" s="2133"/>
      <c r="B11" s="944" t="s">
        <v>1049</v>
      </c>
      <c r="C11" s="2153">
        <v>28</v>
      </c>
      <c r="D11" s="2152">
        <v>1038</v>
      </c>
      <c r="E11" s="2152">
        <v>28</v>
      </c>
      <c r="F11" s="2152">
        <v>1038</v>
      </c>
      <c r="G11" s="2152">
        <v>3</v>
      </c>
      <c r="H11" s="2152">
        <v>1</v>
      </c>
      <c r="I11" s="2152">
        <v>10</v>
      </c>
      <c r="J11" s="2152">
        <v>14</v>
      </c>
      <c r="K11" s="2152" t="s">
        <v>399</v>
      </c>
      <c r="L11" s="2152" t="s">
        <v>399</v>
      </c>
      <c r="M11" s="2152" t="s">
        <v>399</v>
      </c>
      <c r="N11" s="2152" t="s">
        <v>399</v>
      </c>
      <c r="O11" s="2152" t="s">
        <v>399</v>
      </c>
      <c r="P11" s="2152" t="s">
        <v>399</v>
      </c>
    </row>
    <row r="12" spans="1:18" ht="18.75" customHeight="1">
      <c r="A12" s="2133"/>
      <c r="B12" s="994" t="s">
        <v>1050</v>
      </c>
      <c r="C12" s="2153"/>
      <c r="D12" s="2152"/>
      <c r="E12" s="2152"/>
      <c r="F12" s="2152"/>
      <c r="G12" s="2152"/>
      <c r="H12" s="2152"/>
      <c r="I12" s="2152"/>
      <c r="J12" s="2152"/>
      <c r="K12" s="2152"/>
      <c r="L12" s="2152"/>
      <c r="M12" s="2152"/>
      <c r="N12" s="2152"/>
      <c r="O12" s="2152"/>
      <c r="P12" s="2152"/>
    </row>
    <row r="13" spans="1:18" ht="18.75" customHeight="1">
      <c r="A13" s="2133" t="s">
        <v>1051</v>
      </c>
      <c r="B13" s="2133"/>
      <c r="C13" s="1245">
        <v>234</v>
      </c>
      <c r="D13" s="1244">
        <v>5218</v>
      </c>
      <c r="E13" s="1244">
        <v>234</v>
      </c>
      <c r="F13" s="1244">
        <v>5218</v>
      </c>
      <c r="G13" s="1244">
        <v>8</v>
      </c>
      <c r="H13" s="1244">
        <v>42</v>
      </c>
      <c r="I13" s="1244">
        <v>39</v>
      </c>
      <c r="J13" s="1244">
        <v>145</v>
      </c>
      <c r="K13" s="1244" t="s">
        <v>399</v>
      </c>
      <c r="L13" s="1244" t="s">
        <v>399</v>
      </c>
      <c r="M13" s="1244" t="s">
        <v>399</v>
      </c>
      <c r="N13" s="1244" t="s">
        <v>399</v>
      </c>
      <c r="O13" s="1244" t="s">
        <v>399</v>
      </c>
      <c r="P13" s="1244" t="s">
        <v>399</v>
      </c>
    </row>
    <row r="14" spans="1:18" ht="18.75" customHeight="1">
      <c r="A14" s="2143" t="s">
        <v>1052</v>
      </c>
      <c r="B14" s="2143"/>
      <c r="C14" s="1720">
        <v>815</v>
      </c>
      <c r="D14" s="1721">
        <v>13482</v>
      </c>
      <c r="E14" s="1721">
        <v>810</v>
      </c>
      <c r="F14" s="1721">
        <v>13454</v>
      </c>
      <c r="G14" s="1721">
        <v>15</v>
      </c>
      <c r="H14" s="1721">
        <v>90</v>
      </c>
      <c r="I14" s="1721">
        <v>156</v>
      </c>
      <c r="J14" s="1721">
        <v>549</v>
      </c>
      <c r="K14" s="1721">
        <v>5</v>
      </c>
      <c r="L14" s="1721">
        <v>28</v>
      </c>
      <c r="M14" s="1721" t="s">
        <v>399</v>
      </c>
      <c r="N14" s="1721" t="s">
        <v>399</v>
      </c>
      <c r="O14" s="1721" t="s">
        <v>399</v>
      </c>
      <c r="P14" s="1721">
        <v>5</v>
      </c>
    </row>
    <row r="15" spans="1:18" ht="18.75" customHeight="1">
      <c r="A15" s="1582" t="s">
        <v>5588</v>
      </c>
      <c r="B15" s="1243"/>
      <c r="C15" s="1244"/>
      <c r="D15" s="1244"/>
      <c r="E15" s="1244"/>
      <c r="F15" s="1244"/>
      <c r="G15" s="1244"/>
      <c r="H15" s="1244"/>
      <c r="I15" s="1244"/>
      <c r="J15" s="1244"/>
      <c r="K15" s="1244"/>
      <c r="L15" s="1244"/>
      <c r="M15" s="1244"/>
      <c r="N15" s="1244"/>
      <c r="O15" s="1244"/>
      <c r="P15" s="1244"/>
    </row>
    <row r="16" spans="1:18" ht="18.75" customHeight="1">
      <c r="A16" s="20" t="s">
        <v>5587</v>
      </c>
      <c r="B16" s="993"/>
    </row>
    <row r="17" spans="2:3" s="23" customFormat="1" ht="15" customHeight="1">
      <c r="B17" s="974"/>
      <c r="C17" s="20"/>
    </row>
  </sheetData>
  <customSheetViews>
    <customSheetView guid="{35BD8D3A-C3F6-4E0E-B6B2-2143E8CF03D4}" scale="85">
      <selection activeCell="E26" sqref="E26"/>
      <pageMargins left="0.59055118110236227" right="0.59055118110236227" top="0.78740157480314965" bottom="0.78740157480314965" header="0.31496062992125984" footer="0.31496062992125984"/>
      <pageSetup paperSize="9" orientation="landscape" r:id="rId1"/>
    </customSheetView>
    <customSheetView guid="{62DAE75F-6EEA-49DA-9015-29B18CCD12D0}">
      <selection activeCell="R1" sqref="R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R1" sqref="R1"/>
      <pageMargins left="0.59055118110236227" right="0.59055118110236227" top="0.78740157480314965" bottom="0.78740157480314965" header="0.31496062992125984" footer="0.31496062992125984"/>
      <pageSetup paperSize="9" orientation="landscape" r:id="rId3"/>
    </customSheetView>
    <customSheetView guid="{B4CA18B5-BFDC-4B27-9B09-A8E981EC257E}" scale="85">
      <selection activeCell="M36" sqref="M36"/>
      <pageMargins left="0.59055118110236227" right="0.59055118110236227" top="0.78740157480314965" bottom="0.78740157480314965" header="0.31496062992125984" footer="0.31496062992125984"/>
      <pageSetup paperSize="9" orientation="landscape" r:id="rId4"/>
    </customSheetView>
    <customSheetView guid="{24722943-D668-4B0A-A18B-250D1EAF22DF}">
      <selection activeCell="R1" sqref="R1"/>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R1" sqref="R1"/>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R1" sqref="R1"/>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R1" sqref="R1"/>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R1" sqref="R1"/>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R1" sqref="R1"/>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R1" sqref="R1"/>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R1" sqref="R1"/>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R1" sqref="R1"/>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R1" sqref="R1"/>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R1" sqref="R1"/>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R1" sqref="R1"/>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R1" sqref="R1"/>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R1" sqref="R1"/>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R1" sqref="R1"/>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R1" sqref="R1"/>
      <pageMargins left="0.59055118110236227" right="0.59055118110236227" top="0.78740157480314965" bottom="0.78740157480314965" header="0.31496062992125984" footer="0.31496062992125984"/>
      <pageSetup paperSize="9" orientation="portrait" r:id="rId21"/>
    </customSheetView>
    <customSheetView guid="{53BA018E-45F1-40AC-9517-B9A1EB91F7F3}">
      <selection activeCell="R1" sqref="R1"/>
      <pageMargins left="0.59055118110236227" right="0.59055118110236227" top="0.78740157480314965" bottom="0.78740157480314965" header="0.31496062992125984" footer="0.31496062992125984"/>
      <pageSetup paperSize="9" orientation="portrait" r:id="rId22"/>
    </customSheetView>
    <customSheetView guid="{1BFE2A91-9960-49FB-B512-A4FCD8C3EC61}">
      <selection activeCell="R1" sqref="R1"/>
      <pageMargins left="0.59055118110236227" right="0.59055118110236227" top="0.78740157480314965" bottom="0.78740157480314965" header="0.31496062992125984" footer="0.31496062992125984"/>
      <pageSetup paperSize="9" orientation="portrait" r:id="rId23"/>
    </customSheetView>
    <customSheetView guid="{B11D6758-BA5A-4F43-A11B-572A39E9790E}">
      <selection activeCell="R1" sqref="R1"/>
      <pageMargins left="0.59055118110236227" right="0.59055118110236227" top="0.78740157480314965" bottom="0.78740157480314965" header="0.31496062992125984" footer="0.31496062992125984"/>
      <pageSetup paperSize="9" orientation="portrait" r:id="rId24"/>
    </customSheetView>
    <customSheetView guid="{C5E0F698-3666-4B81-8EED-CC2781573207}">
      <selection activeCell="R1" sqref="R1"/>
      <pageMargins left="0.59055118110236227" right="0.59055118110236227" top="0.78740157480314965" bottom="0.78740157480314965" header="0.31496062992125984" footer="0.31496062992125984"/>
      <pageSetup paperSize="9" orientation="portrait" r:id="rId25"/>
    </customSheetView>
    <customSheetView guid="{898219FD-2AFB-47DD-A584-5E9CD05CCBB1}">
      <selection activeCell="R1" sqref="R1"/>
      <pageMargins left="0.59055118110236227" right="0.59055118110236227" top="0.78740157480314965" bottom="0.78740157480314965" header="0.31496062992125984" footer="0.31496062992125984"/>
      <pageSetup paperSize="9" orientation="portrait" r:id="rId26"/>
    </customSheetView>
    <customSheetView guid="{F9FD260D-0E13-42FA-B6DD-FA7196CADFBB}">
      <selection activeCell="R1" sqref="R1"/>
      <pageMargins left="0.59055118110236227" right="0.59055118110236227" top="0.78740157480314965" bottom="0.78740157480314965" header="0.31496062992125984" footer="0.31496062992125984"/>
      <pageSetup paperSize="9" orientation="portrait" r:id="rId27"/>
    </customSheetView>
    <customSheetView guid="{8F84476C-5D28-45F6-BFD4-9F4E2FD5B14D}">
      <selection activeCell="R1" sqref="R1"/>
      <pageMargins left="0.59055118110236227" right="0.59055118110236227" top="0.78740157480314965" bottom="0.78740157480314965" header="0.31496062992125984" footer="0.31496062992125984"/>
      <pageSetup paperSize="9" orientation="portrait" r:id="rId28"/>
    </customSheetView>
    <customSheetView guid="{7A262490-7FC2-4C8C-B289-2D8F9C2B72A0}">
      <selection activeCell="R1" sqref="R1"/>
      <pageMargins left="0.59055118110236227" right="0.59055118110236227" top="0.78740157480314965" bottom="0.78740157480314965" header="0.31496062992125984" footer="0.31496062992125984"/>
      <pageSetup paperSize="9" orientation="portrait" r:id="rId29"/>
    </customSheetView>
    <customSheetView guid="{BED141A3-5CB4-44D0-96C1-D3D2AD78F82E}">
      <selection activeCell="R1" sqref="R1"/>
      <pageMargins left="0.59055118110236227" right="0.59055118110236227" top="0.78740157480314965" bottom="0.78740157480314965" header="0.31496062992125984" footer="0.31496062992125984"/>
      <pageSetup paperSize="9" orientation="portrait" r:id="rId30"/>
    </customSheetView>
    <customSheetView guid="{1BCDFE0B-EB32-405E-A123-CA77677AA7BE}">
      <selection activeCell="R1" sqref="R1"/>
      <pageMargins left="0.59055118110236227" right="0.59055118110236227" top="0.78740157480314965" bottom="0.78740157480314965" header="0.31496062992125984" footer="0.31496062992125984"/>
      <pageSetup paperSize="9" orientation="portrait" r:id="rId31"/>
    </customSheetView>
    <customSheetView guid="{96390504-6689-4AFB-81A5-712B52EC1E83}">
      <selection activeCell="R1" sqref="R1"/>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selection activeCell="R1" sqref="R1"/>
      <pageMargins left="0.59055118110236227" right="0.59055118110236227" top="0.78740157480314965" bottom="0.78740157480314965" header="0.31496062992125984" footer="0.31496062992125984"/>
      <pageSetup paperSize="9" orientation="portrait" r:id="rId49"/>
    </customSheetView>
    <customSheetView guid="{DDC9534C-6D09-4A16-B20C-329D6E1F671D}">
      <selection activeCell="R1" sqref="R1"/>
      <pageMargins left="0.59055118110236227" right="0.59055118110236227" top="0.78740157480314965" bottom="0.78740157480314965" header="0.31496062992125984" footer="0.31496062992125984"/>
      <pageSetup paperSize="9" orientation="portrait" r:id="rId50"/>
    </customSheetView>
    <customSheetView guid="{8B44375A-1636-4AEA-8BC9-06A6E5FB3552}">
      <selection activeCell="R1" sqref="R1"/>
      <pageMargins left="0.59055118110236227" right="0.59055118110236227" top="0.78740157480314965" bottom="0.78740157480314965" header="0.31496062992125984" footer="0.31496062992125984"/>
      <pageSetup paperSize="9" orientation="portrait" r:id="rId51"/>
    </customSheetView>
    <customSheetView guid="{BD934AF0-2C30-423F-A316-708B1B6405E5}">
      <selection activeCell="R1" sqref="R1"/>
      <pageMargins left="0.59055118110236227" right="0.59055118110236227" top="0.78740157480314965" bottom="0.78740157480314965" header="0.31496062992125984" footer="0.31496062992125984"/>
      <pageSetup paperSize="9" orientation="portrait" r:id="rId52"/>
    </customSheetView>
    <customSheetView guid="{1C2FAE53-A98F-435E-9AEF-4E7909BF1616}">
      <selection activeCell="R1" sqref="R1"/>
      <pageMargins left="0.59055118110236227" right="0.59055118110236227" top="0.78740157480314965" bottom="0.78740157480314965" header="0.31496062992125984" footer="0.31496062992125984"/>
      <pageSetup paperSize="9" orientation="portrait" r:id="rId53"/>
    </customSheetView>
    <customSheetView guid="{2269C0FD-B02E-4191-A436-AAEEA9894E11}">
      <selection activeCell="R1" sqref="R1"/>
      <pageMargins left="0.59055118110236227" right="0.59055118110236227" top="0.78740157480314965" bottom="0.78740157480314965" header="0.31496062992125984" footer="0.31496062992125984"/>
      <pageSetup paperSize="9" orientation="portrait" r:id="rId54"/>
    </customSheetView>
    <customSheetView guid="{7F32949A-5CAB-4A39-BA6F-2E21B6F67F41}">
      <selection activeCell="R1" sqref="R1"/>
      <pageMargins left="0.59055118110236227" right="0.59055118110236227" top="0.78740157480314965" bottom="0.78740157480314965" header="0.31496062992125984" footer="0.31496062992125984"/>
      <pageSetup paperSize="9" orientation="portrait" r:id="rId55"/>
    </customSheetView>
    <customSheetView guid="{96261999-39E9-4504-A3A1-B1430E0C0346}">
      <selection activeCell="R1" sqref="R1"/>
      <pageMargins left="0.59055118110236227" right="0.59055118110236227" top="0.78740157480314965" bottom="0.78740157480314965" header="0.31496062992125984" footer="0.31496062992125984"/>
      <pageSetup paperSize="9" orientation="portrait" r:id="rId56"/>
    </customSheetView>
    <customSheetView guid="{1184DE22-5901-485C-8050-F941E80B16ED}">
      <selection activeCell="R1" sqref="R1"/>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R1" sqref="R1"/>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R1" sqref="R1"/>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R1" sqref="R1"/>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R1" sqref="R1"/>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R1" sqref="R1"/>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R1" sqref="R1"/>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R1" sqref="R1"/>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R1" sqref="R1"/>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R1" sqref="R1"/>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R1" sqref="R1"/>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R1" sqref="R1"/>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R1" sqref="R1"/>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R1" sqref="R1"/>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R1" sqref="R1"/>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R1" sqref="R1"/>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R1" sqref="R1"/>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R1" sqref="R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T17" sqref="T17:T18"/>
      <pageMargins left="0.59055118110236227" right="0.59055118110236227" top="0.78740157480314965" bottom="0.78740157480314965" header="0.31496062992125984" footer="0.31496062992125984"/>
      <pageSetup paperSize="9" orientation="landscape" r:id="rId77"/>
    </customSheetView>
    <customSheetView guid="{CD1FBD09-2D49-40A1-916B-5524EF5CA3FA}" scale="85">
      <selection activeCell="R1" sqref="R1"/>
      <pageMargins left="0.59055118110236227" right="0.59055118110236227" top="0.78740157480314965" bottom="0.78740157480314965" header="0.31496062992125984" footer="0.31496062992125984"/>
      <pageSetup paperSize="9" orientation="landscape" r:id="rId78"/>
    </customSheetView>
    <customSheetView guid="{5513285A-7AFF-4B9F-AAF6-93131D585702}">
      <selection activeCell="R1" sqref="R1"/>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R1" sqref="R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R1" sqref="R1"/>
      <pageMargins left="0.59055118110236227" right="0.59055118110236227" top="0.78740157480314965" bottom="0.78740157480314965" header="0.31496062992125984" footer="0.31496062992125984"/>
      <pageSetup paperSize="9" orientation="landscape"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landscape" r:id="rId82"/>
    </customSheetView>
  </customSheetViews>
  <mergeCells count="44">
    <mergeCell ref="A13:B13"/>
    <mergeCell ref="A14:B14"/>
    <mergeCell ref="K11:K12"/>
    <mergeCell ref="L11:L12"/>
    <mergeCell ref="M11:M12"/>
    <mergeCell ref="C11:C12"/>
    <mergeCell ref="D11:D12"/>
    <mergeCell ref="E11:E12"/>
    <mergeCell ref="F11:F12"/>
    <mergeCell ref="G11:G12"/>
    <mergeCell ref="H11:H12"/>
    <mergeCell ref="I11:I12"/>
    <mergeCell ref="J11:J12"/>
    <mergeCell ref="O11:O12"/>
    <mergeCell ref="P11:P12"/>
    <mergeCell ref="O9:O10"/>
    <mergeCell ref="P9:P10"/>
    <mergeCell ref="N9:N10"/>
    <mergeCell ref="J9:J10"/>
    <mergeCell ref="K9:K10"/>
    <mergeCell ref="L9:L10"/>
    <mergeCell ref="M9:M10"/>
    <mergeCell ref="N11:N12"/>
    <mergeCell ref="M6:P6"/>
    <mergeCell ref="A8:B8"/>
    <mergeCell ref="A9:A12"/>
    <mergeCell ref="C9:C10"/>
    <mergeCell ref="D9:D10"/>
    <mergeCell ref="E9:E10"/>
    <mergeCell ref="F9:F10"/>
    <mergeCell ref="G9:G10"/>
    <mergeCell ref="H9:H10"/>
    <mergeCell ref="A4:B7"/>
    <mergeCell ref="C4:P4"/>
    <mergeCell ref="C5:C7"/>
    <mergeCell ref="D5:D7"/>
    <mergeCell ref="E5:J5"/>
    <mergeCell ref="K5:P5"/>
    <mergeCell ref="I9:I10"/>
    <mergeCell ref="E6:E7"/>
    <mergeCell ref="F6:F7"/>
    <mergeCell ref="G6:J6"/>
    <mergeCell ref="K6:K7"/>
    <mergeCell ref="L6:L7"/>
  </mergeCell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landscape" r:id="rId8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autoPageBreaks="0"/>
  </sheetPr>
  <dimension ref="A1:H28"/>
  <sheetViews>
    <sheetView zoomScaleNormal="100" zoomScaleSheetLayoutView="100" workbookViewId="0">
      <selection activeCell="H5" sqref="H5"/>
    </sheetView>
  </sheetViews>
  <sheetFormatPr defaultColWidth="2.5" defaultRowHeight="15" customHeight="1"/>
  <cols>
    <col min="1" max="1" width="13.75" style="540" customWidth="1"/>
    <col min="2" max="2" width="11.375" style="540" customWidth="1"/>
    <col min="3" max="4" width="13.25" style="540" customWidth="1"/>
    <col min="5" max="6" width="10.625" style="540" customWidth="1"/>
    <col min="7" max="7" width="2.5" style="20"/>
    <col min="8" max="8" width="10.625" style="20" bestFit="1" customWidth="1"/>
    <col min="9" max="16384" width="2.5" style="20"/>
  </cols>
  <sheetData>
    <row r="1" spans="1:8" ht="22.5" customHeight="1">
      <c r="F1" s="580" t="s">
        <v>4800</v>
      </c>
      <c r="H1" s="558" t="s">
        <v>747</v>
      </c>
    </row>
    <row r="2" spans="1:8" ht="22.5" customHeight="1">
      <c r="A2" s="686" t="s">
        <v>4813</v>
      </c>
    </row>
    <row r="3" spans="1:8" s="165" customFormat="1" ht="22.5" customHeight="1">
      <c r="A3" s="570" t="s">
        <v>1065</v>
      </c>
      <c r="B3" s="562"/>
      <c r="C3" s="562"/>
      <c r="D3" s="562"/>
      <c r="E3" s="562"/>
      <c r="F3" s="1966" t="s">
        <v>5557</v>
      </c>
    </row>
    <row r="4" spans="1:8" ht="20.100000000000001" customHeight="1">
      <c r="A4" s="2156" t="s">
        <v>1066</v>
      </c>
      <c r="B4" s="2157"/>
      <c r="C4" s="2158" t="s">
        <v>1067</v>
      </c>
      <c r="D4" s="2158"/>
      <c r="E4" s="2158"/>
      <c r="F4" s="2157"/>
    </row>
    <row r="5" spans="1:8" ht="20.100000000000001" customHeight="1">
      <c r="A5" s="1277" t="s">
        <v>110</v>
      </c>
      <c r="B5" s="1276" t="s">
        <v>908</v>
      </c>
      <c r="C5" s="2157" t="s">
        <v>1068</v>
      </c>
      <c r="D5" s="2159"/>
      <c r="E5" s="1276" t="s">
        <v>908</v>
      </c>
      <c r="F5" s="1276" t="s">
        <v>1069</v>
      </c>
    </row>
    <row r="6" spans="1:8" ht="26.25" customHeight="1">
      <c r="A6" s="1289" t="s">
        <v>112</v>
      </c>
      <c r="B6" s="914">
        <f>SUM(B7:B19)</f>
        <v>27024</v>
      </c>
      <c r="C6" s="2160" t="s">
        <v>112</v>
      </c>
      <c r="D6" s="2161"/>
      <c r="E6" s="511">
        <f>SUM(E7:E16)</f>
        <v>6886.3</v>
      </c>
      <c r="F6" s="511">
        <f>SUM(F7:F16)</f>
        <v>100</v>
      </c>
    </row>
    <row r="7" spans="1:8" ht="26.25" customHeight="1">
      <c r="A7" s="563" t="s">
        <v>113</v>
      </c>
      <c r="B7" s="587">
        <v>5662</v>
      </c>
      <c r="C7" s="2154" t="s">
        <v>1070</v>
      </c>
      <c r="D7" s="2155"/>
      <c r="E7" s="381">
        <v>812.6</v>
      </c>
      <c r="F7" s="381">
        <v>11.8</v>
      </c>
    </row>
    <row r="8" spans="1:8" ht="26.25" customHeight="1">
      <c r="A8" s="563" t="s">
        <v>114</v>
      </c>
      <c r="B8" s="587">
        <v>1743</v>
      </c>
      <c r="C8" s="2154" t="s">
        <v>1071</v>
      </c>
      <c r="D8" s="2155"/>
      <c r="E8" s="381">
        <v>1305.7</v>
      </c>
      <c r="F8" s="381">
        <v>19</v>
      </c>
    </row>
    <row r="9" spans="1:8" ht="26.25" customHeight="1">
      <c r="A9" s="563" t="s">
        <v>115</v>
      </c>
      <c r="B9" s="587">
        <v>3467</v>
      </c>
      <c r="C9" s="2154" t="s">
        <v>1072</v>
      </c>
      <c r="D9" s="2155"/>
      <c r="E9" s="381">
        <v>246.5</v>
      </c>
      <c r="F9" s="381">
        <v>3.6</v>
      </c>
    </row>
    <row r="10" spans="1:8" ht="26.25" customHeight="1">
      <c r="A10" s="563" t="s">
        <v>658</v>
      </c>
      <c r="B10" s="587">
        <v>2360</v>
      </c>
      <c r="C10" s="2154" t="s">
        <v>1073</v>
      </c>
      <c r="D10" s="2155"/>
      <c r="E10" s="381">
        <v>1553.6</v>
      </c>
      <c r="F10" s="381">
        <v>22.5</v>
      </c>
    </row>
    <row r="11" spans="1:8" ht="26.25" customHeight="1">
      <c r="A11" s="563" t="s">
        <v>117</v>
      </c>
      <c r="B11" s="587">
        <v>1876</v>
      </c>
      <c r="C11" s="2154" t="s">
        <v>1074</v>
      </c>
      <c r="D11" s="2155"/>
      <c r="E11" s="381">
        <v>434.5</v>
      </c>
      <c r="F11" s="381">
        <v>6.3</v>
      </c>
    </row>
    <row r="12" spans="1:8" ht="26.25" customHeight="1">
      <c r="A12" s="563" t="s">
        <v>118</v>
      </c>
      <c r="B12" s="587">
        <v>1557</v>
      </c>
      <c r="C12" s="2154" t="s">
        <v>1075</v>
      </c>
      <c r="D12" s="2155"/>
      <c r="E12" s="381">
        <v>337.6</v>
      </c>
      <c r="F12" s="381">
        <v>4.9000000000000004</v>
      </c>
    </row>
    <row r="13" spans="1:8" ht="26.25" customHeight="1">
      <c r="A13" s="563" t="s">
        <v>119</v>
      </c>
      <c r="B13" s="587">
        <v>2253</v>
      </c>
      <c r="C13" s="2154" t="s">
        <v>1076</v>
      </c>
      <c r="D13" s="2155"/>
      <c r="E13" s="381">
        <v>270.5</v>
      </c>
      <c r="F13" s="381">
        <v>3.9</v>
      </c>
    </row>
    <row r="14" spans="1:8" ht="26.25" customHeight="1">
      <c r="A14" s="563" t="s">
        <v>120</v>
      </c>
      <c r="B14" s="587">
        <v>1653</v>
      </c>
      <c r="C14" s="2154" t="s">
        <v>1077</v>
      </c>
      <c r="D14" s="2155"/>
      <c r="E14" s="381">
        <v>582</v>
      </c>
      <c r="F14" s="381">
        <v>8.5</v>
      </c>
    </row>
    <row r="15" spans="1:8" ht="26.25" customHeight="1">
      <c r="A15" s="563" t="s">
        <v>121</v>
      </c>
      <c r="B15" s="587" t="s">
        <v>399</v>
      </c>
      <c r="C15" s="2154" t="s">
        <v>1078</v>
      </c>
      <c r="D15" s="2155"/>
      <c r="E15" s="381">
        <v>582.6</v>
      </c>
      <c r="F15" s="381">
        <v>8.5</v>
      </c>
    </row>
    <row r="16" spans="1:8" ht="26.25" customHeight="1">
      <c r="A16" s="563" t="s">
        <v>122</v>
      </c>
      <c r="B16" s="587">
        <v>2382</v>
      </c>
      <c r="C16" s="2162" t="s">
        <v>1079</v>
      </c>
      <c r="D16" s="2163"/>
      <c r="E16" s="386">
        <v>760.7</v>
      </c>
      <c r="F16" s="386">
        <v>11</v>
      </c>
    </row>
    <row r="17" spans="1:6" ht="26.25" customHeight="1">
      <c r="A17" s="563" t="s">
        <v>123</v>
      </c>
      <c r="B17" s="587">
        <v>3291</v>
      </c>
      <c r="C17" s="2164" t="s">
        <v>1080</v>
      </c>
      <c r="D17" s="2165"/>
      <c r="E17" s="1290">
        <v>43</v>
      </c>
      <c r="F17" s="571"/>
    </row>
    <row r="18" spans="1:6" ht="26.25" customHeight="1">
      <c r="A18" s="563" t="s">
        <v>124</v>
      </c>
      <c r="B18" s="587">
        <v>59</v>
      </c>
      <c r="C18" s="2154" t="s">
        <v>1081</v>
      </c>
      <c r="D18" s="2155"/>
      <c r="E18" s="655">
        <v>2372</v>
      </c>
      <c r="F18" s="1283"/>
    </row>
    <row r="19" spans="1:6" ht="26.25" customHeight="1">
      <c r="A19" s="1291" t="s">
        <v>125</v>
      </c>
      <c r="B19" s="597">
        <v>721</v>
      </c>
      <c r="C19" s="2154" t="s">
        <v>1082</v>
      </c>
      <c r="D19" s="2155"/>
      <c r="E19" s="655">
        <v>5</v>
      </c>
      <c r="F19" s="1283"/>
    </row>
    <row r="20" spans="1:6" ht="26.25" customHeight="1">
      <c r="A20" s="1280" t="s">
        <v>1083</v>
      </c>
      <c r="B20" s="655">
        <v>6886.3</v>
      </c>
      <c r="C20" s="2154" t="s">
        <v>1084</v>
      </c>
      <c r="D20" s="2155"/>
      <c r="E20" s="655">
        <v>67</v>
      </c>
      <c r="F20" s="1283"/>
    </row>
    <row r="21" spans="1:6" ht="26.25" customHeight="1">
      <c r="A21" s="1280" t="s">
        <v>1085</v>
      </c>
      <c r="B21" s="655">
        <v>20137.2</v>
      </c>
      <c r="C21" s="2154" t="s">
        <v>1086</v>
      </c>
      <c r="D21" s="2155"/>
      <c r="E21" s="655">
        <v>55</v>
      </c>
      <c r="F21" s="1283"/>
    </row>
    <row r="22" spans="1:6" ht="26.25" customHeight="1">
      <c r="A22" s="564"/>
      <c r="B22" s="564"/>
      <c r="C22" s="2154" t="s">
        <v>1087</v>
      </c>
      <c r="D22" s="2155"/>
      <c r="E22" s="655">
        <v>101.5</v>
      </c>
      <c r="F22" s="1283"/>
    </row>
    <row r="23" spans="1:6" ht="26.25" customHeight="1">
      <c r="A23" s="564"/>
      <c r="B23" s="564"/>
      <c r="C23" s="1292" t="s">
        <v>1088</v>
      </c>
      <c r="D23" s="598" t="s">
        <v>1089</v>
      </c>
      <c r="E23" s="655">
        <v>26.5</v>
      </c>
      <c r="F23" s="1283"/>
    </row>
    <row r="24" spans="1:6" ht="26.25" customHeight="1">
      <c r="A24" s="564"/>
      <c r="B24" s="564"/>
      <c r="C24" s="862"/>
      <c r="D24" s="598" t="s">
        <v>1090</v>
      </c>
      <c r="E24" s="655">
        <v>44.2</v>
      </c>
      <c r="F24" s="1283"/>
    </row>
    <row r="25" spans="1:6" ht="26.25" customHeight="1">
      <c r="A25" s="1293"/>
      <c r="B25" s="1293"/>
      <c r="C25" s="1294"/>
      <c r="D25" s="1295" t="s">
        <v>1091</v>
      </c>
      <c r="E25" s="1185">
        <v>30.8</v>
      </c>
      <c r="F25" s="576"/>
    </row>
    <row r="26" spans="1:6" ht="15" customHeight="1">
      <c r="A26" s="540" t="s">
        <v>1092</v>
      </c>
    </row>
    <row r="27" spans="1:6" ht="15" customHeight="1">
      <c r="A27" s="540" t="s">
        <v>5075</v>
      </c>
    </row>
    <row r="28" spans="1:6" s="23" customFormat="1" ht="15" customHeight="1">
      <c r="A28" s="564" t="s">
        <v>1093</v>
      </c>
      <c r="B28" s="564"/>
      <c r="C28" s="564"/>
      <c r="D28" s="564"/>
      <c r="E28" s="564"/>
      <c r="F28" s="564"/>
    </row>
  </sheetData>
  <customSheetViews>
    <customSheetView guid="{35BD8D3A-C3F6-4E0E-B6B2-2143E8CF03D4}" scale="85">
      <selection activeCell="L13" sqref="L1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Q18" sqref="Q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Q18" sqref="Q1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Q18" sqref="Q1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Q18" sqref="Q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Q18" sqref="Q1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Q18" sqref="Q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Q18" sqref="Q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Q18" sqref="Q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Q18" sqref="Q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Q18" sqref="Q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Q18" sqref="Q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Q18" sqref="Q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Q18" sqref="Q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Q18" sqref="Q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Q18" sqref="Q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Q18" sqref="Q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Q18" sqref="Q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Q18" sqref="Q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Q18" sqref="Q18"/>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Q18" sqref="Q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Q18" sqref="Q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Q18" sqref="Q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Q18" sqref="Q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Q18" sqref="Q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Q18" sqref="Q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Q18" sqref="Q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Q18" sqref="Q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Q18" sqref="Q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Q18" sqref="Q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Q18" sqref="Q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Q18" sqref="Q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Q18" sqref="Q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Q18" sqref="Q1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Q18" sqref="Q1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Q18" sqref="Q1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Q18" sqref="Q1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Q18" sqref="Q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Q18" sqref="Q1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Q18" sqref="Q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Q18" sqref="Q1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Q18" sqref="Q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20">
    <mergeCell ref="C21:D21"/>
    <mergeCell ref="C22:D22"/>
    <mergeCell ref="C15:D15"/>
    <mergeCell ref="C16:D16"/>
    <mergeCell ref="C17:D17"/>
    <mergeCell ref="C18:D18"/>
    <mergeCell ref="C19:D19"/>
    <mergeCell ref="C20:D20"/>
    <mergeCell ref="C14:D14"/>
    <mergeCell ref="A4:B4"/>
    <mergeCell ref="C4:F4"/>
    <mergeCell ref="C5:D5"/>
    <mergeCell ref="C6:D6"/>
    <mergeCell ref="C7:D7"/>
    <mergeCell ref="C8:D8"/>
    <mergeCell ref="C9:D9"/>
    <mergeCell ref="C10:D10"/>
    <mergeCell ref="C11:D11"/>
    <mergeCell ref="C12:D12"/>
    <mergeCell ref="C13:D13"/>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DC25"/>
  <sheetViews>
    <sheetView zoomScaleNormal="100" zoomScaleSheetLayoutView="85" workbookViewId="0">
      <selection activeCell="B1" sqref="B1"/>
    </sheetView>
  </sheetViews>
  <sheetFormatPr defaultColWidth="2.5" defaultRowHeight="15" customHeight="1"/>
  <cols>
    <col min="1" max="1" width="12.625" style="20" bestFit="1" customWidth="1"/>
    <col min="2" max="2" width="47.875" style="20" customWidth="1"/>
    <col min="3" max="4" width="11.875" style="20" customWidth="1"/>
    <col min="5" max="5" width="12" style="20" customWidth="1"/>
    <col min="6" max="6" width="2.5" style="20"/>
    <col min="7" max="7" width="11" style="20" bestFit="1" customWidth="1"/>
    <col min="8" max="16384" width="2.5" style="20"/>
  </cols>
  <sheetData>
    <row r="1" spans="1:107" ht="22.5" customHeight="1">
      <c r="E1" s="19" t="s">
        <v>4753</v>
      </c>
      <c r="G1" s="95" t="s">
        <v>206</v>
      </c>
    </row>
    <row r="2" spans="1:107" ht="22.5" customHeight="1">
      <c r="A2" s="22" t="s">
        <v>4764</v>
      </c>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row>
    <row r="3" spans="1:107" s="23" customFormat="1" ht="40.5">
      <c r="A3" s="24" t="s">
        <v>12</v>
      </c>
      <c r="B3" s="25" t="s">
        <v>13</v>
      </c>
      <c r="C3" s="26" t="s">
        <v>14</v>
      </c>
      <c r="D3" s="26" t="s">
        <v>15</v>
      </c>
      <c r="E3" s="27" t="s">
        <v>16</v>
      </c>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row>
    <row r="4" spans="1:107" ht="24.95" customHeight="1">
      <c r="A4" s="28" t="s">
        <v>17</v>
      </c>
      <c r="B4" s="29" t="s">
        <v>18</v>
      </c>
      <c r="C4" s="30"/>
      <c r="D4" s="30">
        <v>13.18</v>
      </c>
      <c r="E4" s="31">
        <v>100</v>
      </c>
    </row>
    <row r="5" spans="1:107" ht="24.95" customHeight="1">
      <c r="A5" s="28" t="s">
        <v>19</v>
      </c>
      <c r="B5" s="29" t="s">
        <v>20</v>
      </c>
      <c r="C5" s="30">
        <v>6.67</v>
      </c>
      <c r="D5" s="30">
        <v>19.850000000000001</v>
      </c>
      <c r="E5" s="31">
        <v>151</v>
      </c>
    </row>
    <row r="6" spans="1:107" ht="24.95" customHeight="1">
      <c r="A6" s="28" t="s">
        <v>21</v>
      </c>
      <c r="B6" s="29" t="s">
        <v>22</v>
      </c>
      <c r="C6" s="30">
        <v>6.43</v>
      </c>
      <c r="D6" s="30">
        <v>26.28</v>
      </c>
      <c r="E6" s="31">
        <v>199</v>
      </c>
    </row>
    <row r="7" spans="1:107" ht="24.95" customHeight="1">
      <c r="A7" s="28" t="s">
        <v>23</v>
      </c>
      <c r="B7" s="29" t="s">
        <v>24</v>
      </c>
      <c r="C7" s="30">
        <v>1.19</v>
      </c>
      <c r="D7" s="30">
        <v>27.47</v>
      </c>
      <c r="E7" s="31">
        <v>208</v>
      </c>
    </row>
    <row r="8" spans="1:107" ht="24.95" customHeight="1">
      <c r="A8" s="28" t="s">
        <v>25</v>
      </c>
      <c r="B8" s="29" t="s">
        <v>26</v>
      </c>
      <c r="C8" s="30">
        <v>16.23</v>
      </c>
      <c r="D8" s="30">
        <v>43.7</v>
      </c>
      <c r="E8" s="31">
        <v>332</v>
      </c>
    </row>
    <row r="9" spans="1:107" ht="24.95" customHeight="1">
      <c r="A9" s="28" t="s">
        <v>27</v>
      </c>
      <c r="B9" s="29" t="s">
        <v>28</v>
      </c>
      <c r="C9" s="30">
        <v>1.75</v>
      </c>
      <c r="D9" s="30">
        <v>45.45</v>
      </c>
      <c r="E9" s="31">
        <v>345</v>
      </c>
    </row>
    <row r="10" spans="1:107" ht="24.95" customHeight="1">
      <c r="A10" s="28" t="s">
        <v>27</v>
      </c>
      <c r="B10" s="29" t="s">
        <v>29</v>
      </c>
      <c r="C10" s="30" t="s">
        <v>30</v>
      </c>
      <c r="D10" s="30">
        <v>45.45</v>
      </c>
      <c r="E10" s="31">
        <v>345</v>
      </c>
    </row>
    <row r="11" spans="1:107" ht="34.5" customHeight="1">
      <c r="A11" s="28" t="s">
        <v>31</v>
      </c>
      <c r="B11" s="32" t="s">
        <v>32</v>
      </c>
      <c r="C11" s="30">
        <v>10.29</v>
      </c>
      <c r="D11" s="30">
        <v>55.74</v>
      </c>
      <c r="E11" s="31">
        <v>423</v>
      </c>
    </row>
    <row r="12" spans="1:107" ht="24.95" customHeight="1">
      <c r="A12" s="28" t="s">
        <v>33</v>
      </c>
      <c r="B12" s="29" t="s">
        <v>34</v>
      </c>
      <c r="C12" s="30" t="s">
        <v>35</v>
      </c>
      <c r="D12" s="30">
        <v>54.24</v>
      </c>
      <c r="E12" s="31">
        <v>412</v>
      </c>
    </row>
    <row r="13" spans="1:107" ht="24.95" customHeight="1">
      <c r="A13" s="28" t="s">
        <v>36</v>
      </c>
      <c r="B13" s="29" t="s">
        <v>37</v>
      </c>
      <c r="C13" s="30" t="s">
        <v>38</v>
      </c>
      <c r="D13" s="30">
        <v>54.15</v>
      </c>
      <c r="E13" s="31">
        <v>411</v>
      </c>
    </row>
    <row r="14" spans="1:107" ht="46.5" customHeight="1">
      <c r="A14" s="28" t="s">
        <v>39</v>
      </c>
      <c r="B14" s="32" t="s">
        <v>40</v>
      </c>
      <c r="C14" s="30">
        <v>2.25</v>
      </c>
      <c r="D14" s="30">
        <v>56.4</v>
      </c>
      <c r="E14" s="31">
        <v>428</v>
      </c>
    </row>
    <row r="15" spans="1:107" ht="47.25" customHeight="1">
      <c r="A15" s="28" t="s">
        <v>41</v>
      </c>
      <c r="B15" s="32" t="s">
        <v>42</v>
      </c>
      <c r="C15" s="30">
        <v>590.70000000000005</v>
      </c>
      <c r="D15" s="30">
        <v>647.1</v>
      </c>
      <c r="E15" s="31">
        <v>4910</v>
      </c>
    </row>
    <row r="16" spans="1:107" ht="24.95" customHeight="1">
      <c r="A16" s="28" t="s">
        <v>43</v>
      </c>
      <c r="B16" s="29" t="s">
        <v>44</v>
      </c>
      <c r="C16" s="30">
        <v>82.33</v>
      </c>
      <c r="D16" s="30">
        <v>729.43</v>
      </c>
      <c r="E16" s="31">
        <v>5534</v>
      </c>
    </row>
    <row r="17" spans="1:5" ht="24.95" customHeight="1">
      <c r="A17" s="28" t="s">
        <v>45</v>
      </c>
      <c r="B17" s="29" t="s">
        <v>46</v>
      </c>
      <c r="C17" s="30" t="s">
        <v>47</v>
      </c>
      <c r="D17" s="30">
        <v>729.42</v>
      </c>
      <c r="E17" s="31">
        <v>5534</v>
      </c>
    </row>
    <row r="18" spans="1:5" ht="24.95" customHeight="1">
      <c r="A18" s="28" t="s">
        <v>48</v>
      </c>
      <c r="B18" s="29" t="s">
        <v>46</v>
      </c>
      <c r="C18" s="30" t="s">
        <v>30</v>
      </c>
      <c r="D18" s="30">
        <v>729.42</v>
      </c>
      <c r="E18" s="31">
        <v>5534</v>
      </c>
    </row>
    <row r="19" spans="1:5" ht="24.95" customHeight="1">
      <c r="A19" s="28" t="s">
        <v>48</v>
      </c>
      <c r="B19" s="29" t="s">
        <v>49</v>
      </c>
      <c r="C19" s="30" t="s">
        <v>30</v>
      </c>
      <c r="D19" s="30">
        <v>729.42</v>
      </c>
      <c r="E19" s="31">
        <v>5534</v>
      </c>
    </row>
    <row r="20" spans="1:5" ht="24.95" customHeight="1">
      <c r="A20" s="28" t="s">
        <v>48</v>
      </c>
      <c r="B20" s="29" t="s">
        <v>50</v>
      </c>
      <c r="C20" s="30" t="s">
        <v>30</v>
      </c>
      <c r="D20" s="30">
        <v>729.42</v>
      </c>
      <c r="E20" s="31">
        <v>5534</v>
      </c>
    </row>
    <row r="21" spans="1:5" ht="24.95" customHeight="1">
      <c r="A21" s="28" t="s">
        <v>51</v>
      </c>
      <c r="B21" s="29" t="s">
        <v>52</v>
      </c>
      <c r="C21" s="30" t="s">
        <v>30</v>
      </c>
      <c r="D21" s="30">
        <v>729.42</v>
      </c>
      <c r="E21" s="31">
        <v>5534</v>
      </c>
    </row>
    <row r="22" spans="1:5" ht="24.95" customHeight="1">
      <c r="A22" s="28" t="s">
        <v>53</v>
      </c>
      <c r="B22" s="29" t="s">
        <v>54</v>
      </c>
      <c r="C22" s="30" t="s">
        <v>30</v>
      </c>
      <c r="D22" s="30">
        <v>729.42</v>
      </c>
      <c r="E22" s="31">
        <v>5534</v>
      </c>
    </row>
    <row r="23" spans="1:5" ht="24.95" customHeight="1">
      <c r="A23" s="28" t="s">
        <v>55</v>
      </c>
      <c r="B23" s="29" t="s">
        <v>56</v>
      </c>
      <c r="C23" s="30">
        <v>1.63</v>
      </c>
      <c r="D23" s="30">
        <v>731.05</v>
      </c>
      <c r="E23" s="31">
        <v>5547</v>
      </c>
    </row>
    <row r="24" spans="1:5" ht="24.95" customHeight="1">
      <c r="A24" s="28" t="s">
        <v>57</v>
      </c>
      <c r="B24" s="29" t="s">
        <v>58</v>
      </c>
      <c r="C24" s="30">
        <v>26.01</v>
      </c>
      <c r="D24" s="30">
        <v>757.06</v>
      </c>
      <c r="E24" s="31">
        <v>5744</v>
      </c>
    </row>
    <row r="25" spans="1:5" ht="24.95" customHeight="1">
      <c r="A25" s="33" t="s">
        <v>59</v>
      </c>
      <c r="B25" s="34" t="s">
        <v>56</v>
      </c>
      <c r="C25" s="35">
        <v>0.14000000000000001</v>
      </c>
      <c r="D25" s="35">
        <v>757.2</v>
      </c>
      <c r="E25" s="36">
        <v>5745</v>
      </c>
    </row>
  </sheetData>
  <customSheetViews>
    <customSheetView guid="{35BD8D3A-C3F6-4E0E-B6B2-2143E8CF03D4}" scale="70">
      <selection activeCell="K10" sqref="K10"/>
      <pageMargins left="0.59055118110236227" right="0.59055118110236227" top="0.78740157480314965" bottom="0.78740157480314965" header="0.31496062992125984" footer="0.31496062992125984"/>
      <pageSetup paperSize="9" orientation="portrait" r:id="rId1"/>
      <headerFooter>
        <oddHeader>&amp;R－自　　　然－　</oddHeader>
      </headerFooter>
    </customSheetView>
    <customSheetView guid="{62DAE75F-6EEA-49DA-9015-29B18CCD12D0}" scale="70">
      <pageMargins left="0.59055118110236227" right="0.59055118110236227" top="0.78740157480314965" bottom="0.78740157480314965" header="0.31496062992125984" footer="0.31496062992125984"/>
      <pageSetup paperSize="9" orientation="portrait" r:id="rId2"/>
      <headerFooter>
        <oddHeader>&amp;R－自　　　然－　</oddHeader>
      </headerFooter>
    </customSheetView>
    <customSheetView guid="{4FBB7373-7AD5-46FB-9DE1-55BD4F50189C}" scale="70">
      <pageMargins left="0.59055118110236227" right="0.59055118110236227" top="0.78740157480314965" bottom="0.78740157480314965" header="0.31496062992125984" footer="0.31496062992125984"/>
      <pageSetup paperSize="9" orientation="portrait" r:id="rId3"/>
      <headerFooter>
        <oddHeader>&amp;R－自　　　然－　</oddHeader>
      </headerFooter>
    </customSheetView>
    <customSheetView guid="{B4CA18B5-BFDC-4B27-9B09-A8E981EC257E}" scale="70">
      <pageMargins left="0.59055118110236227" right="0.59055118110236227" top="0.78740157480314965" bottom="0.78740157480314965" header="0.31496062992125984" footer="0.31496062992125984"/>
      <pageSetup paperSize="9" orientation="portrait" r:id="rId4"/>
      <headerFooter>
        <oddHeader>&amp;R－自　　　然－　</oddHeader>
      </headerFooter>
    </customSheetView>
    <customSheetView guid="{24722943-D668-4B0A-A18B-250D1EAF22DF}" scale="70">
      <pageMargins left="0.59055118110236227" right="0.59055118110236227" top="0.78740157480314965" bottom="0.78740157480314965" header="0.31496062992125984" footer="0.31496062992125984"/>
      <pageSetup paperSize="9" orientation="portrait" r:id="rId5"/>
      <headerFooter>
        <oddHeader>&amp;R－自　　　然－　</oddHeader>
      </headerFooter>
    </customSheetView>
    <customSheetView guid="{F9A5D3E6-646D-417F-BBE8-7ECCE1B1890D}" scale="70">
      <pageMargins left="0.59055118110236227" right="0.59055118110236227" top="0.78740157480314965" bottom="0.78740157480314965" header="0.31496062992125984" footer="0.31496062992125984"/>
      <pageSetup paperSize="9" orientation="portrait" r:id="rId6"/>
      <headerFooter>
        <oddHeader>&amp;R－自　　　然－　</oddHeader>
      </headerFooter>
    </customSheetView>
    <customSheetView guid="{B49D56AA-3B6B-4E15-99C8-E193BF4F22A9}" scale="70">
      <pageMargins left="0.59055118110236227" right="0.59055118110236227" top="0.78740157480314965" bottom="0.78740157480314965" header="0.31496062992125984" footer="0.31496062992125984"/>
      <pageSetup paperSize="9" orientation="portrait" r:id="rId7"/>
      <headerFooter>
        <oddHeader>&amp;R－自　　　然－　</oddHeader>
      </headerFooter>
    </customSheetView>
    <customSheetView guid="{4BFB6A7F-AD02-4597-91ED-9E7C081BFF9C}" scale="70">
      <pageMargins left="0.59055118110236227" right="0.59055118110236227" top="0.78740157480314965" bottom="0.78740157480314965" header="0.31496062992125984" footer="0.31496062992125984"/>
      <pageSetup paperSize="9" orientation="portrait" r:id="rId8"/>
      <headerFooter>
        <oddHeader>&amp;R－自　　　然－　</oddHeader>
      </headerFooter>
    </customSheetView>
    <customSheetView guid="{CB77EDC4-1539-4750-BB10-178F70A60A1B}" scale="70">
      <pageMargins left="0.59055118110236227" right="0.59055118110236227" top="0.78740157480314965" bottom="0.78740157480314965" header="0.31496062992125984" footer="0.31496062992125984"/>
      <pageSetup paperSize="9" orientation="portrait" r:id="rId9"/>
      <headerFooter>
        <oddHeader>&amp;R－自　　　然－　</oddHeader>
      </headerFooter>
    </customSheetView>
    <customSheetView guid="{369012CD-4C1F-4D8C-8CE3-B02386BE13F9}" scale="70">
      <pageMargins left="0.59055118110236227" right="0.59055118110236227" top="0.78740157480314965" bottom="0.78740157480314965" header="0.31496062992125984" footer="0.31496062992125984"/>
      <pageSetup paperSize="9" orientation="portrait" r:id="rId10"/>
      <headerFooter>
        <oddHeader>&amp;R－自　　　然－　</oddHeader>
      </headerFooter>
    </customSheetView>
    <customSheetView guid="{564D171F-5A7F-4BA7-84E9-2748A0F2FCAC}" scale="70">
      <pageMargins left="0.59055118110236227" right="0.59055118110236227" top="0.78740157480314965" bottom="0.78740157480314965" header="0.31496062992125984" footer="0.31496062992125984"/>
      <pageSetup paperSize="9" orientation="portrait" r:id="rId11"/>
      <headerFooter>
        <oddHeader>&amp;R－自　　　然－　</oddHeader>
      </headerFooter>
    </customSheetView>
    <customSheetView guid="{57203996-1702-43B0-8CA7-C4D353FAC7EF}" scale="70">
      <pageMargins left="0.59055118110236227" right="0.59055118110236227" top="0.78740157480314965" bottom="0.78740157480314965" header="0.31496062992125984" footer="0.31496062992125984"/>
      <pageSetup paperSize="9" orientation="portrait" r:id="rId12"/>
      <headerFooter>
        <oddHeader>&amp;R－自　　　然－　</oddHeader>
      </headerFooter>
    </customSheetView>
    <customSheetView guid="{00CC1D44-80CA-4E4D-84E2-49AA889E672C}" scale="70">
      <pageMargins left="0.59055118110236227" right="0.59055118110236227" top="0.78740157480314965" bottom="0.78740157480314965" header="0.31496062992125984" footer="0.31496062992125984"/>
      <pageSetup paperSize="9" orientation="portrait" r:id="rId13"/>
      <headerFooter>
        <oddHeader>&amp;R－自　　　然－　</oddHeader>
      </headerFooter>
    </customSheetView>
    <customSheetView guid="{58711EF9-D1BA-4D52-9189-4F7861C6D30C}" scale="70">
      <pageMargins left="0.59055118110236227" right="0.59055118110236227" top="0.78740157480314965" bottom="0.78740157480314965" header="0.31496062992125984" footer="0.31496062992125984"/>
      <pageSetup paperSize="9" orientation="portrait" r:id="rId14"/>
      <headerFooter>
        <oddHeader>&amp;R－自　　　然－　</oddHeader>
      </headerFooter>
    </customSheetView>
    <customSheetView guid="{67EF8DD2-DD3D-4A4F-9A3B-29FC45742F40}" scale="70">
      <pageMargins left="0.59055118110236227" right="0.59055118110236227" top="0.78740157480314965" bottom="0.78740157480314965" header="0.31496062992125984" footer="0.31496062992125984"/>
      <pageSetup paperSize="9" orientation="portrait" r:id="rId15"/>
      <headerFooter>
        <oddHeader>&amp;R－自　　　然－　</oddHeader>
      </headerFooter>
    </customSheetView>
    <customSheetView guid="{3A63DEF1-E49A-408D-8D43-BE5779D6C7CA}" scale="70">
      <pageMargins left="0.59055118110236227" right="0.59055118110236227" top="0.78740157480314965" bottom="0.78740157480314965" header="0.31496062992125984" footer="0.31496062992125984"/>
      <pageSetup paperSize="9" orientation="portrait" r:id="rId16"/>
      <headerFooter>
        <oddHeader>&amp;R－自　　　然－　</oddHeader>
      </headerFooter>
    </customSheetView>
    <customSheetView guid="{71AD9FC9-48FC-499D-BB07-7480148E85D1}" scale="70">
      <pageMargins left="0.59055118110236227" right="0.59055118110236227" top="0.78740157480314965" bottom="0.78740157480314965" header="0.31496062992125984" footer="0.31496062992125984"/>
      <pageSetup paperSize="9" orientation="portrait" r:id="rId17"/>
      <headerFooter>
        <oddHeader>&amp;R－自　　　然－　</oddHeader>
      </headerFooter>
    </customSheetView>
    <customSheetView guid="{30058F98-6897-4D54-8BCF-6DCA7063FB8D}" scale="70">
      <pageMargins left="0.59055118110236227" right="0.59055118110236227" top="0.78740157480314965" bottom="0.78740157480314965" header="0.31496062992125984" footer="0.31496062992125984"/>
      <pageSetup paperSize="9" orientation="portrait" r:id="rId18"/>
      <headerFooter>
        <oddHeader>&amp;R－自　　　然－　</oddHeader>
      </headerFooter>
    </customSheetView>
    <customSheetView guid="{69EF12F7-33A4-4F77-BCCE-9A346C0C3A8F}" scale="70">
      <pageMargins left="0.59055118110236227" right="0.59055118110236227" top="0.78740157480314965" bottom="0.78740157480314965" header="0.31496062992125984" footer="0.31496062992125984"/>
      <pageSetup paperSize="9" orientation="portrait" r:id="rId19"/>
      <headerFooter>
        <oddHeader>&amp;R－自　　　然－　</oddHeader>
      </headerFooter>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headerFooter>
        <oddHeader>&amp;R－自　　　然－　</oddHeader>
      </headerFooter>
    </customSheetView>
    <customSheetView guid="{93FFEA2B-6C03-44F6-B130-FBAEBD1B563D}" scale="70">
      <pageMargins left="0.59055118110236227" right="0.59055118110236227" top="0.78740157480314965" bottom="0.78740157480314965" header="0.31496062992125984" footer="0.31496062992125984"/>
      <pageSetup paperSize="9" orientation="portrait" r:id="rId21"/>
      <headerFooter>
        <oddHeader>&amp;R－自　　　然－　</oddHeader>
      </headerFooter>
    </customSheetView>
    <customSheetView guid="{53BA018E-45F1-40AC-9517-B9A1EB91F7F3}" scale="70">
      <pageMargins left="0.59055118110236227" right="0.59055118110236227" top="0.78740157480314965" bottom="0.78740157480314965" header="0.31496062992125984" footer="0.31496062992125984"/>
      <pageSetup paperSize="9" orientation="portrait" r:id="rId22"/>
      <headerFooter>
        <oddHeader>&amp;R－自　　　然－　</oddHeader>
      </headerFooter>
    </customSheetView>
    <customSheetView guid="{1BFE2A91-9960-49FB-B512-A4FCD8C3EC61}" scale="70">
      <pageMargins left="0.59055118110236227" right="0.59055118110236227" top="0.78740157480314965" bottom="0.78740157480314965" header="0.31496062992125984" footer="0.31496062992125984"/>
      <pageSetup paperSize="9" orientation="portrait" r:id="rId23"/>
      <headerFooter>
        <oddHeader>&amp;R－自　　　然－　</oddHeader>
      </headerFooter>
    </customSheetView>
    <customSheetView guid="{B11D6758-BA5A-4F43-A11B-572A39E9790E}" scale="70">
      <pageMargins left="0.59055118110236227" right="0.59055118110236227" top="0.78740157480314965" bottom="0.78740157480314965" header="0.31496062992125984" footer="0.31496062992125984"/>
      <pageSetup paperSize="9" orientation="portrait" r:id="rId24"/>
      <headerFooter>
        <oddHeader>&amp;R－自　　　然－　</oddHeader>
      </headerFooter>
    </customSheetView>
    <customSheetView guid="{C5E0F698-3666-4B81-8EED-CC2781573207}" scale="70">
      <pageMargins left="0.59055118110236227" right="0.59055118110236227" top="0.78740157480314965" bottom="0.78740157480314965" header="0.31496062992125984" footer="0.31496062992125984"/>
      <pageSetup paperSize="9" orientation="portrait" r:id="rId25"/>
      <headerFooter>
        <oddHeader>&amp;R－自　　　然－　</oddHeader>
      </headerFooter>
    </customSheetView>
    <customSheetView guid="{898219FD-2AFB-47DD-A584-5E9CD05CCBB1}" scale="70">
      <pageMargins left="0.59055118110236227" right="0.59055118110236227" top="0.78740157480314965" bottom="0.78740157480314965" header="0.31496062992125984" footer="0.31496062992125984"/>
      <pageSetup paperSize="9" orientation="portrait" r:id="rId26"/>
      <headerFooter>
        <oddHeader>&amp;R－自　　　然－　</oddHeader>
      </headerFooter>
    </customSheetView>
    <customSheetView guid="{F9FD260D-0E13-42FA-B6DD-FA7196CADFBB}" scale="70">
      <pageMargins left="0.59055118110236227" right="0.59055118110236227" top="0.78740157480314965" bottom="0.78740157480314965" header="0.31496062992125984" footer="0.31496062992125984"/>
      <pageSetup paperSize="9" orientation="portrait" r:id="rId27"/>
      <headerFooter>
        <oddHeader>&amp;R－自　　　然－　</oddHeader>
      </headerFooter>
    </customSheetView>
    <customSheetView guid="{8F84476C-5D28-45F6-BFD4-9F4E2FD5B14D}" scale="70">
      <pageMargins left="0.59055118110236227" right="0.59055118110236227" top="0.78740157480314965" bottom="0.78740157480314965" header="0.31496062992125984" footer="0.31496062992125984"/>
      <pageSetup paperSize="9" orientation="portrait" r:id="rId28"/>
      <headerFooter>
        <oddHeader>&amp;R－自　　　然－　</oddHeader>
      </headerFooter>
    </customSheetView>
    <customSheetView guid="{7A262490-7FC2-4C8C-B289-2D8F9C2B72A0}" scale="70">
      <pageMargins left="0.59055118110236227" right="0.59055118110236227" top="0.78740157480314965" bottom="0.78740157480314965" header="0.31496062992125984" footer="0.31496062992125984"/>
      <pageSetup paperSize="9" orientation="portrait" r:id="rId29"/>
      <headerFooter>
        <oddHeader>&amp;R－自　　　然－　</oddHeader>
      </headerFooter>
    </customSheetView>
    <customSheetView guid="{BED141A3-5CB4-44D0-96C1-D3D2AD78F82E}" scale="70">
      <pageMargins left="0.59055118110236227" right="0.59055118110236227" top="0.78740157480314965" bottom="0.78740157480314965" header="0.31496062992125984" footer="0.31496062992125984"/>
      <pageSetup paperSize="9" orientation="portrait" r:id="rId30"/>
      <headerFooter>
        <oddHeader>&amp;R－自　　　然－　</oddHeader>
      </headerFooter>
    </customSheetView>
    <customSheetView guid="{1BCDFE0B-EB32-405E-A123-CA77677AA7BE}" scale="70">
      <pageMargins left="0.59055118110236227" right="0.59055118110236227" top="0.78740157480314965" bottom="0.78740157480314965" header="0.31496062992125984" footer="0.31496062992125984"/>
      <pageSetup paperSize="9" orientation="portrait" r:id="rId31"/>
      <headerFooter>
        <oddHeader>&amp;R－自　　　然－　</oddHeader>
      </headerFooter>
    </customSheetView>
    <customSheetView guid="{96390504-6689-4AFB-81A5-712B52EC1E83}" scale="70">
      <pageMargins left="0.59055118110236227" right="0.59055118110236227" top="0.78740157480314965" bottom="0.78740157480314965" header="0.31496062992125984" footer="0.31496062992125984"/>
      <pageSetup paperSize="9" orientation="portrait" r:id="rId32"/>
      <headerFooter>
        <oddHeader>&amp;R－自　　　然－　</oddHeader>
      </headerFooter>
    </customSheetView>
    <customSheetView guid="{3FF74EB8-03DE-4C43-9AE6-A2853E714384}" scale="70">
      <pageMargins left="0.59055118110236227" right="0.59055118110236227" top="0.78740157480314965" bottom="0.78740157480314965" header="0.31496062992125984" footer="0.31496062992125984"/>
      <pageSetup paperSize="9" orientation="portrait" r:id="rId33"/>
      <headerFooter>
        <oddHeader>&amp;R－自　　　然－　</oddHeader>
      </headerFooter>
    </customSheetView>
    <customSheetView guid="{2197E357-7CD0-4EA4-90A6-9555BC084B4F}" scale="70">
      <pageMargins left="0.59055118110236227" right="0.59055118110236227" top="0.78740157480314965" bottom="0.78740157480314965" header="0.31496062992125984" footer="0.31496062992125984"/>
      <pageSetup paperSize="9" orientation="portrait" r:id="rId34"/>
      <headerFooter>
        <oddHeader>&amp;R－自　　　然－　</oddHeader>
      </headerFooter>
    </customSheetView>
    <customSheetView guid="{FF7A9D04-94D4-4D15-AD2D-E1F8E0368AE5}" scale="70">
      <pageMargins left="0.59055118110236227" right="0.59055118110236227" top="0.78740157480314965" bottom="0.78740157480314965" header="0.31496062992125984" footer="0.31496062992125984"/>
      <pageSetup paperSize="9" orientation="portrait" r:id="rId35"/>
      <headerFooter>
        <oddHeader>&amp;R－自　　　然－　</oddHeader>
      </headerFooter>
    </customSheetView>
    <customSheetView guid="{8B65E8DB-C744-4D16-9819-6067CC1CCCAA}" scale="70">
      <pageMargins left="0.59055118110236227" right="0.59055118110236227" top="0.78740157480314965" bottom="0.78740157480314965" header="0.31496062992125984" footer="0.31496062992125984"/>
      <pageSetup paperSize="9" orientation="portrait" r:id="rId36"/>
      <headerFooter>
        <oddHeader>&amp;R－自　　　然－　</oddHeader>
      </headerFooter>
    </customSheetView>
    <customSheetView guid="{06DBC5AB-88C1-4E14-8C73-F7B0FEB3D7E4}" scale="70">
      <pageMargins left="0.59055118110236227" right="0.59055118110236227" top="0.78740157480314965" bottom="0.78740157480314965" header="0.31496062992125984" footer="0.31496062992125984"/>
      <pageSetup paperSize="9" orientation="portrait" r:id="rId37"/>
      <headerFooter>
        <oddHeader>&amp;R－自　　　然－　</oddHeader>
      </headerFooter>
    </customSheetView>
    <customSheetView guid="{43E09572-CE01-46DC-BF8D-61470785D9D8}" scale="70">
      <pageMargins left="0.59055118110236227" right="0.59055118110236227" top="0.78740157480314965" bottom="0.78740157480314965" header="0.31496062992125984" footer="0.31496062992125984"/>
      <pageSetup paperSize="9" orientation="portrait" r:id="rId38"/>
      <headerFooter>
        <oddHeader>&amp;R－自　　　然－　</oddHeader>
      </headerFooter>
    </customSheetView>
    <customSheetView guid="{9E53071F-6DC1-48B1-9C5A-9EEB537B3297}" scale="70">
      <pageMargins left="0.59055118110236227" right="0.59055118110236227" top="0.78740157480314965" bottom="0.78740157480314965" header="0.31496062992125984" footer="0.31496062992125984"/>
      <pageSetup paperSize="9" orientation="portrait" r:id="rId39"/>
      <headerFooter>
        <oddHeader>&amp;R－自　　　然－　</oddHeader>
      </headerFooter>
    </customSheetView>
    <customSheetView guid="{ED4482EE-7338-4CC5-85EA-72B3B193C360}" scale="70">
      <pageMargins left="0.59055118110236227" right="0.59055118110236227" top="0.78740157480314965" bottom="0.78740157480314965" header="0.31496062992125984" footer="0.31496062992125984"/>
      <pageSetup paperSize="9" orientation="portrait" r:id="rId40"/>
      <headerFooter>
        <oddHeader>&amp;R－自　　　然－　</oddHeader>
      </headerFooter>
    </customSheetView>
    <customSheetView guid="{189F6A79-E0AD-48C6-A87A-B88942B73FB0}" scale="70">
      <pageMargins left="0.59055118110236227" right="0.59055118110236227" top="0.78740157480314965" bottom="0.78740157480314965" header="0.31496062992125984" footer="0.31496062992125984"/>
      <pageSetup paperSize="9" orientation="portrait" r:id="rId41"/>
      <headerFooter>
        <oddHeader>&amp;R－自　　　然－　</oddHeader>
      </headerFooter>
    </customSheetView>
    <customSheetView guid="{4D74F358-5F93-45CB-B1B9-3325069D309B}" scale="70">
      <pageMargins left="0.59055118110236227" right="0.59055118110236227" top="0.78740157480314965" bottom="0.78740157480314965" header="0.31496062992125984" footer="0.31496062992125984"/>
      <pageSetup paperSize="9" orientation="portrait" r:id="rId42"/>
      <headerFooter>
        <oddHeader>&amp;R－自　　　然－　</oddHeader>
      </headerFooter>
    </customSheetView>
    <customSheetView guid="{1486AC6E-B9F3-4CC2-AE0E-9827E85F6890}" scale="70">
      <pageMargins left="0.59055118110236227" right="0.59055118110236227" top="0.78740157480314965" bottom="0.78740157480314965" header="0.31496062992125984" footer="0.31496062992125984"/>
      <pageSetup paperSize="9" orientation="portrait" r:id="rId43"/>
      <headerFooter>
        <oddHeader>&amp;R－自　　　然－　</oddHeader>
      </headerFooter>
    </customSheetView>
    <customSheetView guid="{94642DE4-2324-49BC-91D9-FAC00F585226}" scale="70">
      <pageMargins left="0.59055118110236227" right="0.59055118110236227" top="0.78740157480314965" bottom="0.78740157480314965" header="0.31496062992125984" footer="0.31496062992125984"/>
      <pageSetup paperSize="9" orientation="portrait" r:id="rId44"/>
      <headerFooter>
        <oddHeader>&amp;R－自　　　然－　</oddHeader>
      </headerFooter>
    </customSheetView>
    <customSheetView guid="{4D2D3CAB-7699-4DB8-8B65-64F720C5DB21}" scale="70">
      <pageMargins left="0.59055118110236227" right="0.59055118110236227" top="0.78740157480314965" bottom="0.78740157480314965" header="0.31496062992125984" footer="0.31496062992125984"/>
      <pageSetup paperSize="9" orientation="portrait" r:id="rId45"/>
      <headerFooter>
        <oddHeader>&amp;R－自　　　然－　</oddHeader>
      </headerFooter>
    </customSheetView>
    <customSheetView guid="{2EF88AF6-EE5B-4AC2-ACDB-9BB2BBF29173}" scale="70">
      <pageMargins left="0.59055118110236227" right="0.59055118110236227" top="0.78740157480314965" bottom="0.78740157480314965" header="0.31496062992125984" footer="0.31496062992125984"/>
      <pageSetup paperSize="9" orientation="portrait" r:id="rId46"/>
      <headerFooter>
        <oddHeader>&amp;R－自　　　然－　</oddHeader>
      </headerFooter>
    </customSheetView>
    <customSheetView guid="{D5CA87AE-EAFF-4FDC-ABC9-AEF5B5BEB72E}" scale="70">
      <pageMargins left="0.59055118110236227" right="0.59055118110236227" top="0.78740157480314965" bottom="0.78740157480314965" header="0.31496062992125984" footer="0.31496062992125984"/>
      <pageSetup paperSize="9" orientation="portrait" r:id="rId47"/>
      <headerFooter>
        <oddHeader>&amp;R－自　　　然－　</oddHeader>
      </headerFooter>
    </customSheetView>
    <customSheetView guid="{17AB8E9E-AF26-4EBF-9AA5-9A87DC9AD602}" scale="70">
      <pageMargins left="0.59055118110236227" right="0.59055118110236227" top="0.78740157480314965" bottom="0.78740157480314965" header="0.31496062992125984" footer="0.31496062992125984"/>
      <pageSetup paperSize="9" orientation="portrait" r:id="rId48"/>
      <headerFooter>
        <oddHeader>&amp;R－自　　　然－　</oddHeader>
      </headerFooter>
    </customSheetView>
    <customSheetView guid="{D040BA70-5565-48F1-BFA8-4D40C54F0F21}" scale="70">
      <pageMargins left="0.59055118110236227" right="0.59055118110236227" top="0.78740157480314965" bottom="0.78740157480314965" header="0.31496062992125984" footer="0.31496062992125984"/>
      <pageSetup paperSize="9" orientation="portrait" r:id="rId49"/>
      <headerFooter>
        <oddHeader>&amp;R－自　　　然－　</oddHeader>
      </headerFooter>
    </customSheetView>
    <customSheetView guid="{DDC9534C-6D09-4A16-B20C-329D6E1F671D}" scale="70">
      <pageMargins left="0.59055118110236227" right="0.59055118110236227" top="0.78740157480314965" bottom="0.78740157480314965" header="0.31496062992125984" footer="0.31496062992125984"/>
      <pageSetup paperSize="9" orientation="portrait" r:id="rId50"/>
      <headerFooter>
        <oddHeader>&amp;R－自　　　然－　</oddHeader>
      </headerFooter>
    </customSheetView>
    <customSheetView guid="{8B44375A-1636-4AEA-8BC9-06A6E5FB3552}" scale="70">
      <pageMargins left="0.59055118110236227" right="0.59055118110236227" top="0.78740157480314965" bottom="0.78740157480314965" header="0.31496062992125984" footer="0.31496062992125984"/>
      <pageSetup paperSize="9" orientation="portrait" r:id="rId51"/>
      <headerFooter>
        <oddHeader>&amp;R－自　　　然－　</oddHeader>
      </headerFooter>
    </customSheetView>
    <customSheetView guid="{BD934AF0-2C30-423F-A316-708B1B6405E5}" scale="70">
      <pageMargins left="0.59055118110236227" right="0.59055118110236227" top="0.78740157480314965" bottom="0.78740157480314965" header="0.31496062992125984" footer="0.31496062992125984"/>
      <pageSetup paperSize="9" orientation="portrait" r:id="rId52"/>
      <headerFooter>
        <oddHeader>&amp;R－自　　　然－　</oddHeader>
      </headerFooter>
    </customSheetView>
    <customSheetView guid="{1C2FAE53-A98F-435E-9AEF-4E7909BF1616}" scale="70">
      <pageMargins left="0.59055118110236227" right="0.59055118110236227" top="0.78740157480314965" bottom="0.78740157480314965" header="0.31496062992125984" footer="0.31496062992125984"/>
      <pageSetup paperSize="9" orientation="portrait" r:id="rId53"/>
      <headerFooter>
        <oddHeader>&amp;R－自　　　然－　</oddHeader>
      </headerFooter>
    </customSheetView>
    <customSheetView guid="{2269C0FD-B02E-4191-A436-AAEEA9894E11}" scale="70">
      <pageMargins left="0.59055118110236227" right="0.59055118110236227" top="0.78740157480314965" bottom="0.78740157480314965" header="0.31496062992125984" footer="0.31496062992125984"/>
      <pageSetup paperSize="9" orientation="portrait" r:id="rId54"/>
      <headerFooter>
        <oddHeader>&amp;R－自　　　然－　</oddHeader>
      </headerFooter>
    </customSheetView>
    <customSheetView guid="{7F32949A-5CAB-4A39-BA6F-2E21B6F67F41}" scale="70">
      <pageMargins left="0.59055118110236227" right="0.59055118110236227" top="0.78740157480314965" bottom="0.78740157480314965" header="0.31496062992125984" footer="0.31496062992125984"/>
      <pageSetup paperSize="9" orientation="portrait" r:id="rId55"/>
      <headerFooter>
        <oddHeader>&amp;R－自　　　然－　</oddHeader>
      </headerFooter>
    </customSheetView>
    <customSheetView guid="{96261999-39E9-4504-A3A1-B1430E0C0346}" scale="70">
      <pageMargins left="0.59055118110236227" right="0.59055118110236227" top="0.78740157480314965" bottom="0.78740157480314965" header="0.31496062992125984" footer="0.31496062992125984"/>
      <pageSetup paperSize="9" orientation="portrait" r:id="rId56"/>
      <headerFooter>
        <oddHeader>&amp;R－自　　　然－　</oddHeader>
      </headerFooter>
    </customSheetView>
    <customSheetView guid="{1184DE22-5901-485C-8050-F941E80B16ED}" scale="70">
      <pageMargins left="0.59055118110236227" right="0.59055118110236227" top="0.78740157480314965" bottom="0.78740157480314965" header="0.31496062992125984" footer="0.31496062992125984"/>
      <pageSetup paperSize="9" orientation="portrait" r:id="rId57"/>
      <headerFooter>
        <oddHeader>&amp;R－自　　　然－　</oddHeader>
      </headerFooter>
    </customSheetView>
    <customSheetView guid="{2B898D7F-EE90-4CFD-9F43-AB7414F89E77}" scale="70">
      <pageMargins left="0.59055118110236227" right="0.59055118110236227" top="0.78740157480314965" bottom="0.78740157480314965" header="0.31496062992125984" footer="0.31496062992125984"/>
      <pageSetup paperSize="9" orientation="portrait" r:id="rId58"/>
      <headerFooter>
        <oddHeader>&amp;R－自　　　然－　</oddHeader>
      </headerFooter>
    </customSheetView>
    <customSheetView guid="{C6AFBE28-E866-4D5D-ADBD-07D2847FD902}" scale="70">
      <pageMargins left="0.59055118110236227" right="0.59055118110236227" top="0.78740157480314965" bottom="0.78740157480314965" header="0.31496062992125984" footer="0.31496062992125984"/>
      <pageSetup paperSize="9" orientation="portrait" r:id="rId59"/>
      <headerFooter>
        <oddHeader>&amp;R－自　　　然－　</oddHeader>
      </headerFooter>
    </customSheetView>
    <customSheetView guid="{3735EA80-EB2D-4910-81F1-1AA74ECCBFE5}" scale="70">
      <pageMargins left="0.59055118110236227" right="0.59055118110236227" top="0.78740157480314965" bottom="0.78740157480314965" header="0.31496062992125984" footer="0.31496062992125984"/>
      <pageSetup paperSize="9" orientation="portrait" r:id="rId60"/>
      <headerFooter>
        <oddHeader>&amp;R－自　　　然－　</oddHeader>
      </headerFooter>
    </customSheetView>
    <customSheetView guid="{436E96B2-CC3D-4C3D-8B1C-266CE54627E3}" scale="70">
      <pageMargins left="0.59055118110236227" right="0.59055118110236227" top="0.78740157480314965" bottom="0.78740157480314965" header="0.31496062992125984" footer="0.31496062992125984"/>
      <pageSetup paperSize="9" orientation="portrait" r:id="rId61"/>
      <headerFooter>
        <oddHeader>&amp;R－自　　　然－　</oddHeader>
      </headerFooter>
    </customSheetView>
    <customSheetView guid="{5B441C35-8B1D-479D-A742-AF098D604223}" scale="70">
      <pageMargins left="0.59055118110236227" right="0.59055118110236227" top="0.78740157480314965" bottom="0.78740157480314965" header="0.31496062992125984" footer="0.31496062992125984"/>
      <pageSetup paperSize="9" orientation="portrait" r:id="rId62"/>
      <headerFooter>
        <oddHeader>&amp;R－自　　　然－　</oddHeader>
      </headerFooter>
    </customSheetView>
    <customSheetView guid="{E4062767-D090-45A6-BD60-B90D5BBF3894}" scale="70">
      <pageMargins left="0.59055118110236227" right="0.59055118110236227" top="0.78740157480314965" bottom="0.78740157480314965" header="0.31496062992125984" footer="0.31496062992125984"/>
      <pageSetup paperSize="9" orientation="portrait" r:id="rId63"/>
      <headerFooter>
        <oddHeader>&amp;R－自　　　然－　</oddHeader>
      </headerFooter>
    </customSheetView>
    <customSheetView guid="{1F973131-8A4E-4D06-BD72-AB7B2C989AC9}" scale="70">
      <pageMargins left="0.59055118110236227" right="0.59055118110236227" top="0.78740157480314965" bottom="0.78740157480314965" header="0.31496062992125984" footer="0.31496062992125984"/>
      <pageSetup paperSize="9" orientation="portrait" r:id="rId64"/>
      <headerFooter>
        <oddHeader>&amp;R－自　　　然－　</oddHeader>
      </headerFooter>
    </customSheetView>
    <customSheetView guid="{1FF3D99B-551E-43BF-80CF-4BE9881BF48D}" scale="70">
      <pageMargins left="0.59055118110236227" right="0.59055118110236227" top="0.78740157480314965" bottom="0.78740157480314965" header="0.31496062992125984" footer="0.31496062992125984"/>
      <pageSetup paperSize="9" orientation="portrait" r:id="rId65"/>
      <headerFooter>
        <oddHeader>&amp;R－自　　　然－　</oddHeader>
      </headerFooter>
    </customSheetView>
    <customSheetView guid="{240189DE-87D7-4094-9C55-239451DB35EE}" scale="70">
      <pageMargins left="0.59055118110236227" right="0.59055118110236227" top="0.78740157480314965" bottom="0.78740157480314965" header="0.31496062992125984" footer="0.31496062992125984"/>
      <pageSetup paperSize="9" orientation="portrait" r:id="rId66"/>
      <headerFooter>
        <oddHeader>&amp;R－自　　　然－　</oddHeader>
      </headerFooter>
    </customSheetView>
    <customSheetView guid="{3879FE5B-EDC4-4A46-BAD1-D4F44E5C755B}" scale="70">
      <pageMargins left="0.59055118110236227" right="0.59055118110236227" top="0.78740157480314965" bottom="0.78740157480314965" header="0.31496062992125984" footer="0.31496062992125984"/>
      <pageSetup paperSize="9" orientation="portrait" r:id="rId67"/>
      <headerFooter>
        <oddHeader>&amp;R－自　　　然－　</oddHeader>
      </headerFooter>
    </customSheetView>
    <customSheetView guid="{CFF65FEC-3D52-4BB3-8C14-3CC246A9956F}" scale="70">
      <pageMargins left="0.59055118110236227" right="0.59055118110236227" top="0.78740157480314965" bottom="0.78740157480314965" header="0.31496062992125984" footer="0.31496062992125984"/>
      <pageSetup paperSize="9" orientation="portrait" r:id="rId68"/>
      <headerFooter>
        <oddHeader>&amp;R－自　　　然－　</oddHeader>
      </headerFooter>
    </customSheetView>
    <customSheetView guid="{3548A65C-53E9-4D33-AABC-827B0C7E9C69}" scale="70">
      <pageMargins left="0.59055118110236227" right="0.59055118110236227" top="0.78740157480314965" bottom="0.78740157480314965" header="0.31496062992125984" footer="0.31496062992125984"/>
      <pageSetup paperSize="9" orientation="portrait" r:id="rId69"/>
      <headerFooter>
        <oddHeader>&amp;R－自　　　然－　</oddHeader>
      </headerFooter>
    </customSheetView>
    <customSheetView guid="{F086CED5-EBE2-44AF-B94E-B9989A6B9DCD}" scale="70">
      <pageMargins left="0.59055118110236227" right="0.59055118110236227" top="0.78740157480314965" bottom="0.78740157480314965" header="0.31496062992125984" footer="0.31496062992125984"/>
      <pageSetup paperSize="9" orientation="portrait" r:id="rId70"/>
      <headerFooter>
        <oddHeader>&amp;R－自　　　然－　</oddHeader>
      </headerFooter>
    </customSheetView>
    <customSheetView guid="{7AA915D7-EB0A-47D9-A8BE-7E77CDFF3F08}" scale="70">
      <pageMargins left="0.59055118110236227" right="0.59055118110236227" top="0.78740157480314965" bottom="0.78740157480314965" header="0.31496062992125984" footer="0.31496062992125984"/>
      <pageSetup paperSize="9" orientation="portrait" r:id="rId71"/>
      <headerFooter>
        <oddHeader>&amp;R－自　　　然－　</oddHeader>
      </headerFooter>
    </customSheetView>
    <customSheetView guid="{F3CC2422-C263-4ADA-B4A0-53719C6F4A1C}" scale="70">
      <pageMargins left="0.59055118110236227" right="0.59055118110236227" top="0.78740157480314965" bottom="0.78740157480314965" header="0.31496062992125984" footer="0.31496062992125984"/>
      <pageSetup paperSize="9" orientation="portrait" r:id="rId72"/>
      <headerFooter>
        <oddHeader>&amp;R－自　　　然－　</oddHeader>
      </headerFooter>
    </customSheetView>
    <customSheetView guid="{71042459-703D-4FF3-8D53-1213B54B1552}" scale="70">
      <pageMargins left="0.59055118110236227" right="0.59055118110236227" top="0.78740157480314965" bottom="0.78740157480314965" header="0.31496062992125984" footer="0.31496062992125984"/>
      <pageSetup paperSize="9" orientation="portrait" r:id="rId73"/>
      <headerFooter>
        <oddHeader>&amp;R－自　　　然－　</oddHeader>
      </headerFooter>
    </customSheetView>
    <customSheetView guid="{EE644B69-3942-4A0D-811D-C183FE0C8B84}" scale="70">
      <pageMargins left="0.59055118110236227" right="0.59055118110236227" top="0.78740157480314965" bottom="0.78740157480314965" header="0.31496062992125984" footer="0.31496062992125984"/>
      <pageSetup paperSize="9" orientation="portrait" r:id="rId74"/>
      <headerFooter>
        <oddHeader>&amp;R－自　　　然－　</oddHeader>
      </headerFooter>
    </customSheetView>
    <customSheetView guid="{AA17E97B-ABB2-4C8B-BAA8-63934B5B5DBA}" scale="70">
      <pageMargins left="0.59055118110236227" right="0.59055118110236227" top="0.78740157480314965" bottom="0.78740157480314965" header="0.31496062992125984" footer="0.31496062992125984"/>
      <pageSetup paperSize="9" orientation="portrait" r:id="rId75"/>
      <headerFooter>
        <oddHeader>&amp;R－自　　　然－　</oddHeader>
      </headerFooter>
    </customSheetView>
    <customSheetView guid="{723C59CB-A466-4479-8AA8-39674B010947}" scale="70">
      <pageMargins left="0.59055118110236227" right="0.59055118110236227" top="0.78740157480314965" bottom="0.78740157480314965" header="0.31496062992125984" footer="0.31496062992125984"/>
      <pageSetup paperSize="9" orientation="portrait" r:id="rId76"/>
      <headerFooter>
        <oddHeader>&amp;R－自　　　然－　</oddHeader>
      </headerFooter>
    </customSheetView>
    <customSheetView guid="{9D1B7E56-0B3F-4392-BE9A-F57461B2AFB0}" scale="70">
      <pageMargins left="0.59055118110236227" right="0.59055118110236227" top="0.78740157480314965" bottom="0.78740157480314965" header="0.31496062992125984" footer="0.31496062992125984"/>
      <pageSetup paperSize="9" orientation="portrait" r:id="rId77"/>
      <headerFooter>
        <oddHeader>&amp;R－自　　　然－　</oddHeader>
      </headerFooter>
    </customSheetView>
    <customSheetView guid="{CD1FBD09-2D49-40A1-916B-5524EF5CA3FA}" scale="70">
      <pageMargins left="0.59055118110236227" right="0.59055118110236227" top="0.78740157480314965" bottom="0.78740157480314965" header="0.31496062992125984" footer="0.31496062992125984"/>
      <pageSetup paperSize="9" orientation="portrait" r:id="rId78"/>
      <headerFooter>
        <oddHeader>&amp;R－自　　　然－　</oddHeader>
      </headerFooter>
    </customSheetView>
    <customSheetView guid="{5513285A-7AFF-4B9F-AAF6-93131D585702}" scale="70">
      <pageMargins left="0.59055118110236227" right="0.59055118110236227" top="0.78740157480314965" bottom="0.78740157480314965" header="0.31496062992125984" footer="0.31496062992125984"/>
      <pageSetup paperSize="9" orientation="portrait" r:id="rId79"/>
      <headerFooter>
        <oddHeader>&amp;R－自　　　然－　</oddHeader>
      </headerFooter>
    </customSheetView>
    <customSheetView guid="{A0A5534D-42D8-415C-8AAF-DF16D93BD699}" scale="70">
      <pageMargins left="0.59055118110236227" right="0.59055118110236227" top="0.78740157480314965" bottom="0.78740157480314965" header="0.31496062992125984" footer="0.31496062992125984"/>
      <pageSetup paperSize="9" orientation="portrait" r:id="rId80"/>
      <headerFooter>
        <oddHeader>&amp;R－自　　　然－　</oddHeader>
      </headerFooter>
    </customSheetView>
    <customSheetView guid="{954601D5-9BC0-44CB-9222-E69A5143F9E9}" scale="70">
      <pageMargins left="0.59055118110236227" right="0.59055118110236227" top="0.78740157480314965" bottom="0.78740157480314965" header="0.31496062992125984" footer="0.31496062992125984"/>
      <pageSetup paperSize="9" orientation="portrait" r:id="rId81"/>
      <headerFooter>
        <oddHeader>&amp;R－自　　　然－　</oddHeader>
      </headerFooter>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82"/>
      <headerFooter>
        <oddHeader>&amp;R－自　　　然－　</oddHeader>
      </headerFooter>
    </customSheetView>
  </customSheetView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83"/>
  <headerFooter>
    <oddHeader>&amp;R－自　　　然－　</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autoPageBreaks="0"/>
  </sheetPr>
  <dimension ref="A1:J49"/>
  <sheetViews>
    <sheetView zoomScaleNormal="100" zoomScaleSheetLayoutView="100" workbookViewId="0">
      <selection activeCell="A45" sqref="A45:XFD45"/>
    </sheetView>
  </sheetViews>
  <sheetFormatPr defaultColWidth="2.5" defaultRowHeight="15" customHeight="1"/>
  <cols>
    <col min="1" max="1" width="5.625" style="20" customWidth="1"/>
    <col min="2" max="2" width="27.75" style="20" customWidth="1"/>
    <col min="3" max="3" width="11" style="20" customWidth="1"/>
    <col min="4" max="4" width="8.75" style="20" customWidth="1"/>
    <col min="5" max="5" width="12.25" style="20" customWidth="1"/>
    <col min="6" max="6" width="5.125" style="20" customWidth="1"/>
    <col min="7" max="7" width="12.25" style="20" customWidth="1"/>
    <col min="8" max="8" width="11.625" style="20" customWidth="1"/>
    <col min="9" max="9" width="2.5" style="20"/>
    <col min="10" max="10" width="10.625" style="20" bestFit="1" customWidth="1"/>
    <col min="11" max="16384" width="2.5" style="20"/>
  </cols>
  <sheetData>
    <row r="1" spans="1:10" ht="22.5" customHeight="1">
      <c r="H1" s="19" t="s">
        <v>4800</v>
      </c>
      <c r="J1" s="1739" t="s">
        <v>747</v>
      </c>
    </row>
    <row r="2" spans="1:10" ht="22.5" customHeight="1">
      <c r="A2" s="22" t="s">
        <v>4812</v>
      </c>
    </row>
    <row r="3" spans="1:10" s="165" customFormat="1" ht="22.5" customHeight="1">
      <c r="B3" s="539"/>
      <c r="H3" s="1740" t="s">
        <v>5558</v>
      </c>
    </row>
    <row r="4" spans="1:10" ht="20.100000000000001" customHeight="1">
      <c r="A4" s="1676" t="s">
        <v>1094</v>
      </c>
      <c r="B4" s="1678" t="s">
        <v>1095</v>
      </c>
      <c r="C4" s="1675" t="s">
        <v>1096</v>
      </c>
      <c r="D4" s="1675" t="s">
        <v>1198</v>
      </c>
      <c r="E4" s="2024" t="s">
        <v>1097</v>
      </c>
      <c r="F4" s="2024"/>
      <c r="G4" s="2024"/>
      <c r="H4" s="1675" t="s">
        <v>243</v>
      </c>
    </row>
    <row r="5" spans="1:10" ht="15" customHeight="1">
      <c r="A5" s="1685">
        <v>1</v>
      </c>
      <c r="B5" s="1745" t="s">
        <v>1098</v>
      </c>
      <c r="C5" s="1687" t="s">
        <v>1099</v>
      </c>
      <c r="D5" s="1681">
        <v>8.9</v>
      </c>
      <c r="E5" s="1746" t="s">
        <v>1100</v>
      </c>
      <c r="F5" s="1684" t="s">
        <v>1101</v>
      </c>
      <c r="G5" s="1746" t="s">
        <v>1102</v>
      </c>
      <c r="H5" s="1688" t="s">
        <v>1103</v>
      </c>
    </row>
    <row r="6" spans="1:10" ht="15" customHeight="1">
      <c r="A6" s="1685">
        <v>2</v>
      </c>
      <c r="B6" s="1745" t="s">
        <v>1104</v>
      </c>
      <c r="C6" s="1687" t="s">
        <v>1099</v>
      </c>
      <c r="D6" s="1681">
        <v>82.3</v>
      </c>
      <c r="E6" s="1746" t="s">
        <v>1105</v>
      </c>
      <c r="F6" s="1684" t="s">
        <v>1101</v>
      </c>
      <c r="G6" s="1746" t="s">
        <v>1106</v>
      </c>
      <c r="H6" s="1688" t="s">
        <v>1103</v>
      </c>
    </row>
    <row r="7" spans="1:10" ht="15" customHeight="1">
      <c r="A7" s="1685">
        <v>3</v>
      </c>
      <c r="B7" s="1745" t="s">
        <v>1107</v>
      </c>
      <c r="C7" s="1687" t="s">
        <v>1099</v>
      </c>
      <c r="D7" s="1681">
        <v>24.1</v>
      </c>
      <c r="E7" s="1746" t="s">
        <v>1105</v>
      </c>
      <c r="F7" s="1684" t="s">
        <v>1101</v>
      </c>
      <c r="G7" s="1746" t="s">
        <v>1108</v>
      </c>
      <c r="H7" s="1688" t="s">
        <v>1103</v>
      </c>
    </row>
    <row r="8" spans="1:10" ht="15" customHeight="1">
      <c r="A8" s="1685">
        <v>4</v>
      </c>
      <c r="B8" s="1745" t="s">
        <v>1109</v>
      </c>
      <c r="C8" s="1687" t="s">
        <v>1110</v>
      </c>
      <c r="D8" s="1681">
        <v>6.5</v>
      </c>
      <c r="E8" s="1746" t="s">
        <v>1111</v>
      </c>
      <c r="F8" s="1684" t="s">
        <v>1101</v>
      </c>
      <c r="G8" s="1746" t="s">
        <v>1108</v>
      </c>
      <c r="H8" s="1688" t="s">
        <v>1103</v>
      </c>
    </row>
    <row r="9" spans="1:10" ht="15" customHeight="1">
      <c r="A9" s="1685">
        <v>5</v>
      </c>
      <c r="B9" s="1745" t="s">
        <v>1112</v>
      </c>
      <c r="C9" s="1687" t="s">
        <v>1110</v>
      </c>
      <c r="D9" s="1681">
        <v>63.9</v>
      </c>
      <c r="E9" s="1746" t="s">
        <v>1106</v>
      </c>
      <c r="F9" s="1684" t="s">
        <v>1101</v>
      </c>
      <c r="G9" s="1746" t="s">
        <v>1113</v>
      </c>
      <c r="H9" s="1688" t="s">
        <v>1103</v>
      </c>
    </row>
    <row r="10" spans="1:10" ht="15" customHeight="1">
      <c r="A10" s="1685">
        <v>6</v>
      </c>
      <c r="B10" s="1745" t="s">
        <v>1114</v>
      </c>
      <c r="C10" s="1687" t="s">
        <v>1110</v>
      </c>
      <c r="D10" s="1681">
        <v>65.7</v>
      </c>
      <c r="E10" s="1746" t="s">
        <v>1115</v>
      </c>
      <c r="F10" s="1684" t="s">
        <v>1101</v>
      </c>
      <c r="G10" s="1746" t="s">
        <v>1116</v>
      </c>
      <c r="H10" s="1688" t="s">
        <v>1103</v>
      </c>
    </row>
    <row r="11" spans="1:10" ht="15" customHeight="1">
      <c r="A11" s="1685">
        <v>7</v>
      </c>
      <c r="B11" s="1745" t="s">
        <v>1117</v>
      </c>
      <c r="C11" s="1687" t="s">
        <v>1110</v>
      </c>
      <c r="D11" s="1681">
        <v>6.3</v>
      </c>
      <c r="E11" s="1746" t="s">
        <v>1118</v>
      </c>
      <c r="F11" s="1684" t="s">
        <v>1101</v>
      </c>
      <c r="G11" s="1746" t="s">
        <v>1116</v>
      </c>
      <c r="H11" s="1688" t="s">
        <v>1103</v>
      </c>
    </row>
    <row r="12" spans="1:10" ht="15" customHeight="1">
      <c r="A12" s="1685">
        <v>8</v>
      </c>
      <c r="B12" s="1745" t="s">
        <v>122</v>
      </c>
      <c r="C12" s="1687" t="s">
        <v>1110</v>
      </c>
      <c r="D12" s="1681">
        <v>17.8</v>
      </c>
      <c r="E12" s="1746" t="s">
        <v>1119</v>
      </c>
      <c r="F12" s="1684" t="s">
        <v>1101</v>
      </c>
      <c r="G12" s="1746" t="s">
        <v>1120</v>
      </c>
      <c r="H12" s="1688" t="s">
        <v>1103</v>
      </c>
    </row>
    <row r="13" spans="1:10" ht="15" customHeight="1">
      <c r="A13" s="1685">
        <v>9</v>
      </c>
      <c r="B13" s="1745" t="s">
        <v>1121</v>
      </c>
      <c r="C13" s="1687" t="s">
        <v>1110</v>
      </c>
      <c r="D13" s="1681">
        <v>78.400000000000006</v>
      </c>
      <c r="E13" s="1746" t="s">
        <v>1122</v>
      </c>
      <c r="F13" s="1684" t="s">
        <v>1101</v>
      </c>
      <c r="G13" s="1746" t="s">
        <v>1123</v>
      </c>
      <c r="H13" s="1688" t="s">
        <v>1103</v>
      </c>
    </row>
    <row r="14" spans="1:10" ht="15" customHeight="1">
      <c r="A14" s="1685">
        <v>10</v>
      </c>
      <c r="B14" s="1745" t="s">
        <v>1124</v>
      </c>
      <c r="C14" s="1687" t="s">
        <v>1110</v>
      </c>
      <c r="D14" s="1681">
        <v>115.9</v>
      </c>
      <c r="E14" s="1746" t="s">
        <v>1122</v>
      </c>
      <c r="F14" s="1684" t="s">
        <v>1101</v>
      </c>
      <c r="G14" s="1746" t="s">
        <v>1123</v>
      </c>
      <c r="H14" s="1688" t="s">
        <v>1103</v>
      </c>
    </row>
    <row r="15" spans="1:10" ht="15" customHeight="1">
      <c r="A15" s="1685">
        <v>11</v>
      </c>
      <c r="B15" s="1745" t="s">
        <v>1125</v>
      </c>
      <c r="C15" s="1687" t="s">
        <v>1126</v>
      </c>
      <c r="D15" s="1681">
        <v>65.8</v>
      </c>
      <c r="E15" s="1746" t="s">
        <v>1127</v>
      </c>
      <c r="F15" s="1684" t="s">
        <v>1101</v>
      </c>
      <c r="G15" s="1746" t="s">
        <v>1128</v>
      </c>
      <c r="H15" s="1688" t="s">
        <v>1103</v>
      </c>
    </row>
    <row r="16" spans="1:10" ht="15" customHeight="1">
      <c r="A16" s="1685">
        <v>12</v>
      </c>
      <c r="B16" s="1745" t="s">
        <v>1129</v>
      </c>
      <c r="C16" s="1687" t="s">
        <v>1126</v>
      </c>
      <c r="D16" s="1681">
        <v>1.5</v>
      </c>
      <c r="E16" s="1746" t="s">
        <v>1120</v>
      </c>
      <c r="F16" s="1684" t="s">
        <v>1101</v>
      </c>
      <c r="G16" s="1746" t="s">
        <v>1130</v>
      </c>
      <c r="H16" s="1688" t="s">
        <v>1103</v>
      </c>
    </row>
    <row r="17" spans="1:8" ht="15" customHeight="1">
      <c r="A17" s="1685">
        <v>13</v>
      </c>
      <c r="B17" s="1745" t="s">
        <v>1131</v>
      </c>
      <c r="C17" s="1687" t="s">
        <v>1110</v>
      </c>
      <c r="D17" s="1681">
        <v>27.7</v>
      </c>
      <c r="E17" s="1746" t="s">
        <v>1120</v>
      </c>
      <c r="F17" s="1684" t="s">
        <v>1101</v>
      </c>
      <c r="G17" s="1746" t="s">
        <v>1132</v>
      </c>
      <c r="H17" s="1688" t="s">
        <v>1103</v>
      </c>
    </row>
    <row r="18" spans="1:8" ht="15" customHeight="1">
      <c r="A18" s="1685">
        <v>14</v>
      </c>
      <c r="B18" s="1745" t="s">
        <v>1133</v>
      </c>
      <c r="C18" s="1687" t="s">
        <v>1110</v>
      </c>
      <c r="D18" s="1681">
        <v>175.7</v>
      </c>
      <c r="E18" s="1746" t="s">
        <v>1134</v>
      </c>
      <c r="F18" s="1684" t="s">
        <v>1101</v>
      </c>
      <c r="G18" s="1746" t="s">
        <v>1135</v>
      </c>
      <c r="H18" s="1688" t="s">
        <v>1103</v>
      </c>
    </row>
    <row r="19" spans="1:8" ht="15" customHeight="1">
      <c r="A19" s="1685">
        <v>15</v>
      </c>
      <c r="B19" s="1745" t="s">
        <v>1136</v>
      </c>
      <c r="C19" s="1687" t="s">
        <v>1110</v>
      </c>
      <c r="D19" s="1681">
        <v>34.700000000000003</v>
      </c>
      <c r="E19" s="1746" t="s">
        <v>1137</v>
      </c>
      <c r="F19" s="1684" t="s">
        <v>1101</v>
      </c>
      <c r="G19" s="1746" t="s">
        <v>1138</v>
      </c>
      <c r="H19" s="1688" t="s">
        <v>1103</v>
      </c>
    </row>
    <row r="20" spans="1:8" ht="15" customHeight="1">
      <c r="A20" s="1685">
        <v>16</v>
      </c>
      <c r="B20" s="1745" t="s">
        <v>1139</v>
      </c>
      <c r="C20" s="1687" t="s">
        <v>1110</v>
      </c>
      <c r="D20" s="1681">
        <v>91.6</v>
      </c>
      <c r="E20" s="1746" t="s">
        <v>1140</v>
      </c>
      <c r="F20" s="1684" t="s">
        <v>1101</v>
      </c>
      <c r="G20" s="1746" t="s">
        <v>1141</v>
      </c>
      <c r="H20" s="1688" t="s">
        <v>1103</v>
      </c>
    </row>
    <row r="21" spans="1:8" ht="15" customHeight="1">
      <c r="A21" s="1685">
        <v>17</v>
      </c>
      <c r="B21" s="1745" t="s">
        <v>1142</v>
      </c>
      <c r="C21" s="1687" t="s">
        <v>1110</v>
      </c>
      <c r="D21" s="1681">
        <v>94.9</v>
      </c>
      <c r="E21" s="1746" t="s">
        <v>1143</v>
      </c>
      <c r="F21" s="1684" t="s">
        <v>1101</v>
      </c>
      <c r="G21" s="1746" t="s">
        <v>1144</v>
      </c>
      <c r="H21" s="1688" t="s">
        <v>1103</v>
      </c>
    </row>
    <row r="22" spans="1:8" ht="15" customHeight="1">
      <c r="A22" s="1685">
        <v>18</v>
      </c>
      <c r="B22" s="1745" t="s">
        <v>1145</v>
      </c>
      <c r="C22" s="1687" t="s">
        <v>1110</v>
      </c>
      <c r="D22" s="1681">
        <v>24.2</v>
      </c>
      <c r="E22" s="1746" t="s">
        <v>1146</v>
      </c>
      <c r="F22" s="1684" t="s">
        <v>1101</v>
      </c>
      <c r="G22" s="1746" t="s">
        <v>1147</v>
      </c>
      <c r="H22" s="1688" t="s">
        <v>1103</v>
      </c>
    </row>
    <row r="23" spans="1:8" ht="15" customHeight="1">
      <c r="A23" s="1685">
        <v>19</v>
      </c>
      <c r="B23" s="1745" t="s">
        <v>1148</v>
      </c>
      <c r="C23" s="1687" t="s">
        <v>1126</v>
      </c>
      <c r="D23" s="1681">
        <v>95.6</v>
      </c>
      <c r="E23" s="1746" t="s">
        <v>1146</v>
      </c>
      <c r="F23" s="1684" t="s">
        <v>1101</v>
      </c>
      <c r="G23" s="1746" t="s">
        <v>1149</v>
      </c>
      <c r="H23" s="1688" t="s">
        <v>1103</v>
      </c>
    </row>
    <row r="24" spans="1:8" ht="15" customHeight="1">
      <c r="A24" s="1685">
        <v>20</v>
      </c>
      <c r="B24" s="1745" t="s">
        <v>1150</v>
      </c>
      <c r="C24" s="1687" t="s">
        <v>1126</v>
      </c>
      <c r="D24" s="1681">
        <v>1.6</v>
      </c>
      <c r="E24" s="1746" t="s">
        <v>1146</v>
      </c>
      <c r="F24" s="1684" t="s">
        <v>1101</v>
      </c>
      <c r="G24" s="1746" t="s">
        <v>1151</v>
      </c>
      <c r="H24" s="1688" t="s">
        <v>1103</v>
      </c>
    </row>
    <row r="25" spans="1:8" ht="15" customHeight="1">
      <c r="A25" s="1685">
        <v>21</v>
      </c>
      <c r="B25" s="1745" t="s">
        <v>1152</v>
      </c>
      <c r="C25" s="1687" t="s">
        <v>1153</v>
      </c>
      <c r="D25" s="1681">
        <v>35</v>
      </c>
      <c r="E25" s="1746" t="s">
        <v>1135</v>
      </c>
      <c r="F25" s="1684" t="s">
        <v>1101</v>
      </c>
      <c r="G25" s="1746" t="s">
        <v>1154</v>
      </c>
      <c r="H25" s="1688" t="s">
        <v>1103</v>
      </c>
    </row>
    <row r="26" spans="1:8" ht="15" customHeight="1">
      <c r="A26" s="1685">
        <v>22</v>
      </c>
      <c r="B26" s="1745" t="s">
        <v>1155</v>
      </c>
      <c r="C26" s="1687" t="s">
        <v>1126</v>
      </c>
      <c r="D26" s="1681">
        <v>3.1</v>
      </c>
      <c r="E26" s="1746" t="s">
        <v>1156</v>
      </c>
      <c r="F26" s="1684" t="s">
        <v>1101</v>
      </c>
      <c r="G26" s="1746" t="s">
        <v>1157</v>
      </c>
      <c r="H26" s="1688" t="s">
        <v>1103</v>
      </c>
    </row>
    <row r="27" spans="1:8" ht="15" customHeight="1">
      <c r="A27" s="1685">
        <v>23</v>
      </c>
      <c r="B27" s="1745" t="s">
        <v>1158</v>
      </c>
      <c r="C27" s="1687" t="s">
        <v>1153</v>
      </c>
      <c r="D27" s="1681">
        <v>2.8</v>
      </c>
      <c r="E27" s="1746" t="s">
        <v>1132</v>
      </c>
      <c r="F27" s="1684" t="s">
        <v>1101</v>
      </c>
      <c r="G27" s="1746" t="s">
        <v>1159</v>
      </c>
      <c r="H27" s="1688" t="s">
        <v>1103</v>
      </c>
    </row>
    <row r="28" spans="1:8" ht="15" customHeight="1">
      <c r="A28" s="1685">
        <v>24</v>
      </c>
      <c r="B28" s="1745" t="s">
        <v>1160</v>
      </c>
      <c r="C28" s="1687" t="s">
        <v>1153</v>
      </c>
      <c r="D28" s="1681">
        <v>16.2</v>
      </c>
      <c r="E28" s="1746" t="s">
        <v>1132</v>
      </c>
      <c r="F28" s="1684" t="s">
        <v>1101</v>
      </c>
      <c r="G28" s="1746" t="s">
        <v>1161</v>
      </c>
      <c r="H28" s="1688" t="s">
        <v>1103</v>
      </c>
    </row>
    <row r="29" spans="1:8" ht="15" customHeight="1">
      <c r="A29" s="1685">
        <v>25</v>
      </c>
      <c r="B29" s="1745" t="s">
        <v>1162</v>
      </c>
      <c r="C29" s="1687" t="s">
        <v>1110</v>
      </c>
      <c r="D29" s="1681">
        <v>61.5</v>
      </c>
      <c r="E29" s="1746" t="s">
        <v>1159</v>
      </c>
      <c r="F29" s="1684" t="s">
        <v>1101</v>
      </c>
      <c r="G29" s="1746" t="s">
        <v>5593</v>
      </c>
      <c r="H29" s="1688" t="s">
        <v>5594</v>
      </c>
    </row>
    <row r="30" spans="1:8" ht="15" customHeight="1">
      <c r="A30" s="1685">
        <v>26</v>
      </c>
      <c r="B30" s="1745" t="s">
        <v>1163</v>
      </c>
      <c r="C30" s="1687" t="s">
        <v>1153</v>
      </c>
      <c r="D30" s="1681">
        <v>14.2</v>
      </c>
      <c r="E30" s="1746" t="s">
        <v>1159</v>
      </c>
      <c r="F30" s="1684" t="s">
        <v>1101</v>
      </c>
      <c r="G30" s="1746" t="s">
        <v>1164</v>
      </c>
      <c r="H30" s="1688" t="s">
        <v>1103</v>
      </c>
    </row>
    <row r="31" spans="1:8" ht="15" customHeight="1">
      <c r="A31" s="1685">
        <v>27</v>
      </c>
      <c r="B31" s="1745" t="s">
        <v>1165</v>
      </c>
      <c r="C31" s="1687" t="s">
        <v>1153</v>
      </c>
      <c r="D31" s="1681">
        <v>13</v>
      </c>
      <c r="E31" s="1746" t="s">
        <v>1159</v>
      </c>
      <c r="F31" s="1684" t="s">
        <v>1101</v>
      </c>
      <c r="G31" s="1746" t="s">
        <v>1166</v>
      </c>
      <c r="H31" s="1688" t="s">
        <v>1103</v>
      </c>
    </row>
    <row r="32" spans="1:8" ht="15" customHeight="1">
      <c r="A32" s="1685">
        <v>28</v>
      </c>
      <c r="B32" s="1745" t="s">
        <v>1167</v>
      </c>
      <c r="C32" s="1687" t="s">
        <v>1153</v>
      </c>
      <c r="D32" s="1681">
        <v>21.6</v>
      </c>
      <c r="E32" s="1746" t="s">
        <v>1159</v>
      </c>
      <c r="F32" s="1684" t="s">
        <v>1101</v>
      </c>
      <c r="G32" s="1746" t="s">
        <v>1168</v>
      </c>
      <c r="H32" s="1688" t="s">
        <v>1103</v>
      </c>
    </row>
    <row r="33" spans="1:8" ht="15" customHeight="1">
      <c r="A33" s="1685">
        <v>29</v>
      </c>
      <c r="B33" s="1745" t="s">
        <v>1169</v>
      </c>
      <c r="C33" s="1687" t="s">
        <v>1153</v>
      </c>
      <c r="D33" s="1681">
        <v>20</v>
      </c>
      <c r="E33" s="1746" t="s">
        <v>1170</v>
      </c>
      <c r="F33" s="1684" t="s">
        <v>1101</v>
      </c>
      <c r="G33" s="1746" t="s">
        <v>1171</v>
      </c>
      <c r="H33" s="1688" t="s">
        <v>1103</v>
      </c>
    </row>
    <row r="34" spans="1:8" ht="15" customHeight="1">
      <c r="A34" s="1685">
        <v>30</v>
      </c>
      <c r="B34" s="1745" t="s">
        <v>1172</v>
      </c>
      <c r="C34" s="1687" t="s">
        <v>1153</v>
      </c>
      <c r="D34" s="1681">
        <v>11.2</v>
      </c>
      <c r="E34" s="1746" t="s">
        <v>1170</v>
      </c>
      <c r="F34" s="1684" t="s">
        <v>1101</v>
      </c>
      <c r="G34" s="1746" t="s">
        <v>1171</v>
      </c>
      <c r="H34" s="1688" t="s">
        <v>1103</v>
      </c>
    </row>
    <row r="35" spans="1:8" ht="15" customHeight="1">
      <c r="A35" s="1685">
        <v>31</v>
      </c>
      <c r="B35" s="1745" t="s">
        <v>1173</v>
      </c>
      <c r="C35" s="1687" t="s">
        <v>1153</v>
      </c>
      <c r="D35" s="1681">
        <v>25.4</v>
      </c>
      <c r="E35" s="1746" t="s">
        <v>1170</v>
      </c>
      <c r="F35" s="1684" t="s">
        <v>1101</v>
      </c>
      <c r="G35" s="1746" t="s">
        <v>1168</v>
      </c>
      <c r="H35" s="1688" t="s">
        <v>1103</v>
      </c>
    </row>
    <row r="36" spans="1:8" ht="15" customHeight="1">
      <c r="A36" s="1685">
        <v>32</v>
      </c>
      <c r="B36" s="1745" t="s">
        <v>1174</v>
      </c>
      <c r="C36" s="1687" t="s">
        <v>1126</v>
      </c>
      <c r="D36" s="1681">
        <v>80.599999999999994</v>
      </c>
      <c r="E36" s="1746" t="s">
        <v>1170</v>
      </c>
      <c r="F36" s="1684" t="s">
        <v>1101</v>
      </c>
      <c r="G36" s="1746" t="s">
        <v>1175</v>
      </c>
      <c r="H36" s="1688" t="s">
        <v>1103</v>
      </c>
    </row>
    <row r="37" spans="1:8" ht="15" customHeight="1">
      <c r="A37" s="1685">
        <v>33</v>
      </c>
      <c r="B37" s="1745" t="s">
        <v>119</v>
      </c>
      <c r="C37" s="1687" t="s">
        <v>1126</v>
      </c>
      <c r="D37" s="1681">
        <v>77.2</v>
      </c>
      <c r="E37" s="1746" t="s">
        <v>1170</v>
      </c>
      <c r="F37" s="1684" t="s">
        <v>1101</v>
      </c>
      <c r="G37" s="1746" t="s">
        <v>5592</v>
      </c>
      <c r="H37" s="1688" t="s">
        <v>1176</v>
      </c>
    </row>
    <row r="38" spans="1:8" ht="15" customHeight="1">
      <c r="A38" s="1685">
        <v>34</v>
      </c>
      <c r="B38" s="1745" t="s">
        <v>1177</v>
      </c>
      <c r="C38" s="1687" t="s">
        <v>1126</v>
      </c>
      <c r="D38" s="1681">
        <v>79.599999999999994</v>
      </c>
      <c r="E38" s="1746" t="s">
        <v>1170</v>
      </c>
      <c r="F38" s="1684" t="s">
        <v>1101</v>
      </c>
      <c r="G38" s="1746" t="s">
        <v>1178</v>
      </c>
      <c r="H38" s="1688" t="s">
        <v>1179</v>
      </c>
    </row>
    <row r="39" spans="1:8" ht="15" customHeight="1">
      <c r="A39" s="1685">
        <v>35</v>
      </c>
      <c r="B39" s="1745" t="s">
        <v>1180</v>
      </c>
      <c r="C39" s="1687" t="s">
        <v>1126</v>
      </c>
      <c r="D39" s="1681">
        <v>62.7</v>
      </c>
      <c r="E39" s="1746" t="s">
        <v>1170</v>
      </c>
      <c r="F39" s="1684" t="s">
        <v>1101</v>
      </c>
      <c r="G39" s="1746" t="s">
        <v>1181</v>
      </c>
      <c r="H39" s="1688" t="s">
        <v>1179</v>
      </c>
    </row>
    <row r="40" spans="1:8" ht="15" customHeight="1">
      <c r="A40" s="1685">
        <v>36</v>
      </c>
      <c r="B40" s="1745" t="s">
        <v>1182</v>
      </c>
      <c r="C40" s="1687" t="s">
        <v>1110</v>
      </c>
      <c r="D40" s="1681">
        <v>49.7</v>
      </c>
      <c r="E40" s="1746" t="s">
        <v>1166</v>
      </c>
      <c r="F40" s="1684" t="s">
        <v>1101</v>
      </c>
      <c r="G40" s="1746" t="s">
        <v>5590</v>
      </c>
      <c r="H40" s="1688" t="s">
        <v>1183</v>
      </c>
    </row>
    <row r="41" spans="1:8" ht="15" customHeight="1">
      <c r="A41" s="1685">
        <v>37</v>
      </c>
      <c r="B41" s="1745" t="s">
        <v>1184</v>
      </c>
      <c r="C41" s="1687" t="s">
        <v>1110</v>
      </c>
      <c r="D41" s="1681">
        <v>40.200000000000003</v>
      </c>
      <c r="E41" s="1746" t="s">
        <v>1166</v>
      </c>
      <c r="F41" s="1684" t="s">
        <v>1101</v>
      </c>
      <c r="G41" s="1746" t="s">
        <v>5591</v>
      </c>
      <c r="H41" s="1688" t="s">
        <v>1183</v>
      </c>
    </row>
    <row r="42" spans="1:8" ht="15" customHeight="1">
      <c r="A42" s="1685">
        <v>38</v>
      </c>
      <c r="B42" s="1745" t="s">
        <v>1185</v>
      </c>
      <c r="C42" s="1687" t="s">
        <v>1110</v>
      </c>
      <c r="D42" s="1681">
        <v>34.4</v>
      </c>
      <c r="E42" s="1746" t="s">
        <v>1157</v>
      </c>
      <c r="F42" s="1684" t="s">
        <v>1101</v>
      </c>
      <c r="G42" s="1746" t="s">
        <v>1186</v>
      </c>
      <c r="H42" s="1688" t="s">
        <v>1179</v>
      </c>
    </row>
    <row r="43" spans="1:8" ht="15" customHeight="1">
      <c r="A43" s="1685">
        <v>39</v>
      </c>
      <c r="B43" s="1745" t="s">
        <v>1187</v>
      </c>
      <c r="C43" s="1687" t="s">
        <v>1110</v>
      </c>
      <c r="D43" s="1681">
        <v>4</v>
      </c>
      <c r="E43" s="1746" t="s">
        <v>1188</v>
      </c>
      <c r="F43" s="1684" t="s">
        <v>1101</v>
      </c>
      <c r="G43" s="1746" t="s">
        <v>1189</v>
      </c>
      <c r="H43" s="1688" t="s">
        <v>1179</v>
      </c>
    </row>
    <row r="44" spans="1:8" ht="15" customHeight="1">
      <c r="A44" s="1685">
        <v>40</v>
      </c>
      <c r="B44" s="1745" t="s">
        <v>1190</v>
      </c>
      <c r="C44" s="1687" t="s">
        <v>1126</v>
      </c>
      <c r="D44" s="1681">
        <v>42.8</v>
      </c>
      <c r="E44" s="1746" t="s">
        <v>1188</v>
      </c>
      <c r="F44" s="1684" t="s">
        <v>1101</v>
      </c>
      <c r="G44" s="1747" t="s">
        <v>1191</v>
      </c>
      <c r="H44" s="1688" t="s">
        <v>1179</v>
      </c>
    </row>
    <row r="45" spans="1:8" ht="15" customHeight="1">
      <c r="A45" s="1685">
        <v>41</v>
      </c>
      <c r="B45" s="1745" t="s">
        <v>1192</v>
      </c>
      <c r="C45" s="1687" t="s">
        <v>1110</v>
      </c>
      <c r="D45" s="1681">
        <v>2.2000000000000002</v>
      </c>
      <c r="E45" s="1746" t="s">
        <v>1193</v>
      </c>
      <c r="F45" s="1684" t="s">
        <v>1101</v>
      </c>
      <c r="G45" s="1746" t="s">
        <v>5589</v>
      </c>
      <c r="H45" s="1748" t="s">
        <v>1194</v>
      </c>
    </row>
    <row r="46" spans="1:8" ht="15" customHeight="1">
      <c r="A46" s="1685">
        <v>42</v>
      </c>
      <c r="B46" s="1745" t="s">
        <v>4986</v>
      </c>
      <c r="C46" s="1687" t="s">
        <v>1153</v>
      </c>
      <c r="D46" s="1681">
        <v>70.599999999999994</v>
      </c>
      <c r="E46" s="1746" t="s">
        <v>4974</v>
      </c>
      <c r="F46" s="1684" t="s">
        <v>4975</v>
      </c>
      <c r="G46" s="1746" t="s">
        <v>4976</v>
      </c>
      <c r="H46" s="1748" t="s">
        <v>1179</v>
      </c>
    </row>
    <row r="47" spans="1:8" ht="15" customHeight="1">
      <c r="A47" s="1686">
        <v>43</v>
      </c>
      <c r="B47" s="1749" t="s">
        <v>4977</v>
      </c>
      <c r="C47" s="1750" t="s">
        <v>1153</v>
      </c>
      <c r="D47" s="110">
        <v>76.900000000000006</v>
      </c>
      <c r="E47" s="1751" t="s">
        <v>4978</v>
      </c>
      <c r="F47" s="1683" t="s">
        <v>1101</v>
      </c>
      <c r="G47" s="1751" t="s">
        <v>5589</v>
      </c>
      <c r="H47" s="1051" t="s">
        <v>4979</v>
      </c>
    </row>
    <row r="48" spans="1:8" ht="15" customHeight="1">
      <c r="A48" s="20" t="s">
        <v>1195</v>
      </c>
    </row>
    <row r="49" spans="1:2" s="23" customFormat="1" ht="15" customHeight="1">
      <c r="A49" s="1259" t="s">
        <v>1196</v>
      </c>
      <c r="B49" s="1684"/>
    </row>
  </sheetData>
  <customSheetViews>
    <customSheetView guid="{35BD8D3A-C3F6-4E0E-B6B2-2143E8CF03D4}" scale="85">
      <selection activeCell="J32" sqref="J32"/>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M33" sqref="M33"/>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H3" sqref="H3"/>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H3" sqref="H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H3" sqref="H3"/>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H3" sqref="H3"/>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H3" sqref="H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H3" sqref="H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H3" sqref="H3"/>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H3" sqref="H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H3" sqref="H3"/>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M33" sqref="M3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M33" sqref="M3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H3" sqref="H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H3" sqref="H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H3" sqref="H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H3" sqref="H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25">
      <selection activeCell="G53" sqref="G53"/>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H3" sqref="H3"/>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H3" sqref="H3"/>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H3" sqref="H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H3" sqref="H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H3" sqref="H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H3" sqref="H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H3" sqref="H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H3" sqref="H3"/>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H3" sqref="H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H3" sqref="H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7">
      <selection activeCell="M33" sqref="M3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M33" sqref="M3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H3" sqref="H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H3" sqref="H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H3" sqref="H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H3" sqref="H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H3" sqref="H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H3" sqref="H3"/>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H3" sqref="H3"/>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H3" sqref="H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H3" sqref="H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H3" sqref="H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
    <mergeCell ref="E4:G4"/>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autoPageBreaks="0"/>
  </sheetPr>
  <dimension ref="A1:H13"/>
  <sheetViews>
    <sheetView zoomScaleNormal="100" zoomScaleSheetLayoutView="100" workbookViewId="0">
      <selection activeCell="D19" sqref="D19"/>
    </sheetView>
  </sheetViews>
  <sheetFormatPr defaultColWidth="2.5" defaultRowHeight="15" customHeight="1"/>
  <cols>
    <col min="1" max="1" width="14.625" style="20" customWidth="1"/>
    <col min="2" max="3" width="9.625" style="20" customWidth="1"/>
    <col min="4" max="4" width="13.25" style="20" customWidth="1"/>
    <col min="5" max="5" width="20.625" style="20" customWidth="1"/>
    <col min="6" max="6" width="4.75" style="20" bestFit="1" customWidth="1"/>
    <col min="7" max="7" width="2.5" style="20"/>
    <col min="8" max="8" width="10.625" style="20" bestFit="1" customWidth="1"/>
    <col min="9" max="16384" width="2.5" style="20"/>
  </cols>
  <sheetData>
    <row r="1" spans="1:8" ht="22.5" customHeight="1">
      <c r="F1" s="19" t="s">
        <v>4800</v>
      </c>
      <c r="H1" s="1739" t="s">
        <v>747</v>
      </c>
    </row>
    <row r="2" spans="1:8" ht="22.5" customHeight="1">
      <c r="A2" s="22" t="s">
        <v>4811</v>
      </c>
    </row>
    <row r="3" spans="1:8" s="165" customFormat="1" ht="22.5" customHeight="1">
      <c r="F3" s="1740" t="s">
        <v>5558</v>
      </c>
    </row>
    <row r="4" spans="1:8" ht="26.25" customHeight="1">
      <c r="A4" s="1679" t="s">
        <v>1037</v>
      </c>
      <c r="B4" s="1679" t="s">
        <v>1197</v>
      </c>
      <c r="C4" s="1678" t="s">
        <v>1198</v>
      </c>
      <c r="D4" s="1677" t="s">
        <v>1199</v>
      </c>
      <c r="E4" s="2024" t="s">
        <v>243</v>
      </c>
      <c r="F4" s="2016"/>
    </row>
    <row r="5" spans="1:8" ht="18.75" customHeight="1">
      <c r="A5" s="177" t="s">
        <v>112</v>
      </c>
      <c r="B5" s="1741">
        <v>334</v>
      </c>
      <c r="C5" s="1742">
        <v>347.98</v>
      </c>
      <c r="D5" s="1742">
        <v>11.49</v>
      </c>
      <c r="E5" s="161"/>
      <c r="F5" s="23"/>
    </row>
    <row r="6" spans="1:8" ht="18.75" customHeight="1">
      <c r="A6" s="1259" t="s">
        <v>1200</v>
      </c>
      <c r="B6" s="1065">
        <v>201</v>
      </c>
      <c r="C6" s="1743">
        <v>42.72</v>
      </c>
      <c r="D6" s="1743">
        <v>1.41</v>
      </c>
      <c r="E6" s="1688" t="s">
        <v>1201</v>
      </c>
      <c r="F6" s="1259" t="s">
        <v>1202</v>
      </c>
    </row>
    <row r="7" spans="1:8" ht="18.75" customHeight="1">
      <c r="A7" s="1259" t="s">
        <v>1203</v>
      </c>
      <c r="B7" s="1065">
        <v>16</v>
      </c>
      <c r="C7" s="1743">
        <v>27.46</v>
      </c>
      <c r="D7" s="1743">
        <v>0.91</v>
      </c>
      <c r="E7" s="1688" t="s">
        <v>1204</v>
      </c>
      <c r="F7" s="1259" t="s">
        <v>1202</v>
      </c>
    </row>
    <row r="8" spans="1:8" ht="18.75" customHeight="1">
      <c r="A8" s="1259" t="s">
        <v>1205</v>
      </c>
      <c r="B8" s="1065">
        <v>2</v>
      </c>
      <c r="C8" s="1743">
        <v>9.5</v>
      </c>
      <c r="D8" s="1743">
        <v>0.31</v>
      </c>
      <c r="E8" s="1688" t="s">
        <v>1206</v>
      </c>
      <c r="F8" s="1259" t="s">
        <v>1202</v>
      </c>
    </row>
    <row r="9" spans="1:8" ht="18.75" customHeight="1">
      <c r="A9" s="1259" t="s">
        <v>1207</v>
      </c>
      <c r="B9" s="1065">
        <v>6</v>
      </c>
      <c r="C9" s="1743">
        <v>107.68</v>
      </c>
      <c r="D9" s="1743">
        <v>3.55</v>
      </c>
      <c r="E9" s="1688" t="s">
        <v>1208</v>
      </c>
      <c r="F9" s="1259" t="s">
        <v>1202</v>
      </c>
    </row>
    <row r="10" spans="1:8" ht="18.75" customHeight="1">
      <c r="A10" s="1259" t="s">
        <v>1209</v>
      </c>
      <c r="B10" s="1065">
        <v>13</v>
      </c>
      <c r="C10" s="1743">
        <v>116.25</v>
      </c>
      <c r="D10" s="1743">
        <v>3.84</v>
      </c>
      <c r="E10" s="1688" t="s">
        <v>1210</v>
      </c>
      <c r="F10" s="1259" t="s">
        <v>1202</v>
      </c>
    </row>
    <row r="11" spans="1:8" ht="18.75" customHeight="1">
      <c r="A11" s="1259" t="s">
        <v>1211</v>
      </c>
      <c r="B11" s="1065">
        <v>91</v>
      </c>
      <c r="C11" s="1743">
        <v>41.61</v>
      </c>
      <c r="D11" s="1743">
        <v>1.37</v>
      </c>
      <c r="E11" s="1688" t="s">
        <v>1212</v>
      </c>
      <c r="F11" s="1259" t="s">
        <v>1202</v>
      </c>
    </row>
    <row r="12" spans="1:8" ht="18.75" customHeight="1">
      <c r="A12" s="1050" t="s">
        <v>1213</v>
      </c>
      <c r="B12" s="768">
        <v>5</v>
      </c>
      <c r="C12" s="1744">
        <v>2.76</v>
      </c>
      <c r="D12" s="1744">
        <v>0.09</v>
      </c>
      <c r="E12" s="1051" t="s">
        <v>1214</v>
      </c>
      <c r="F12" s="1050" t="s">
        <v>1202</v>
      </c>
    </row>
    <row r="13" spans="1:8" s="23" customFormat="1" ht="18.75" customHeight="1">
      <c r="A13" s="1259" t="s">
        <v>1215</v>
      </c>
    </row>
  </sheetData>
  <customSheetViews>
    <customSheetView guid="{35BD8D3A-C3F6-4E0E-B6B2-2143E8CF03D4}" scale="85">
      <selection activeCell="E24" sqref="E24"/>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D11" sqref="D1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D11" sqref="D1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D11" sqref="D11"/>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D11" sqref="D1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D11" sqref="D1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D11" sqref="D1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D11" sqref="D1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D11" sqref="D1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D11" sqref="D1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D11" sqref="D1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D11" sqref="D1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D11" sqref="D1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D11" sqref="D1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D11" sqref="D1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D11" sqref="D1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D11" sqref="D1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D11" sqref="D1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D11" sqref="D1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D11" sqref="D11"/>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D11" sqref="D11"/>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D11" sqref="D11"/>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D11" sqref="D11"/>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D11" sqref="D11"/>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D11" sqref="D11"/>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D11" sqref="D11"/>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D11" sqref="D11"/>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D11" sqref="D11"/>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D11" sqref="D11"/>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D11" sqref="D11"/>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D11" sqref="D11"/>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D11" sqref="D11"/>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D11" sqref="D11"/>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D11" sqref="D11"/>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D11" sqref="D11"/>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D11" sqref="D11"/>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D11" sqref="D11"/>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D11" sqref="D11"/>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D11" sqref="D11"/>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D11" sqref="D11"/>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D11" sqref="D11"/>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D11" sqref="D11"/>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D11" sqref="D11"/>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D11" sqref="D11"/>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D11" sqref="D11"/>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D11" sqref="D11"/>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D11" sqref="D11"/>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D12" sqref="D12"/>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D11" sqref="D11"/>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D11" sqref="D11"/>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D11" sqref="D11"/>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D11" sqref="D11"/>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D11" sqref="D11"/>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D11" sqref="D11"/>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D11" sqref="D11"/>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D11" sqref="D11"/>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D11" sqref="D11"/>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D11" sqref="D1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D11" sqref="D1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D11" sqref="D1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D11" sqref="D1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D11" sqref="D1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D11" sqref="D1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D11" sqref="D11"/>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D11" sqref="D1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D11" sqref="D1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D11" sqref="D1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
    <mergeCell ref="E4:F4"/>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autoPageBreaks="0"/>
  </sheetPr>
  <dimension ref="A1:H347"/>
  <sheetViews>
    <sheetView zoomScale="85" zoomScaleNormal="85" zoomScaleSheetLayoutView="115" workbookViewId="0">
      <pane ySplit="4" topLeftCell="A5" activePane="bottomLeft" state="frozen"/>
      <selection activeCell="J10" sqref="J10"/>
      <selection pane="bottomLeft" activeCell="G12" sqref="G12"/>
    </sheetView>
  </sheetViews>
  <sheetFormatPr defaultColWidth="2.5" defaultRowHeight="15" customHeight="1"/>
  <cols>
    <col min="1" max="1" width="10.625" style="20" customWidth="1"/>
    <col min="2" max="2" width="4.5" style="20" bestFit="1" customWidth="1"/>
    <col min="3" max="3" width="18.375" style="20" customWidth="1"/>
    <col min="4" max="4" width="23.125" style="20" customWidth="1"/>
    <col min="5" max="5" width="7.375" style="20" bestFit="1" customWidth="1"/>
    <col min="6" max="6" width="16.25" style="19" customWidth="1"/>
    <col min="7" max="7" width="2.5" style="20"/>
    <col min="8" max="8" width="10.625" style="20" bestFit="1" customWidth="1"/>
    <col min="9" max="16384" width="2.5" style="20"/>
  </cols>
  <sheetData>
    <row r="1" spans="1:8" ht="22.5" customHeight="1">
      <c r="F1" s="19" t="s">
        <v>4800</v>
      </c>
      <c r="H1" s="1739" t="s">
        <v>747</v>
      </c>
    </row>
    <row r="2" spans="1:8" ht="22.5" customHeight="1">
      <c r="A2" s="569" t="s">
        <v>4810</v>
      </c>
    </row>
    <row r="3" spans="1:8" s="165" customFormat="1" ht="22.5" customHeight="1">
      <c r="A3" s="47" t="s">
        <v>127</v>
      </c>
      <c r="F3" s="1740" t="s">
        <v>5558</v>
      </c>
    </row>
    <row r="4" spans="1:8" ht="15" customHeight="1">
      <c r="A4" s="1682"/>
      <c r="B4" s="1679" t="s">
        <v>1216</v>
      </c>
      <c r="C4" s="1678" t="s">
        <v>1217</v>
      </c>
      <c r="D4" s="1678" t="s">
        <v>1218</v>
      </c>
      <c r="E4" s="1678" t="s">
        <v>908</v>
      </c>
      <c r="F4" s="1675" t="s">
        <v>1219</v>
      </c>
    </row>
    <row r="5" spans="1:8" ht="15.75" customHeight="1">
      <c r="A5" s="1722" t="s">
        <v>1220</v>
      </c>
      <c r="B5" s="1723">
        <v>1</v>
      </c>
      <c r="C5" s="1724" t="s">
        <v>1221</v>
      </c>
      <c r="D5" s="1725" t="s">
        <v>1222</v>
      </c>
      <c r="E5" s="1726">
        <v>0.2</v>
      </c>
      <c r="F5" s="5" t="s">
        <v>1223</v>
      </c>
    </row>
    <row r="6" spans="1:8" ht="15.75" customHeight="1">
      <c r="A6" s="1722"/>
      <c r="B6" s="1723">
        <v>2</v>
      </c>
      <c r="C6" s="1724" t="s">
        <v>1224</v>
      </c>
      <c r="D6" s="1725" t="s">
        <v>1225</v>
      </c>
      <c r="E6" s="1726">
        <v>0.31</v>
      </c>
      <c r="F6" s="5" t="s">
        <v>1226</v>
      </c>
    </row>
    <row r="7" spans="1:8" ht="15.75" customHeight="1">
      <c r="A7" s="1722"/>
      <c r="B7" s="1723">
        <v>3</v>
      </c>
      <c r="C7" s="1724" t="s">
        <v>1227</v>
      </c>
      <c r="D7" s="1725" t="s">
        <v>1228</v>
      </c>
      <c r="E7" s="1726">
        <v>0.3</v>
      </c>
      <c r="F7" s="5" t="s">
        <v>1229</v>
      </c>
    </row>
    <row r="8" spans="1:8" ht="15.75" customHeight="1">
      <c r="A8" s="1722"/>
      <c r="B8" s="1723">
        <v>4</v>
      </c>
      <c r="C8" s="1724" t="s">
        <v>1230</v>
      </c>
      <c r="D8" s="1725" t="s">
        <v>1231</v>
      </c>
      <c r="E8" s="1726">
        <v>0.26</v>
      </c>
      <c r="F8" s="5" t="s">
        <v>1232</v>
      </c>
    </row>
    <row r="9" spans="1:8" ht="15.75" customHeight="1">
      <c r="A9" s="1722"/>
      <c r="B9" s="1723">
        <v>5</v>
      </c>
      <c r="C9" s="1724" t="s">
        <v>1233</v>
      </c>
      <c r="D9" s="1725" t="s">
        <v>1234</v>
      </c>
      <c r="E9" s="1726">
        <v>0.41</v>
      </c>
      <c r="F9" s="5" t="s">
        <v>1235</v>
      </c>
    </row>
    <row r="10" spans="1:8" ht="15.75" customHeight="1">
      <c r="A10" s="1722"/>
      <c r="B10" s="1723">
        <v>6</v>
      </c>
      <c r="C10" s="1724" t="s">
        <v>1236</v>
      </c>
      <c r="D10" s="1725" t="s">
        <v>1237</v>
      </c>
      <c r="E10" s="1726">
        <v>0.3</v>
      </c>
      <c r="F10" s="5" t="s">
        <v>1238</v>
      </c>
    </row>
    <row r="11" spans="1:8" ht="15.75" customHeight="1">
      <c r="A11" s="1722"/>
      <c r="B11" s="1723">
        <v>7</v>
      </c>
      <c r="C11" s="1724" t="s">
        <v>1239</v>
      </c>
      <c r="D11" s="1725" t="s">
        <v>1240</v>
      </c>
      <c r="E11" s="1726">
        <v>0.2</v>
      </c>
      <c r="F11" s="5" t="s">
        <v>1241</v>
      </c>
    </row>
    <row r="12" spans="1:8" ht="15.75" customHeight="1">
      <c r="A12" s="1722"/>
      <c r="B12" s="1723">
        <v>8</v>
      </c>
      <c r="C12" s="1724" t="s">
        <v>1242</v>
      </c>
      <c r="D12" s="1725" t="s">
        <v>1243</v>
      </c>
      <c r="E12" s="1726">
        <v>0.2</v>
      </c>
      <c r="F12" s="5" t="s">
        <v>1244</v>
      </c>
    </row>
    <row r="13" spans="1:8" ht="15.75" customHeight="1">
      <c r="A13" s="1722"/>
      <c r="B13" s="1723">
        <v>9</v>
      </c>
      <c r="C13" s="1724" t="s">
        <v>1245</v>
      </c>
      <c r="D13" s="1725" t="s">
        <v>1246</v>
      </c>
      <c r="E13" s="1726">
        <v>0.14000000000000001</v>
      </c>
      <c r="F13" s="5" t="s">
        <v>1247</v>
      </c>
    </row>
    <row r="14" spans="1:8" ht="15.75" customHeight="1">
      <c r="A14" s="1722"/>
      <c r="B14" s="1723">
        <v>10</v>
      </c>
      <c r="C14" s="1724" t="s">
        <v>1248</v>
      </c>
      <c r="D14" s="1725" t="s">
        <v>1249</v>
      </c>
      <c r="E14" s="1726">
        <v>0.1</v>
      </c>
      <c r="F14" s="5" t="s">
        <v>1250</v>
      </c>
    </row>
    <row r="15" spans="1:8" ht="15.75" customHeight="1">
      <c r="A15" s="1722"/>
      <c r="B15" s="1723">
        <v>11</v>
      </c>
      <c r="C15" s="1724" t="s">
        <v>1251</v>
      </c>
      <c r="D15" s="1725" t="s">
        <v>1252</v>
      </c>
      <c r="E15" s="1726">
        <v>0.34</v>
      </c>
      <c r="F15" s="5" t="s">
        <v>1250</v>
      </c>
    </row>
    <row r="16" spans="1:8" ht="15.75" customHeight="1">
      <c r="A16" s="1722"/>
      <c r="B16" s="1723">
        <v>12</v>
      </c>
      <c r="C16" s="1724" t="s">
        <v>1253</v>
      </c>
      <c r="D16" s="1725" t="s">
        <v>1254</v>
      </c>
      <c r="E16" s="1726">
        <v>0.13</v>
      </c>
      <c r="F16" s="5" t="s">
        <v>1241</v>
      </c>
    </row>
    <row r="17" spans="1:6" ht="15.75" customHeight="1">
      <c r="A17" s="1722"/>
      <c r="B17" s="1723">
        <v>13</v>
      </c>
      <c r="C17" s="1724" t="s">
        <v>1255</v>
      </c>
      <c r="D17" s="1725" t="s">
        <v>1256</v>
      </c>
      <c r="E17" s="1726">
        <v>0.25</v>
      </c>
      <c r="F17" s="5" t="s">
        <v>1241</v>
      </c>
    </row>
    <row r="18" spans="1:6" ht="15.75" customHeight="1">
      <c r="A18" s="1722"/>
      <c r="B18" s="1723">
        <v>14</v>
      </c>
      <c r="C18" s="1724" t="s">
        <v>1257</v>
      </c>
      <c r="D18" s="1725" t="s">
        <v>1258</v>
      </c>
      <c r="E18" s="1726">
        <v>0.501</v>
      </c>
      <c r="F18" s="5" t="s">
        <v>1238</v>
      </c>
    </row>
    <row r="19" spans="1:6" ht="15.75" customHeight="1">
      <c r="A19" s="1722"/>
      <c r="B19" s="1723">
        <v>15</v>
      </c>
      <c r="C19" s="1724" t="s">
        <v>1259</v>
      </c>
      <c r="D19" s="1725" t="s">
        <v>1260</v>
      </c>
      <c r="E19" s="1726">
        <v>0.63</v>
      </c>
      <c r="F19" s="5" t="s">
        <v>1261</v>
      </c>
    </row>
    <row r="20" spans="1:6" ht="15.75" customHeight="1">
      <c r="A20" s="1722"/>
      <c r="B20" s="1723">
        <v>16</v>
      </c>
      <c r="C20" s="1724" t="s">
        <v>1262</v>
      </c>
      <c r="D20" s="1725" t="s">
        <v>1263</v>
      </c>
      <c r="E20" s="1726">
        <v>0.5</v>
      </c>
      <c r="F20" s="5" t="s">
        <v>1264</v>
      </c>
    </row>
    <row r="21" spans="1:6" ht="15.75" customHeight="1">
      <c r="A21" s="1722"/>
      <c r="B21" s="1723">
        <v>17</v>
      </c>
      <c r="C21" s="1724" t="s">
        <v>1265</v>
      </c>
      <c r="D21" s="1725" t="s">
        <v>1266</v>
      </c>
      <c r="E21" s="1726">
        <v>0.12</v>
      </c>
      <c r="F21" s="5" t="s">
        <v>1267</v>
      </c>
    </row>
    <row r="22" spans="1:6" ht="15.75" customHeight="1">
      <c r="A22" s="1722"/>
      <c r="B22" s="1723">
        <v>18</v>
      </c>
      <c r="C22" s="1724" t="s">
        <v>1268</v>
      </c>
      <c r="D22" s="1725" t="s">
        <v>1269</v>
      </c>
      <c r="E22" s="1726">
        <v>0.66</v>
      </c>
      <c r="F22" s="5" t="s">
        <v>1270</v>
      </c>
    </row>
    <row r="23" spans="1:6" ht="15.75" customHeight="1">
      <c r="A23" s="1722"/>
      <c r="B23" s="1723">
        <v>19</v>
      </c>
      <c r="C23" s="1724" t="s">
        <v>1271</v>
      </c>
      <c r="D23" s="1725" t="s">
        <v>1272</v>
      </c>
      <c r="E23" s="1726">
        <v>0.19</v>
      </c>
      <c r="F23" s="5" t="s">
        <v>1273</v>
      </c>
    </row>
    <row r="24" spans="1:6" ht="15.75" customHeight="1">
      <c r="A24" s="1722"/>
      <c r="B24" s="1723">
        <v>20</v>
      </c>
      <c r="C24" s="1724" t="s">
        <v>1274</v>
      </c>
      <c r="D24" s="1725" t="s">
        <v>1275</v>
      </c>
      <c r="E24" s="1726">
        <v>0.15</v>
      </c>
      <c r="F24" s="5" t="s">
        <v>1276</v>
      </c>
    </row>
    <row r="25" spans="1:6" ht="15.75" customHeight="1">
      <c r="A25" s="1722"/>
      <c r="B25" s="1723">
        <v>21</v>
      </c>
      <c r="C25" s="1724" t="s">
        <v>1277</v>
      </c>
      <c r="D25" s="1725" t="s">
        <v>1278</v>
      </c>
      <c r="E25" s="1726">
        <v>0.1</v>
      </c>
      <c r="F25" s="5" t="s">
        <v>1250</v>
      </c>
    </row>
    <row r="26" spans="1:6" ht="15.75" customHeight="1">
      <c r="A26" s="1722"/>
      <c r="B26" s="1723">
        <v>22</v>
      </c>
      <c r="C26" s="1724" t="s">
        <v>1279</v>
      </c>
      <c r="D26" s="1725" t="s">
        <v>1280</v>
      </c>
      <c r="E26" s="1726">
        <v>0.57999999999999996</v>
      </c>
      <c r="F26" s="5" t="s">
        <v>1281</v>
      </c>
    </row>
    <row r="27" spans="1:6" ht="15.75" customHeight="1">
      <c r="A27" s="1722"/>
      <c r="B27" s="1723">
        <v>23</v>
      </c>
      <c r="C27" s="1724" t="s">
        <v>1282</v>
      </c>
      <c r="D27" s="1725" t="s">
        <v>1283</v>
      </c>
      <c r="E27" s="1726">
        <v>0.54</v>
      </c>
      <c r="F27" s="5" t="s">
        <v>1284</v>
      </c>
    </row>
    <row r="28" spans="1:6" ht="15.75" customHeight="1">
      <c r="A28" s="1722"/>
      <c r="B28" s="1723">
        <v>24</v>
      </c>
      <c r="C28" s="1724" t="s">
        <v>1285</v>
      </c>
      <c r="D28" s="1725" t="s">
        <v>1286</v>
      </c>
      <c r="E28" s="1726">
        <v>0.93</v>
      </c>
      <c r="F28" s="5" t="s">
        <v>1287</v>
      </c>
    </row>
    <row r="29" spans="1:6" ht="15.75" customHeight="1">
      <c r="A29" s="1722"/>
      <c r="B29" s="1723">
        <v>25</v>
      </c>
      <c r="C29" s="1724" t="s">
        <v>1288</v>
      </c>
      <c r="D29" s="1725" t="s">
        <v>1289</v>
      </c>
      <c r="E29" s="1726">
        <v>0.52</v>
      </c>
      <c r="F29" s="5" t="s">
        <v>1290</v>
      </c>
    </row>
    <row r="30" spans="1:6" ht="15.75" customHeight="1">
      <c r="A30" s="1722"/>
      <c r="B30" s="1723">
        <v>26</v>
      </c>
      <c r="C30" s="1724" t="s">
        <v>1291</v>
      </c>
      <c r="D30" s="1725" t="s">
        <v>1292</v>
      </c>
      <c r="E30" s="1726">
        <v>0.1</v>
      </c>
      <c r="F30" s="5" t="s">
        <v>1281</v>
      </c>
    </row>
    <row r="31" spans="1:6" ht="15.75" customHeight="1">
      <c r="A31" s="1722"/>
      <c r="B31" s="1723">
        <v>27</v>
      </c>
      <c r="C31" s="1724" t="s">
        <v>1293</v>
      </c>
      <c r="D31" s="1725" t="s">
        <v>1294</v>
      </c>
      <c r="E31" s="1726">
        <v>0.24</v>
      </c>
      <c r="F31" s="5" t="s">
        <v>1281</v>
      </c>
    </row>
    <row r="32" spans="1:6" ht="15.75" customHeight="1">
      <c r="A32" s="1722"/>
      <c r="B32" s="1723">
        <v>28</v>
      </c>
      <c r="C32" s="1724" t="s">
        <v>1295</v>
      </c>
      <c r="D32" s="1725" t="s">
        <v>1296</v>
      </c>
      <c r="E32" s="1726">
        <v>0.28999999999999998</v>
      </c>
      <c r="F32" s="5" t="s">
        <v>1297</v>
      </c>
    </row>
    <row r="33" spans="1:6" ht="15.75" customHeight="1">
      <c r="A33" s="1722"/>
      <c r="B33" s="1723">
        <v>29</v>
      </c>
      <c r="C33" s="1724" t="s">
        <v>1298</v>
      </c>
      <c r="D33" s="1725" t="s">
        <v>1299</v>
      </c>
      <c r="E33" s="1726">
        <v>0.16</v>
      </c>
      <c r="F33" s="5" t="s">
        <v>1284</v>
      </c>
    </row>
    <row r="34" spans="1:6" ht="15.75" customHeight="1">
      <c r="A34" s="1722"/>
      <c r="B34" s="1723">
        <v>30</v>
      </c>
      <c r="C34" s="1724" t="s">
        <v>1300</v>
      </c>
      <c r="D34" s="1725" t="s">
        <v>1301</v>
      </c>
      <c r="E34" s="1726">
        <v>0.23</v>
      </c>
      <c r="F34" s="5" t="s">
        <v>1284</v>
      </c>
    </row>
    <row r="35" spans="1:6" ht="15.75" customHeight="1">
      <c r="A35" s="1722"/>
      <c r="B35" s="1723">
        <v>31</v>
      </c>
      <c r="C35" s="1724" t="s">
        <v>1302</v>
      </c>
      <c r="D35" s="1725" t="s">
        <v>1303</v>
      </c>
      <c r="E35" s="1726">
        <v>0.17</v>
      </c>
      <c r="F35" s="5" t="s">
        <v>1304</v>
      </c>
    </row>
    <row r="36" spans="1:6" ht="15.75" customHeight="1">
      <c r="A36" s="1722"/>
      <c r="B36" s="1723">
        <v>32</v>
      </c>
      <c r="C36" s="1724" t="s">
        <v>1305</v>
      </c>
      <c r="D36" s="1725" t="s">
        <v>1306</v>
      </c>
      <c r="E36" s="1726">
        <v>0.1</v>
      </c>
      <c r="F36" s="5" t="s">
        <v>1304</v>
      </c>
    </row>
    <row r="37" spans="1:6" ht="15.75" customHeight="1">
      <c r="A37" s="1722"/>
      <c r="B37" s="1723">
        <v>33</v>
      </c>
      <c r="C37" s="1724" t="s">
        <v>1307</v>
      </c>
      <c r="D37" s="1725" t="s">
        <v>1308</v>
      </c>
      <c r="E37" s="1726">
        <v>0.33</v>
      </c>
      <c r="F37" s="5" t="s">
        <v>1287</v>
      </c>
    </row>
    <row r="38" spans="1:6" ht="15.75" customHeight="1">
      <c r="A38" s="1722"/>
      <c r="B38" s="1723">
        <v>34</v>
      </c>
      <c r="C38" s="1724" t="s">
        <v>1309</v>
      </c>
      <c r="D38" s="1725" t="s">
        <v>1310</v>
      </c>
      <c r="E38" s="1726">
        <v>0.3</v>
      </c>
      <c r="F38" s="5" t="s">
        <v>1311</v>
      </c>
    </row>
    <row r="39" spans="1:6" ht="15.75" customHeight="1">
      <c r="A39" s="1722"/>
      <c r="B39" s="1723">
        <v>35</v>
      </c>
      <c r="C39" s="1724" t="s">
        <v>1312</v>
      </c>
      <c r="D39" s="1725" t="s">
        <v>1313</v>
      </c>
      <c r="E39" s="1726">
        <v>0.23</v>
      </c>
      <c r="F39" s="5" t="s">
        <v>1311</v>
      </c>
    </row>
    <row r="40" spans="1:6" ht="15.75" customHeight="1">
      <c r="A40" s="1722"/>
      <c r="B40" s="1723">
        <v>36</v>
      </c>
      <c r="C40" s="1724" t="s">
        <v>1314</v>
      </c>
      <c r="D40" s="1725" t="s">
        <v>1315</v>
      </c>
      <c r="E40" s="1726">
        <v>0.23</v>
      </c>
      <c r="F40" s="5" t="s">
        <v>1304</v>
      </c>
    </row>
    <row r="41" spans="1:6" ht="15.75" customHeight="1">
      <c r="A41" s="1722"/>
      <c r="B41" s="1723">
        <v>37</v>
      </c>
      <c r="C41" s="1724" t="s">
        <v>1316</v>
      </c>
      <c r="D41" s="1725" t="s">
        <v>1317</v>
      </c>
      <c r="E41" s="1726">
        <v>0.39</v>
      </c>
      <c r="F41" s="5" t="s">
        <v>1304</v>
      </c>
    </row>
    <row r="42" spans="1:6" ht="15.75" customHeight="1">
      <c r="A42" s="1722"/>
      <c r="B42" s="1723">
        <v>38</v>
      </c>
      <c r="C42" s="1724" t="s">
        <v>1318</v>
      </c>
      <c r="D42" s="1725" t="s">
        <v>1319</v>
      </c>
      <c r="E42" s="1726">
        <v>0.54</v>
      </c>
      <c r="F42" s="5" t="s">
        <v>1320</v>
      </c>
    </row>
    <row r="43" spans="1:6" ht="15.75" customHeight="1">
      <c r="A43" s="1722"/>
      <c r="B43" s="1723">
        <v>39</v>
      </c>
      <c r="C43" s="1724" t="s">
        <v>1321</v>
      </c>
      <c r="D43" s="1725" t="s">
        <v>1322</v>
      </c>
      <c r="E43" s="1726">
        <v>0.17</v>
      </c>
      <c r="F43" s="5" t="s">
        <v>1323</v>
      </c>
    </row>
    <row r="44" spans="1:6" ht="15.75" customHeight="1">
      <c r="A44" s="1722"/>
      <c r="B44" s="1723">
        <v>40</v>
      </c>
      <c r="C44" s="1724" t="s">
        <v>1324</v>
      </c>
      <c r="D44" s="1725" t="s">
        <v>1325</v>
      </c>
      <c r="E44" s="1726">
        <v>0.19</v>
      </c>
      <c r="F44" s="5" t="s">
        <v>1311</v>
      </c>
    </row>
    <row r="45" spans="1:6" ht="15.75" customHeight="1">
      <c r="A45" s="1722"/>
      <c r="B45" s="1723">
        <v>41</v>
      </c>
      <c r="C45" s="1724" t="s">
        <v>1326</v>
      </c>
      <c r="D45" s="1725" t="s">
        <v>1327</v>
      </c>
      <c r="E45" s="1726">
        <v>0.33</v>
      </c>
      <c r="F45" s="5" t="s">
        <v>1328</v>
      </c>
    </row>
    <row r="46" spans="1:6" ht="15.75" customHeight="1">
      <c r="A46" s="1722"/>
      <c r="B46" s="1723">
        <v>42</v>
      </c>
      <c r="C46" s="1724" t="s">
        <v>1329</v>
      </c>
      <c r="D46" s="1725" t="s">
        <v>1330</v>
      </c>
      <c r="E46" s="1726">
        <v>0.35</v>
      </c>
      <c r="F46" s="5" t="s">
        <v>1323</v>
      </c>
    </row>
    <row r="47" spans="1:6" ht="15.75" customHeight="1">
      <c r="A47" s="1722"/>
      <c r="B47" s="1723">
        <v>43</v>
      </c>
      <c r="C47" s="1724" t="s">
        <v>1331</v>
      </c>
      <c r="D47" s="1725" t="s">
        <v>1332</v>
      </c>
      <c r="E47" s="1726">
        <v>0.38</v>
      </c>
      <c r="F47" s="5" t="s">
        <v>1320</v>
      </c>
    </row>
    <row r="48" spans="1:6" ht="15.75" customHeight="1">
      <c r="A48" s="1722"/>
      <c r="B48" s="1723">
        <v>44</v>
      </c>
      <c r="C48" s="1724" t="s">
        <v>1333</v>
      </c>
      <c r="D48" s="1725" t="s">
        <v>1334</v>
      </c>
      <c r="E48" s="1726">
        <v>0.27</v>
      </c>
      <c r="F48" s="5" t="s">
        <v>1328</v>
      </c>
    </row>
    <row r="49" spans="1:6" ht="15.75" customHeight="1">
      <c r="A49" s="1722"/>
      <c r="B49" s="1723">
        <v>45</v>
      </c>
      <c r="C49" s="1724" t="s">
        <v>1335</v>
      </c>
      <c r="D49" s="1725" t="s">
        <v>1336</v>
      </c>
      <c r="E49" s="1726">
        <v>0.17</v>
      </c>
      <c r="F49" s="5" t="s">
        <v>1337</v>
      </c>
    </row>
    <row r="50" spans="1:6" ht="15.75" customHeight="1">
      <c r="A50" s="1722"/>
      <c r="B50" s="1723">
        <v>46</v>
      </c>
      <c r="C50" s="1724" t="s">
        <v>1338</v>
      </c>
      <c r="D50" s="1725" t="s">
        <v>1339</v>
      </c>
      <c r="E50" s="1726">
        <v>0.25</v>
      </c>
      <c r="F50" s="5" t="s">
        <v>1297</v>
      </c>
    </row>
    <row r="51" spans="1:6" ht="15.75" customHeight="1">
      <c r="A51" s="1722"/>
      <c r="B51" s="1723">
        <v>47</v>
      </c>
      <c r="C51" s="1724" t="s">
        <v>1340</v>
      </c>
      <c r="D51" s="1725" t="s">
        <v>1341</v>
      </c>
      <c r="E51" s="1726">
        <v>0.42</v>
      </c>
      <c r="F51" s="5" t="s">
        <v>1342</v>
      </c>
    </row>
    <row r="52" spans="1:6" ht="15.75" customHeight="1">
      <c r="A52" s="1722"/>
      <c r="B52" s="1723">
        <v>48</v>
      </c>
      <c r="C52" s="1724" t="s">
        <v>1343</v>
      </c>
      <c r="D52" s="1725" t="s">
        <v>1344</v>
      </c>
      <c r="E52" s="1726">
        <v>0.17</v>
      </c>
      <c r="F52" s="5" t="s">
        <v>1337</v>
      </c>
    </row>
    <row r="53" spans="1:6" ht="15.75" customHeight="1">
      <c r="A53" s="1722"/>
      <c r="B53" s="1723">
        <v>49</v>
      </c>
      <c r="C53" s="1724" t="s">
        <v>1345</v>
      </c>
      <c r="D53" s="1725" t="s">
        <v>1346</v>
      </c>
      <c r="E53" s="1726">
        <v>0.12</v>
      </c>
      <c r="F53" s="5" t="s">
        <v>1337</v>
      </c>
    </row>
    <row r="54" spans="1:6" ht="15.75" customHeight="1">
      <c r="A54" s="1722"/>
      <c r="B54" s="1723">
        <v>50</v>
      </c>
      <c r="C54" s="1724" t="s">
        <v>1347</v>
      </c>
      <c r="D54" s="1725" t="s">
        <v>1348</v>
      </c>
      <c r="E54" s="1726">
        <v>0.1</v>
      </c>
      <c r="F54" s="5" t="s">
        <v>1323</v>
      </c>
    </row>
    <row r="55" spans="1:6" ht="15.75" customHeight="1">
      <c r="A55" s="1722"/>
      <c r="B55" s="1723">
        <v>51</v>
      </c>
      <c r="C55" s="1724" t="s">
        <v>1349</v>
      </c>
      <c r="D55" s="1725" t="s">
        <v>1350</v>
      </c>
      <c r="E55" s="1726">
        <v>0.1</v>
      </c>
      <c r="F55" s="5" t="s">
        <v>1323</v>
      </c>
    </row>
    <row r="56" spans="1:6" ht="15.75" customHeight="1">
      <c r="A56" s="1722"/>
      <c r="B56" s="1723">
        <v>52</v>
      </c>
      <c r="C56" s="1724" t="s">
        <v>1351</v>
      </c>
      <c r="D56" s="1725" t="s">
        <v>1352</v>
      </c>
      <c r="E56" s="1726">
        <v>0.12</v>
      </c>
      <c r="F56" s="5" t="s">
        <v>1297</v>
      </c>
    </row>
    <row r="57" spans="1:6" ht="15.75" customHeight="1">
      <c r="A57" s="1722"/>
      <c r="B57" s="1723">
        <v>53</v>
      </c>
      <c r="C57" s="1724" t="s">
        <v>1353</v>
      </c>
      <c r="D57" s="1725" t="s">
        <v>1354</v>
      </c>
      <c r="E57" s="1726">
        <v>0.14000000000000001</v>
      </c>
      <c r="F57" s="5" t="s">
        <v>1311</v>
      </c>
    </row>
    <row r="58" spans="1:6" ht="15.75" customHeight="1">
      <c r="A58" s="1722"/>
      <c r="B58" s="1723">
        <v>54</v>
      </c>
      <c r="C58" s="1724" t="s">
        <v>1355</v>
      </c>
      <c r="D58" s="1725" t="s">
        <v>1356</v>
      </c>
      <c r="E58" s="1726">
        <v>0.15</v>
      </c>
      <c r="F58" s="5" t="s">
        <v>1357</v>
      </c>
    </row>
    <row r="59" spans="1:6" ht="15.75" customHeight="1">
      <c r="A59" s="1722"/>
      <c r="B59" s="1723">
        <v>55</v>
      </c>
      <c r="C59" s="1724" t="s">
        <v>1358</v>
      </c>
      <c r="D59" s="1725" t="s">
        <v>1359</v>
      </c>
      <c r="E59" s="1726">
        <v>0.17</v>
      </c>
      <c r="F59" s="5" t="s">
        <v>1297</v>
      </c>
    </row>
    <row r="60" spans="1:6" ht="15.75" customHeight="1">
      <c r="A60" s="1722"/>
      <c r="B60" s="1723">
        <v>56</v>
      </c>
      <c r="C60" s="1724" t="s">
        <v>1360</v>
      </c>
      <c r="D60" s="1725" t="s">
        <v>1361</v>
      </c>
      <c r="E60" s="1726">
        <v>0.12</v>
      </c>
      <c r="F60" s="5" t="s">
        <v>1362</v>
      </c>
    </row>
    <row r="61" spans="1:6" ht="15.75" customHeight="1">
      <c r="A61" s="1722"/>
      <c r="B61" s="1723">
        <v>57</v>
      </c>
      <c r="C61" s="1724" t="s">
        <v>1363</v>
      </c>
      <c r="D61" s="1725" t="s">
        <v>1364</v>
      </c>
      <c r="E61" s="1726">
        <v>0.25</v>
      </c>
      <c r="F61" s="5" t="s">
        <v>1365</v>
      </c>
    </row>
    <row r="62" spans="1:6" ht="15.75" customHeight="1">
      <c r="A62" s="1722"/>
      <c r="B62" s="1723">
        <v>58</v>
      </c>
      <c r="C62" s="1724" t="s">
        <v>1366</v>
      </c>
      <c r="D62" s="1725" t="s">
        <v>1367</v>
      </c>
      <c r="E62" s="1726">
        <v>0.28999999999999998</v>
      </c>
      <c r="F62" s="5" t="s">
        <v>1368</v>
      </c>
    </row>
    <row r="63" spans="1:6" ht="15.75" customHeight="1">
      <c r="A63" s="1722"/>
      <c r="B63" s="1723">
        <v>59</v>
      </c>
      <c r="C63" s="1724" t="s">
        <v>1369</v>
      </c>
      <c r="D63" s="1725" t="s">
        <v>1370</v>
      </c>
      <c r="E63" s="1726">
        <v>0.28999999999999998</v>
      </c>
      <c r="F63" s="5" t="s">
        <v>1276</v>
      </c>
    </row>
    <row r="64" spans="1:6" ht="15.75" customHeight="1">
      <c r="A64" s="1722"/>
      <c r="B64" s="1723">
        <v>60</v>
      </c>
      <c r="C64" s="1724" t="s">
        <v>1371</v>
      </c>
      <c r="D64" s="1725" t="s">
        <v>1372</v>
      </c>
      <c r="E64" s="1726">
        <v>0.35</v>
      </c>
      <c r="F64" s="5" t="s">
        <v>1276</v>
      </c>
    </row>
    <row r="65" spans="1:6" ht="15.75" customHeight="1">
      <c r="A65" s="1722"/>
      <c r="B65" s="1723">
        <v>61</v>
      </c>
      <c r="C65" s="1724" t="s">
        <v>1373</v>
      </c>
      <c r="D65" s="1725" t="s">
        <v>1374</v>
      </c>
      <c r="E65" s="1726">
        <v>0.24</v>
      </c>
      <c r="F65" s="5" t="s">
        <v>1375</v>
      </c>
    </row>
    <row r="66" spans="1:6" ht="15.75" customHeight="1">
      <c r="A66" s="1722"/>
      <c r="B66" s="1723">
        <v>62</v>
      </c>
      <c r="C66" s="1724" t="s">
        <v>1376</v>
      </c>
      <c r="D66" s="1725" t="s">
        <v>1377</v>
      </c>
      <c r="E66" s="1726">
        <v>0.22</v>
      </c>
      <c r="F66" s="5" t="s">
        <v>1378</v>
      </c>
    </row>
    <row r="67" spans="1:6" ht="15.75" customHeight="1">
      <c r="A67" s="1722"/>
      <c r="B67" s="1723">
        <v>63</v>
      </c>
      <c r="C67" s="1724" t="s">
        <v>1379</v>
      </c>
      <c r="D67" s="1725" t="s">
        <v>1380</v>
      </c>
      <c r="E67" s="1726">
        <v>0.23</v>
      </c>
      <c r="F67" s="5" t="s">
        <v>1381</v>
      </c>
    </row>
    <row r="68" spans="1:6" ht="15.75" customHeight="1">
      <c r="A68" s="1722"/>
      <c r="B68" s="1723">
        <v>64</v>
      </c>
      <c r="C68" s="1724" t="s">
        <v>1382</v>
      </c>
      <c r="D68" s="1725" t="s">
        <v>1383</v>
      </c>
      <c r="E68" s="1726">
        <v>0.22</v>
      </c>
      <c r="F68" s="5" t="s">
        <v>1384</v>
      </c>
    </row>
    <row r="69" spans="1:6" ht="15.75" customHeight="1">
      <c r="A69" s="1722"/>
      <c r="B69" s="1723">
        <v>65</v>
      </c>
      <c r="C69" s="1724" t="s">
        <v>1385</v>
      </c>
      <c r="D69" s="1725" t="s">
        <v>1386</v>
      </c>
      <c r="E69" s="1726">
        <v>0.39</v>
      </c>
      <c r="F69" s="5" t="s">
        <v>1375</v>
      </c>
    </row>
    <row r="70" spans="1:6" ht="15.75" customHeight="1">
      <c r="A70" s="1722"/>
      <c r="B70" s="1723">
        <v>66</v>
      </c>
      <c r="C70" s="1724" t="s">
        <v>1387</v>
      </c>
      <c r="D70" s="1725" t="s">
        <v>1388</v>
      </c>
      <c r="E70" s="1726">
        <v>0.23</v>
      </c>
      <c r="F70" s="5" t="s">
        <v>1362</v>
      </c>
    </row>
    <row r="71" spans="1:6" ht="15.75" customHeight="1">
      <c r="A71" s="1722"/>
      <c r="B71" s="1723">
        <v>67</v>
      </c>
      <c r="C71" s="1724" t="s">
        <v>1389</v>
      </c>
      <c r="D71" s="1725" t="s">
        <v>1390</v>
      </c>
      <c r="E71" s="1726">
        <v>0.26</v>
      </c>
      <c r="F71" s="5" t="s">
        <v>1391</v>
      </c>
    </row>
    <row r="72" spans="1:6" ht="15.75" customHeight="1">
      <c r="A72" s="1722"/>
      <c r="B72" s="1723">
        <v>68</v>
      </c>
      <c r="C72" s="1724" t="s">
        <v>1392</v>
      </c>
      <c r="D72" s="1725" t="s">
        <v>1393</v>
      </c>
      <c r="E72" s="1726">
        <v>0.27</v>
      </c>
      <c r="F72" s="5" t="s">
        <v>1384</v>
      </c>
    </row>
    <row r="73" spans="1:6" ht="15.75" customHeight="1">
      <c r="A73" s="1722"/>
      <c r="B73" s="1723">
        <v>69</v>
      </c>
      <c r="C73" s="1724" t="s">
        <v>1394</v>
      </c>
      <c r="D73" s="1725" t="s">
        <v>1395</v>
      </c>
      <c r="E73" s="1726">
        <v>0.25</v>
      </c>
      <c r="F73" s="5" t="s">
        <v>1396</v>
      </c>
    </row>
    <row r="74" spans="1:6" ht="15.75" customHeight="1">
      <c r="A74" s="1722"/>
      <c r="B74" s="1723">
        <v>70</v>
      </c>
      <c r="C74" s="1724" t="s">
        <v>1397</v>
      </c>
      <c r="D74" s="1725" t="s">
        <v>1398</v>
      </c>
      <c r="E74" s="1726">
        <v>0.17</v>
      </c>
      <c r="F74" s="5" t="s">
        <v>1391</v>
      </c>
    </row>
    <row r="75" spans="1:6" ht="15.75" customHeight="1">
      <c r="A75" s="1722"/>
      <c r="B75" s="1723">
        <v>71</v>
      </c>
      <c r="C75" s="1724" t="s">
        <v>1399</v>
      </c>
      <c r="D75" s="1725" t="s">
        <v>1400</v>
      </c>
      <c r="E75" s="1726">
        <v>0.11</v>
      </c>
      <c r="F75" s="5" t="s">
        <v>1401</v>
      </c>
    </row>
    <row r="76" spans="1:6" ht="15.75" customHeight="1">
      <c r="A76" s="1722"/>
      <c r="B76" s="1723">
        <v>72</v>
      </c>
      <c r="C76" s="1724" t="s">
        <v>1402</v>
      </c>
      <c r="D76" s="1725" t="s">
        <v>1403</v>
      </c>
      <c r="E76" s="1726">
        <v>0.25</v>
      </c>
      <c r="F76" s="5" t="s">
        <v>1378</v>
      </c>
    </row>
    <row r="77" spans="1:6" ht="15.75" customHeight="1">
      <c r="A77" s="1722"/>
      <c r="B77" s="1723">
        <v>73</v>
      </c>
      <c r="C77" s="1724" t="s">
        <v>1404</v>
      </c>
      <c r="D77" s="1725" t="s">
        <v>1405</v>
      </c>
      <c r="E77" s="1726">
        <v>0.15</v>
      </c>
      <c r="F77" s="5" t="s">
        <v>1368</v>
      </c>
    </row>
    <row r="78" spans="1:6" ht="15.75" customHeight="1">
      <c r="A78" s="1722"/>
      <c r="B78" s="1723">
        <v>74</v>
      </c>
      <c r="C78" s="1724" t="s">
        <v>1406</v>
      </c>
      <c r="D78" s="1725" t="s">
        <v>1407</v>
      </c>
      <c r="E78" s="1726">
        <v>0.55000000000000004</v>
      </c>
      <c r="F78" s="5" t="s">
        <v>1408</v>
      </c>
    </row>
    <row r="79" spans="1:6" ht="15.75" customHeight="1">
      <c r="A79" s="1722"/>
      <c r="B79" s="1723">
        <v>75</v>
      </c>
      <c r="C79" s="1724" t="s">
        <v>1409</v>
      </c>
      <c r="D79" s="1725" t="s">
        <v>1410</v>
      </c>
      <c r="E79" s="1726">
        <v>0.82</v>
      </c>
      <c r="F79" s="5" t="s">
        <v>1411</v>
      </c>
    </row>
    <row r="80" spans="1:6" ht="15.75" customHeight="1">
      <c r="A80" s="1722"/>
      <c r="B80" s="1723">
        <v>76</v>
      </c>
      <c r="C80" s="1724" t="s">
        <v>1412</v>
      </c>
      <c r="D80" s="1725" t="s">
        <v>1413</v>
      </c>
      <c r="E80" s="1726">
        <v>0.1</v>
      </c>
      <c r="F80" s="5" t="s">
        <v>1411</v>
      </c>
    </row>
    <row r="81" spans="1:6" ht="15.75" customHeight="1">
      <c r="A81" s="1722"/>
      <c r="B81" s="1723">
        <v>77</v>
      </c>
      <c r="C81" s="1724" t="s">
        <v>1414</v>
      </c>
      <c r="D81" s="1725" t="s">
        <v>1415</v>
      </c>
      <c r="E81" s="1726">
        <v>0.18</v>
      </c>
      <c r="F81" s="5" t="s">
        <v>1411</v>
      </c>
    </row>
    <row r="82" spans="1:6" ht="15.75" customHeight="1">
      <c r="A82" s="1722"/>
      <c r="B82" s="1723">
        <v>78</v>
      </c>
      <c r="C82" s="1724" t="s">
        <v>1416</v>
      </c>
      <c r="D82" s="1725" t="s">
        <v>1417</v>
      </c>
      <c r="E82" s="1726">
        <v>0.17</v>
      </c>
      <c r="F82" s="5" t="s">
        <v>1411</v>
      </c>
    </row>
    <row r="83" spans="1:6" ht="15.75" customHeight="1">
      <c r="A83" s="1722"/>
      <c r="B83" s="1723">
        <v>79</v>
      </c>
      <c r="C83" s="1724" t="s">
        <v>1418</v>
      </c>
      <c r="D83" s="1725" t="s">
        <v>1419</v>
      </c>
      <c r="E83" s="1726">
        <v>0.11</v>
      </c>
      <c r="F83" s="5" t="s">
        <v>1411</v>
      </c>
    </row>
    <row r="84" spans="1:6" ht="15.75" customHeight="1">
      <c r="A84" s="1722"/>
      <c r="B84" s="1723">
        <v>80</v>
      </c>
      <c r="C84" s="1724" t="s">
        <v>1420</v>
      </c>
      <c r="D84" s="1725" t="s">
        <v>1421</v>
      </c>
      <c r="E84" s="1726">
        <v>0.13</v>
      </c>
      <c r="F84" s="5" t="s">
        <v>1411</v>
      </c>
    </row>
    <row r="85" spans="1:6" ht="15.75" customHeight="1">
      <c r="A85" s="1722"/>
      <c r="B85" s="1723">
        <v>81</v>
      </c>
      <c r="C85" s="1724" t="s">
        <v>1422</v>
      </c>
      <c r="D85" s="1725" t="s">
        <v>1423</v>
      </c>
      <c r="E85" s="1726">
        <v>0.1</v>
      </c>
      <c r="F85" s="5" t="s">
        <v>1424</v>
      </c>
    </row>
    <row r="86" spans="1:6" ht="15.75" customHeight="1">
      <c r="A86" s="1722"/>
      <c r="B86" s="1723">
        <v>82</v>
      </c>
      <c r="C86" s="1724" t="s">
        <v>1425</v>
      </c>
      <c r="D86" s="1725" t="s">
        <v>1426</v>
      </c>
      <c r="E86" s="1726">
        <v>0.1</v>
      </c>
      <c r="F86" s="5" t="s">
        <v>1424</v>
      </c>
    </row>
    <row r="87" spans="1:6" ht="15.75" customHeight="1">
      <c r="A87" s="1722"/>
      <c r="B87" s="1723">
        <v>83</v>
      </c>
      <c r="C87" s="1724" t="s">
        <v>1427</v>
      </c>
      <c r="D87" s="1725" t="s">
        <v>1428</v>
      </c>
      <c r="E87" s="1726">
        <v>0.1</v>
      </c>
      <c r="F87" s="5" t="s">
        <v>1424</v>
      </c>
    </row>
    <row r="88" spans="1:6" ht="15.75" customHeight="1">
      <c r="A88" s="1722"/>
      <c r="B88" s="1723">
        <v>84</v>
      </c>
      <c r="C88" s="1724" t="s">
        <v>1429</v>
      </c>
      <c r="D88" s="1725" t="s">
        <v>1430</v>
      </c>
      <c r="E88" s="1726">
        <v>0.17</v>
      </c>
      <c r="F88" s="5" t="s">
        <v>1424</v>
      </c>
    </row>
    <row r="89" spans="1:6" ht="15.75" customHeight="1">
      <c r="A89" s="1722"/>
      <c r="B89" s="1723">
        <v>85</v>
      </c>
      <c r="C89" s="1724" t="s">
        <v>1431</v>
      </c>
      <c r="D89" s="1725" t="s">
        <v>1432</v>
      </c>
      <c r="E89" s="1726">
        <v>0.13</v>
      </c>
      <c r="F89" s="5" t="s">
        <v>1304</v>
      </c>
    </row>
    <row r="90" spans="1:6" ht="15.75" customHeight="1">
      <c r="A90" s="1722"/>
      <c r="B90" s="1723">
        <v>86</v>
      </c>
      <c r="C90" s="1724" t="s">
        <v>1433</v>
      </c>
      <c r="D90" s="1725" t="s">
        <v>1434</v>
      </c>
      <c r="E90" s="1726">
        <v>0.13</v>
      </c>
      <c r="F90" s="5" t="s">
        <v>1362</v>
      </c>
    </row>
    <row r="91" spans="1:6" ht="15.75" customHeight="1">
      <c r="A91" s="1722"/>
      <c r="B91" s="1723">
        <v>87</v>
      </c>
      <c r="C91" s="1724" t="s">
        <v>1435</v>
      </c>
      <c r="D91" s="1725" t="s">
        <v>1436</v>
      </c>
      <c r="E91" s="1726">
        <v>0.18</v>
      </c>
      <c r="F91" s="5" t="s">
        <v>1362</v>
      </c>
    </row>
    <row r="92" spans="1:6" ht="15.75" customHeight="1">
      <c r="A92" s="1722"/>
      <c r="B92" s="1723">
        <v>88</v>
      </c>
      <c r="C92" s="1724" t="s">
        <v>1437</v>
      </c>
      <c r="D92" s="1725" t="s">
        <v>1438</v>
      </c>
      <c r="E92" s="1726">
        <v>0.27</v>
      </c>
      <c r="F92" s="5" t="s">
        <v>1297</v>
      </c>
    </row>
    <row r="93" spans="1:6" ht="15.75" customHeight="1">
      <c r="A93" s="1722"/>
      <c r="B93" s="1723">
        <v>89</v>
      </c>
      <c r="C93" s="1724" t="s">
        <v>1439</v>
      </c>
      <c r="D93" s="1725" t="s">
        <v>1440</v>
      </c>
      <c r="E93" s="1726">
        <v>0.36</v>
      </c>
      <c r="F93" s="5" t="s">
        <v>1297</v>
      </c>
    </row>
    <row r="94" spans="1:6" ht="15.75" customHeight="1">
      <c r="A94" s="1722"/>
      <c r="B94" s="1723">
        <v>90</v>
      </c>
      <c r="C94" s="1724" t="s">
        <v>1441</v>
      </c>
      <c r="D94" s="1725" t="s">
        <v>1442</v>
      </c>
      <c r="E94" s="1726">
        <v>0.26</v>
      </c>
      <c r="F94" s="5" t="s">
        <v>1297</v>
      </c>
    </row>
    <row r="95" spans="1:6" ht="15.75" customHeight="1">
      <c r="A95" s="1722"/>
      <c r="B95" s="1723">
        <v>91</v>
      </c>
      <c r="C95" s="1724" t="s">
        <v>1443</v>
      </c>
      <c r="D95" s="1725" t="s">
        <v>1444</v>
      </c>
      <c r="E95" s="1726">
        <v>0.18</v>
      </c>
      <c r="F95" s="5" t="s">
        <v>1297</v>
      </c>
    </row>
    <row r="96" spans="1:6" ht="15.75" customHeight="1">
      <c r="A96" s="1722"/>
      <c r="B96" s="1723">
        <v>92</v>
      </c>
      <c r="C96" s="1724" t="s">
        <v>1445</v>
      </c>
      <c r="D96" s="1725" t="s">
        <v>1446</v>
      </c>
      <c r="E96" s="1726">
        <v>0.26</v>
      </c>
      <c r="F96" s="5" t="s">
        <v>1311</v>
      </c>
    </row>
    <row r="97" spans="1:6" ht="15.75" customHeight="1">
      <c r="A97" s="1722"/>
      <c r="B97" s="1723">
        <v>93</v>
      </c>
      <c r="C97" s="1724" t="s">
        <v>1447</v>
      </c>
      <c r="D97" s="1725" t="s">
        <v>1448</v>
      </c>
      <c r="E97" s="1726">
        <v>0.33</v>
      </c>
      <c r="F97" s="5" t="s">
        <v>1320</v>
      </c>
    </row>
    <row r="98" spans="1:6" ht="15.75" customHeight="1">
      <c r="A98" s="1722"/>
      <c r="B98" s="1723">
        <v>94</v>
      </c>
      <c r="C98" s="1724" t="s">
        <v>1449</v>
      </c>
      <c r="D98" s="1725" t="s">
        <v>1450</v>
      </c>
      <c r="E98" s="1726">
        <v>0.12</v>
      </c>
      <c r="F98" s="5" t="s">
        <v>1365</v>
      </c>
    </row>
    <row r="99" spans="1:6" ht="15.75" customHeight="1">
      <c r="A99" s="1722"/>
      <c r="B99" s="1723">
        <v>95</v>
      </c>
      <c r="C99" s="1724" t="s">
        <v>1451</v>
      </c>
      <c r="D99" s="1725" t="s">
        <v>1452</v>
      </c>
      <c r="E99" s="1726">
        <v>0.1</v>
      </c>
      <c r="F99" s="5" t="s">
        <v>1365</v>
      </c>
    </row>
    <row r="100" spans="1:6" ht="15.75" customHeight="1">
      <c r="A100" s="1722"/>
      <c r="B100" s="1723">
        <v>96</v>
      </c>
      <c r="C100" s="1724" t="s">
        <v>1453</v>
      </c>
      <c r="D100" s="1725" t="s">
        <v>1454</v>
      </c>
      <c r="E100" s="1726">
        <v>0.17</v>
      </c>
      <c r="F100" s="5" t="s">
        <v>1365</v>
      </c>
    </row>
    <row r="101" spans="1:6" ht="15.75" customHeight="1">
      <c r="A101" s="1722"/>
      <c r="B101" s="1723">
        <v>97</v>
      </c>
      <c r="C101" s="1724" t="s">
        <v>1455</v>
      </c>
      <c r="D101" s="1725" t="s">
        <v>1456</v>
      </c>
      <c r="E101" s="1726">
        <v>0.1</v>
      </c>
      <c r="F101" s="5" t="s">
        <v>1365</v>
      </c>
    </row>
    <row r="102" spans="1:6" ht="15.75" customHeight="1">
      <c r="A102" s="1722"/>
      <c r="B102" s="1723">
        <v>98</v>
      </c>
      <c r="C102" s="1724" t="s">
        <v>1457</v>
      </c>
      <c r="D102" s="1725" t="s">
        <v>1458</v>
      </c>
      <c r="E102" s="1726">
        <v>0.11</v>
      </c>
      <c r="F102" s="5" t="s">
        <v>1381</v>
      </c>
    </row>
    <row r="103" spans="1:6" ht="15.75" customHeight="1">
      <c r="A103" s="1722"/>
      <c r="B103" s="1723">
        <v>99</v>
      </c>
      <c r="C103" s="1724" t="s">
        <v>1459</v>
      </c>
      <c r="D103" s="1725" t="s">
        <v>1460</v>
      </c>
      <c r="E103" s="1726">
        <v>0.1</v>
      </c>
      <c r="F103" s="5" t="s">
        <v>1381</v>
      </c>
    </row>
    <row r="104" spans="1:6" ht="15.75" customHeight="1">
      <c r="A104" s="1722"/>
      <c r="B104" s="1723">
        <v>100</v>
      </c>
      <c r="C104" s="1724" t="s">
        <v>1461</v>
      </c>
      <c r="D104" s="1725" t="s">
        <v>1462</v>
      </c>
      <c r="E104" s="1726">
        <v>0.2</v>
      </c>
      <c r="F104" s="5" t="s">
        <v>1276</v>
      </c>
    </row>
    <row r="105" spans="1:6" ht="15.75" customHeight="1">
      <c r="A105" s="1722"/>
      <c r="B105" s="1723">
        <v>101</v>
      </c>
      <c r="C105" s="1724" t="s">
        <v>1463</v>
      </c>
      <c r="D105" s="1725" t="s">
        <v>1464</v>
      </c>
      <c r="E105" s="1726">
        <v>0.25</v>
      </c>
      <c r="F105" s="5" t="s">
        <v>1375</v>
      </c>
    </row>
    <row r="106" spans="1:6" ht="15.75" customHeight="1">
      <c r="A106" s="1722"/>
      <c r="B106" s="1723">
        <v>102</v>
      </c>
      <c r="C106" s="1724" t="s">
        <v>1465</v>
      </c>
      <c r="D106" s="1725" t="s">
        <v>1466</v>
      </c>
      <c r="E106" s="1726">
        <v>0.25</v>
      </c>
      <c r="F106" s="5" t="s">
        <v>1375</v>
      </c>
    </row>
    <row r="107" spans="1:6" ht="15.75" customHeight="1">
      <c r="A107" s="1722"/>
      <c r="B107" s="1723">
        <v>103</v>
      </c>
      <c r="C107" s="1724" t="s">
        <v>1467</v>
      </c>
      <c r="D107" s="1725" t="s">
        <v>1468</v>
      </c>
      <c r="E107" s="1726">
        <v>0.25</v>
      </c>
      <c r="F107" s="5" t="s">
        <v>1384</v>
      </c>
    </row>
    <row r="108" spans="1:6" ht="15.75" customHeight="1">
      <c r="A108" s="1722"/>
      <c r="B108" s="1723">
        <v>104</v>
      </c>
      <c r="C108" s="1724" t="s">
        <v>1469</v>
      </c>
      <c r="D108" s="1725" t="s">
        <v>1470</v>
      </c>
      <c r="E108" s="1726">
        <v>0.36</v>
      </c>
      <c r="F108" s="5" t="s">
        <v>1384</v>
      </c>
    </row>
    <row r="109" spans="1:6" ht="15.75" customHeight="1">
      <c r="A109" s="1722"/>
      <c r="B109" s="1723">
        <v>105</v>
      </c>
      <c r="C109" s="1724" t="s">
        <v>1471</v>
      </c>
      <c r="D109" s="1725" t="s">
        <v>1472</v>
      </c>
      <c r="E109" s="1726">
        <v>0.31</v>
      </c>
      <c r="F109" s="5" t="s">
        <v>1384</v>
      </c>
    </row>
    <row r="110" spans="1:6" ht="15.75" customHeight="1">
      <c r="A110" s="1722"/>
      <c r="B110" s="1723">
        <v>106</v>
      </c>
      <c r="C110" s="1724" t="s">
        <v>1473</v>
      </c>
      <c r="D110" s="1725" t="s">
        <v>1474</v>
      </c>
      <c r="E110" s="1726">
        <v>7.0000000000000007E-2</v>
      </c>
      <c r="F110" s="5" t="s">
        <v>1384</v>
      </c>
    </row>
    <row r="111" spans="1:6" ht="15.75" customHeight="1">
      <c r="A111" s="1722"/>
      <c r="B111" s="1723">
        <v>107</v>
      </c>
      <c r="C111" s="1724" t="s">
        <v>1475</v>
      </c>
      <c r="D111" s="1725" t="s">
        <v>1476</v>
      </c>
      <c r="E111" s="1726">
        <v>0.13</v>
      </c>
      <c r="F111" s="5" t="s">
        <v>1384</v>
      </c>
    </row>
    <row r="112" spans="1:6" ht="15.75" customHeight="1">
      <c r="A112" s="1722"/>
      <c r="B112" s="1723">
        <v>108</v>
      </c>
      <c r="C112" s="1724" t="s">
        <v>1477</v>
      </c>
      <c r="D112" s="1725" t="s">
        <v>1478</v>
      </c>
      <c r="E112" s="1726">
        <v>0.1</v>
      </c>
      <c r="F112" s="5" t="s">
        <v>1384</v>
      </c>
    </row>
    <row r="113" spans="1:6" ht="15.75" customHeight="1">
      <c r="A113" s="1722"/>
      <c r="B113" s="1723">
        <v>109</v>
      </c>
      <c r="C113" s="1724" t="s">
        <v>1479</v>
      </c>
      <c r="D113" s="1725" t="s">
        <v>1480</v>
      </c>
      <c r="E113" s="1726">
        <v>0.11</v>
      </c>
      <c r="F113" s="5" t="s">
        <v>1481</v>
      </c>
    </row>
    <row r="114" spans="1:6" ht="15.75" customHeight="1">
      <c r="A114" s="1722"/>
      <c r="B114" s="1723">
        <v>110</v>
      </c>
      <c r="C114" s="1724" t="s">
        <v>1482</v>
      </c>
      <c r="D114" s="1725" t="s">
        <v>1483</v>
      </c>
      <c r="E114" s="1726">
        <v>0.16</v>
      </c>
      <c r="F114" s="5" t="s">
        <v>1481</v>
      </c>
    </row>
    <row r="115" spans="1:6" ht="15.75" customHeight="1">
      <c r="A115" s="1722"/>
      <c r="B115" s="1723">
        <v>111</v>
      </c>
      <c r="C115" s="1724" t="s">
        <v>1484</v>
      </c>
      <c r="D115" s="1725" t="s">
        <v>1485</v>
      </c>
      <c r="E115" s="1726">
        <v>0.21</v>
      </c>
      <c r="F115" s="5" t="s">
        <v>1486</v>
      </c>
    </row>
    <row r="116" spans="1:6" ht="15.75" customHeight="1">
      <c r="A116" s="1722"/>
      <c r="B116" s="1723">
        <v>112</v>
      </c>
      <c r="C116" s="1724" t="s">
        <v>1487</v>
      </c>
      <c r="D116" s="1725" t="s">
        <v>1488</v>
      </c>
      <c r="E116" s="1726">
        <v>0.3</v>
      </c>
      <c r="F116" s="5" t="s">
        <v>1486</v>
      </c>
    </row>
    <row r="117" spans="1:6" ht="15.75" customHeight="1">
      <c r="A117" s="1722"/>
      <c r="B117" s="1723">
        <v>113</v>
      </c>
      <c r="C117" s="1724" t="s">
        <v>1489</v>
      </c>
      <c r="D117" s="1725" t="s">
        <v>1490</v>
      </c>
      <c r="E117" s="1726">
        <v>0.38</v>
      </c>
      <c r="F117" s="5" t="s">
        <v>1491</v>
      </c>
    </row>
    <row r="118" spans="1:6" ht="15.75" customHeight="1">
      <c r="A118" s="1722"/>
      <c r="B118" s="1723">
        <v>114</v>
      </c>
      <c r="C118" s="1724" t="s">
        <v>1492</v>
      </c>
      <c r="D118" s="1725" t="s">
        <v>1493</v>
      </c>
      <c r="E118" s="1726">
        <v>0.23</v>
      </c>
      <c r="F118" s="5" t="s">
        <v>1494</v>
      </c>
    </row>
    <row r="119" spans="1:6" ht="15.75" customHeight="1">
      <c r="A119" s="1722"/>
      <c r="B119" s="1723">
        <v>115</v>
      </c>
      <c r="C119" s="1724" t="s">
        <v>1495</v>
      </c>
      <c r="D119" s="1725" t="s">
        <v>1496</v>
      </c>
      <c r="E119" s="1726">
        <v>0.1</v>
      </c>
      <c r="F119" s="5" t="s">
        <v>1497</v>
      </c>
    </row>
    <row r="120" spans="1:6" ht="15.75" customHeight="1">
      <c r="A120" s="1722"/>
      <c r="B120" s="1723">
        <v>116</v>
      </c>
      <c r="C120" s="1724" t="s">
        <v>1498</v>
      </c>
      <c r="D120" s="1725" t="s">
        <v>1499</v>
      </c>
      <c r="E120" s="1726">
        <v>0.2</v>
      </c>
      <c r="F120" s="5" t="s">
        <v>1494</v>
      </c>
    </row>
    <row r="121" spans="1:6" ht="15.75" customHeight="1">
      <c r="A121" s="1722"/>
      <c r="B121" s="1723">
        <v>117</v>
      </c>
      <c r="C121" s="1724" t="s">
        <v>1500</v>
      </c>
      <c r="D121" s="1725" t="s">
        <v>1501</v>
      </c>
      <c r="E121" s="1726">
        <v>0.21</v>
      </c>
      <c r="F121" s="5" t="s">
        <v>1494</v>
      </c>
    </row>
    <row r="122" spans="1:6" ht="15.75" customHeight="1">
      <c r="A122" s="1722"/>
      <c r="B122" s="1723">
        <v>118</v>
      </c>
      <c r="C122" s="1724" t="s">
        <v>1502</v>
      </c>
      <c r="D122" s="1725" t="s">
        <v>1503</v>
      </c>
      <c r="E122" s="1726">
        <v>0.25</v>
      </c>
      <c r="F122" s="5" t="s">
        <v>1497</v>
      </c>
    </row>
    <row r="123" spans="1:6" ht="15.75" customHeight="1">
      <c r="A123" s="1722"/>
      <c r="B123" s="1723">
        <v>119</v>
      </c>
      <c r="C123" s="1724" t="s">
        <v>1504</v>
      </c>
      <c r="D123" s="1725" t="s">
        <v>1505</v>
      </c>
      <c r="E123" s="1726">
        <v>0.2</v>
      </c>
      <c r="F123" s="5" t="s">
        <v>1494</v>
      </c>
    </row>
    <row r="124" spans="1:6" ht="15.75" customHeight="1">
      <c r="A124" s="1722"/>
      <c r="B124" s="1723">
        <v>120</v>
      </c>
      <c r="C124" s="1724" t="s">
        <v>1506</v>
      </c>
      <c r="D124" s="1725" t="s">
        <v>1507</v>
      </c>
      <c r="E124" s="1726">
        <v>0.28000000000000003</v>
      </c>
      <c r="F124" s="5" t="s">
        <v>1497</v>
      </c>
    </row>
    <row r="125" spans="1:6" ht="15.75" customHeight="1">
      <c r="A125" s="1722"/>
      <c r="B125" s="1723">
        <v>121</v>
      </c>
      <c r="C125" s="1724" t="s">
        <v>1508</v>
      </c>
      <c r="D125" s="1725" t="s">
        <v>1509</v>
      </c>
      <c r="E125" s="1726">
        <v>0.24</v>
      </c>
      <c r="F125" s="5" t="s">
        <v>1494</v>
      </c>
    </row>
    <row r="126" spans="1:6" ht="15.75" customHeight="1">
      <c r="A126" s="1722"/>
      <c r="B126" s="1723">
        <v>122</v>
      </c>
      <c r="C126" s="1724" t="s">
        <v>1510</v>
      </c>
      <c r="D126" s="1725" t="s">
        <v>1511</v>
      </c>
      <c r="E126" s="1726">
        <v>0.26</v>
      </c>
      <c r="F126" s="5" t="s">
        <v>1512</v>
      </c>
    </row>
    <row r="127" spans="1:6" ht="15.75" customHeight="1">
      <c r="A127" s="1722"/>
      <c r="B127" s="1723">
        <v>123</v>
      </c>
      <c r="C127" s="1724" t="s">
        <v>1513</v>
      </c>
      <c r="D127" s="1725" t="s">
        <v>1514</v>
      </c>
      <c r="E127" s="1726">
        <v>7.0000000000000007E-2</v>
      </c>
      <c r="F127" s="5" t="s">
        <v>1494</v>
      </c>
    </row>
    <row r="128" spans="1:6" ht="15.75" customHeight="1">
      <c r="A128" s="1722"/>
      <c r="B128" s="1723">
        <v>124</v>
      </c>
      <c r="C128" s="1724" t="s">
        <v>1515</v>
      </c>
      <c r="D128" s="1725" t="s">
        <v>1516</v>
      </c>
      <c r="E128" s="1726">
        <v>0.1</v>
      </c>
      <c r="F128" s="5" t="s">
        <v>1494</v>
      </c>
    </row>
    <row r="129" spans="1:6" ht="15.75" customHeight="1">
      <c r="A129" s="1722"/>
      <c r="B129" s="1723">
        <v>125</v>
      </c>
      <c r="C129" s="1724" t="s">
        <v>1517</v>
      </c>
      <c r="D129" s="1725" t="s">
        <v>1518</v>
      </c>
      <c r="E129" s="1726">
        <v>0.06</v>
      </c>
      <c r="F129" s="5" t="s">
        <v>1494</v>
      </c>
    </row>
    <row r="130" spans="1:6" ht="15.75" customHeight="1">
      <c r="A130" s="1722"/>
      <c r="B130" s="1723">
        <v>126</v>
      </c>
      <c r="C130" s="1724" t="s">
        <v>1519</v>
      </c>
      <c r="D130" s="1725" t="s">
        <v>1520</v>
      </c>
      <c r="E130" s="1726">
        <v>0.08</v>
      </c>
      <c r="F130" s="5" t="s">
        <v>1411</v>
      </c>
    </row>
    <row r="131" spans="1:6" ht="15.75" customHeight="1">
      <c r="A131" s="1722"/>
      <c r="B131" s="1723">
        <v>127</v>
      </c>
      <c r="C131" s="1724" t="s">
        <v>1521</v>
      </c>
      <c r="D131" s="1725" t="s">
        <v>1522</v>
      </c>
      <c r="E131" s="1726">
        <v>0.05</v>
      </c>
      <c r="F131" s="5" t="s">
        <v>1411</v>
      </c>
    </row>
    <row r="132" spans="1:6" ht="15.75" customHeight="1">
      <c r="A132" s="1722"/>
      <c r="B132" s="1723">
        <v>128</v>
      </c>
      <c r="C132" s="1724" t="s">
        <v>1523</v>
      </c>
      <c r="D132" s="1725" t="s">
        <v>1524</v>
      </c>
      <c r="E132" s="1726">
        <v>0.06</v>
      </c>
      <c r="F132" s="5" t="s">
        <v>1411</v>
      </c>
    </row>
    <row r="133" spans="1:6" ht="15.75" customHeight="1">
      <c r="A133" s="1722"/>
      <c r="B133" s="1723">
        <v>129</v>
      </c>
      <c r="C133" s="1724" t="s">
        <v>1525</v>
      </c>
      <c r="D133" s="1725" t="s">
        <v>1526</v>
      </c>
      <c r="E133" s="1726">
        <v>0.09</v>
      </c>
      <c r="F133" s="5" t="s">
        <v>1411</v>
      </c>
    </row>
    <row r="134" spans="1:6" ht="15.75" customHeight="1">
      <c r="A134" s="1722"/>
      <c r="B134" s="1723">
        <v>130</v>
      </c>
      <c r="C134" s="1724" t="s">
        <v>1527</v>
      </c>
      <c r="D134" s="1725" t="s">
        <v>1528</v>
      </c>
      <c r="E134" s="1726">
        <v>0.09</v>
      </c>
      <c r="F134" s="5" t="s">
        <v>1411</v>
      </c>
    </row>
    <row r="135" spans="1:6" ht="15.75" customHeight="1">
      <c r="A135" s="1722"/>
      <c r="B135" s="1723">
        <v>131</v>
      </c>
      <c r="C135" s="1724" t="s">
        <v>1529</v>
      </c>
      <c r="D135" s="1725" t="s">
        <v>1530</v>
      </c>
      <c r="E135" s="1726">
        <v>0.08</v>
      </c>
      <c r="F135" s="5" t="s">
        <v>1411</v>
      </c>
    </row>
    <row r="136" spans="1:6" ht="15.75" customHeight="1">
      <c r="A136" s="1722"/>
      <c r="B136" s="1723">
        <v>132</v>
      </c>
      <c r="C136" s="1724" t="s">
        <v>1531</v>
      </c>
      <c r="D136" s="1725" t="s">
        <v>1532</v>
      </c>
      <c r="E136" s="1726">
        <v>0.08</v>
      </c>
      <c r="F136" s="5" t="s">
        <v>1411</v>
      </c>
    </row>
    <row r="137" spans="1:6" ht="15.75" customHeight="1">
      <c r="A137" s="1722"/>
      <c r="B137" s="1723">
        <v>133</v>
      </c>
      <c r="C137" s="1724" t="s">
        <v>1533</v>
      </c>
      <c r="D137" s="1725" t="s">
        <v>1534</v>
      </c>
      <c r="E137" s="1726">
        <v>0.05</v>
      </c>
      <c r="F137" s="5" t="s">
        <v>1411</v>
      </c>
    </row>
    <row r="138" spans="1:6" ht="15.75" customHeight="1">
      <c r="A138" s="1722"/>
      <c r="B138" s="1723">
        <v>134</v>
      </c>
      <c r="C138" s="1724" t="s">
        <v>1535</v>
      </c>
      <c r="D138" s="1725" t="s">
        <v>1536</v>
      </c>
      <c r="E138" s="1726">
        <v>0.09</v>
      </c>
      <c r="F138" s="5" t="s">
        <v>1362</v>
      </c>
    </row>
    <row r="139" spans="1:6" ht="15.75" customHeight="1">
      <c r="A139" s="1722"/>
      <c r="B139" s="1723">
        <v>135</v>
      </c>
      <c r="C139" s="1724" t="s">
        <v>1537</v>
      </c>
      <c r="D139" s="1725" t="s">
        <v>1538</v>
      </c>
      <c r="E139" s="1726">
        <v>0.06</v>
      </c>
      <c r="F139" s="5" t="s">
        <v>1362</v>
      </c>
    </row>
    <row r="140" spans="1:6" ht="15.75" customHeight="1">
      <c r="A140" s="1722"/>
      <c r="B140" s="1723">
        <v>136</v>
      </c>
      <c r="C140" s="1724" t="s">
        <v>1539</v>
      </c>
      <c r="D140" s="1725" t="s">
        <v>1540</v>
      </c>
      <c r="E140" s="1726">
        <v>0.05</v>
      </c>
      <c r="F140" s="5" t="s">
        <v>1362</v>
      </c>
    </row>
    <row r="141" spans="1:6" ht="15.75" customHeight="1">
      <c r="A141" s="1722"/>
      <c r="B141" s="1723">
        <v>137</v>
      </c>
      <c r="C141" s="1724" t="s">
        <v>1541</v>
      </c>
      <c r="D141" s="1725" t="s">
        <v>1542</v>
      </c>
      <c r="E141" s="1726">
        <v>7.0000000000000007E-2</v>
      </c>
      <c r="F141" s="5" t="s">
        <v>1362</v>
      </c>
    </row>
    <row r="142" spans="1:6" ht="15.75" customHeight="1">
      <c r="A142" s="1722"/>
      <c r="B142" s="1723">
        <v>138</v>
      </c>
      <c r="C142" s="1724" t="s">
        <v>1543</v>
      </c>
      <c r="D142" s="1725" t="s">
        <v>1544</v>
      </c>
      <c r="E142" s="1726">
        <v>0.06</v>
      </c>
      <c r="F142" s="5" t="s">
        <v>1362</v>
      </c>
    </row>
    <row r="143" spans="1:6" ht="15.75" customHeight="1">
      <c r="A143" s="1722"/>
      <c r="B143" s="1723">
        <v>139</v>
      </c>
      <c r="C143" s="1724" t="s">
        <v>1545</v>
      </c>
      <c r="D143" s="1725" t="s">
        <v>1546</v>
      </c>
      <c r="E143" s="1726">
        <v>7.0000000000000007E-2</v>
      </c>
      <c r="F143" s="5" t="s">
        <v>1362</v>
      </c>
    </row>
    <row r="144" spans="1:6" ht="15.75" customHeight="1">
      <c r="A144" s="1722"/>
      <c r="B144" s="1723">
        <v>140</v>
      </c>
      <c r="C144" s="1724" t="s">
        <v>1547</v>
      </c>
      <c r="D144" s="1725" t="s">
        <v>1548</v>
      </c>
      <c r="E144" s="1726">
        <v>0.11</v>
      </c>
      <c r="F144" s="5" t="s">
        <v>1362</v>
      </c>
    </row>
    <row r="145" spans="1:6" ht="15.75" customHeight="1">
      <c r="A145" s="1722"/>
      <c r="B145" s="1723">
        <v>141</v>
      </c>
      <c r="C145" s="1724" t="s">
        <v>1549</v>
      </c>
      <c r="D145" s="1725" t="s">
        <v>1550</v>
      </c>
      <c r="E145" s="1726">
        <v>0.05</v>
      </c>
      <c r="F145" s="5" t="s">
        <v>1362</v>
      </c>
    </row>
    <row r="146" spans="1:6" ht="15.75" customHeight="1">
      <c r="A146" s="1722"/>
      <c r="B146" s="1723">
        <v>142</v>
      </c>
      <c r="C146" s="1724" t="s">
        <v>1551</v>
      </c>
      <c r="D146" s="1725" t="s">
        <v>1552</v>
      </c>
      <c r="E146" s="1726">
        <v>0.04</v>
      </c>
      <c r="F146" s="5" t="s">
        <v>1297</v>
      </c>
    </row>
    <row r="147" spans="1:6" ht="15.75" customHeight="1">
      <c r="A147" s="1722"/>
      <c r="B147" s="1723">
        <v>143</v>
      </c>
      <c r="C147" s="1724" t="s">
        <v>1553</v>
      </c>
      <c r="D147" s="1725" t="s">
        <v>1554</v>
      </c>
      <c r="E147" s="1726">
        <v>0.05</v>
      </c>
      <c r="F147" s="5" t="s">
        <v>1297</v>
      </c>
    </row>
    <row r="148" spans="1:6" ht="15.75" customHeight="1">
      <c r="A148" s="1722"/>
      <c r="B148" s="1723">
        <v>144</v>
      </c>
      <c r="C148" s="1724" t="s">
        <v>1555</v>
      </c>
      <c r="D148" s="1725" t="s">
        <v>1556</v>
      </c>
      <c r="E148" s="1726">
        <v>0.09</v>
      </c>
      <c r="F148" s="5" t="s">
        <v>1297</v>
      </c>
    </row>
    <row r="149" spans="1:6" ht="15.75" customHeight="1">
      <c r="A149" s="1722"/>
      <c r="B149" s="1723">
        <v>145</v>
      </c>
      <c r="C149" s="1724" t="s">
        <v>1557</v>
      </c>
      <c r="D149" s="1725" t="s">
        <v>1558</v>
      </c>
      <c r="E149" s="1726">
        <v>7.0000000000000007E-2</v>
      </c>
      <c r="F149" s="5" t="s">
        <v>1297</v>
      </c>
    </row>
    <row r="150" spans="1:6" ht="15.75" customHeight="1">
      <c r="A150" s="1722"/>
      <c r="B150" s="1723">
        <v>146</v>
      </c>
      <c r="C150" s="1724" t="s">
        <v>1559</v>
      </c>
      <c r="D150" s="1725" t="s">
        <v>1560</v>
      </c>
      <c r="E150" s="1726">
        <v>0.06</v>
      </c>
      <c r="F150" s="5" t="s">
        <v>1297</v>
      </c>
    </row>
    <row r="151" spans="1:6" ht="15.75" customHeight="1">
      <c r="A151" s="1722"/>
      <c r="B151" s="1723">
        <v>147</v>
      </c>
      <c r="C151" s="1724" t="s">
        <v>1561</v>
      </c>
      <c r="D151" s="1725" t="s">
        <v>1562</v>
      </c>
      <c r="E151" s="1726">
        <v>0.05</v>
      </c>
      <c r="F151" s="5" t="s">
        <v>1320</v>
      </c>
    </row>
    <row r="152" spans="1:6" ht="15.75" customHeight="1">
      <c r="A152" s="1722"/>
      <c r="B152" s="1723">
        <v>148</v>
      </c>
      <c r="C152" s="1724" t="s">
        <v>1563</v>
      </c>
      <c r="D152" s="1725" t="s">
        <v>1564</v>
      </c>
      <c r="E152" s="1726">
        <v>0.08</v>
      </c>
      <c r="F152" s="5" t="s">
        <v>1320</v>
      </c>
    </row>
    <row r="153" spans="1:6" ht="15.75" customHeight="1">
      <c r="A153" s="1722"/>
      <c r="B153" s="1723">
        <v>149</v>
      </c>
      <c r="C153" s="1724" t="s">
        <v>1565</v>
      </c>
      <c r="D153" s="1725" t="s">
        <v>1566</v>
      </c>
      <c r="E153" s="1726">
        <v>0.08</v>
      </c>
      <c r="F153" s="5" t="s">
        <v>1320</v>
      </c>
    </row>
    <row r="154" spans="1:6" ht="15.75" customHeight="1">
      <c r="A154" s="1722"/>
      <c r="B154" s="1723">
        <v>150</v>
      </c>
      <c r="C154" s="1724" t="s">
        <v>1567</v>
      </c>
      <c r="D154" s="1725" t="s">
        <v>1568</v>
      </c>
      <c r="E154" s="1726">
        <v>0.06</v>
      </c>
      <c r="F154" s="5" t="s">
        <v>1320</v>
      </c>
    </row>
    <row r="155" spans="1:6" ht="15.75" customHeight="1">
      <c r="A155" s="1722"/>
      <c r="B155" s="1723">
        <v>151</v>
      </c>
      <c r="C155" s="1724" t="s">
        <v>1569</v>
      </c>
      <c r="D155" s="1725" t="s">
        <v>1570</v>
      </c>
      <c r="E155" s="1726">
        <v>0.05</v>
      </c>
      <c r="F155" s="5" t="s">
        <v>1365</v>
      </c>
    </row>
    <row r="156" spans="1:6" ht="15.75" customHeight="1">
      <c r="A156" s="1722"/>
      <c r="B156" s="1723">
        <v>152</v>
      </c>
      <c r="C156" s="1724" t="s">
        <v>1571</v>
      </c>
      <c r="D156" s="1725" t="s">
        <v>1572</v>
      </c>
      <c r="E156" s="1726">
        <v>0.05</v>
      </c>
      <c r="F156" s="5" t="s">
        <v>1365</v>
      </c>
    </row>
    <row r="157" spans="1:6" ht="15.75" customHeight="1">
      <c r="A157" s="1722"/>
      <c r="B157" s="1723">
        <v>153</v>
      </c>
      <c r="C157" s="1724" t="s">
        <v>1573</v>
      </c>
      <c r="D157" s="1725" t="s">
        <v>1574</v>
      </c>
      <c r="E157" s="1726">
        <v>0.05</v>
      </c>
      <c r="F157" s="5" t="s">
        <v>1375</v>
      </c>
    </row>
    <row r="158" spans="1:6" ht="15.75" customHeight="1">
      <c r="A158" s="1722"/>
      <c r="B158" s="1723">
        <v>154</v>
      </c>
      <c r="C158" s="1724" t="s">
        <v>1575</v>
      </c>
      <c r="D158" s="1725" t="s">
        <v>1576</v>
      </c>
      <c r="E158" s="1726">
        <v>0.08</v>
      </c>
      <c r="F158" s="5" t="s">
        <v>1384</v>
      </c>
    </row>
    <row r="159" spans="1:6" ht="15.75" customHeight="1">
      <c r="A159" s="1722"/>
      <c r="B159" s="1723">
        <v>155</v>
      </c>
      <c r="C159" s="1724" t="s">
        <v>1577</v>
      </c>
      <c r="D159" s="1725" t="s">
        <v>1578</v>
      </c>
      <c r="E159" s="1726">
        <v>0.06</v>
      </c>
      <c r="F159" s="5" t="s">
        <v>1384</v>
      </c>
    </row>
    <row r="160" spans="1:6" ht="15.75" customHeight="1">
      <c r="A160" s="1722"/>
      <c r="B160" s="1723">
        <v>156</v>
      </c>
      <c r="C160" s="1724" t="s">
        <v>1579</v>
      </c>
      <c r="D160" s="1725" t="s">
        <v>1580</v>
      </c>
      <c r="E160" s="1726">
        <v>7.0000000000000007E-2</v>
      </c>
      <c r="F160" s="5" t="s">
        <v>1384</v>
      </c>
    </row>
    <row r="161" spans="1:6" ht="15.75" customHeight="1">
      <c r="A161" s="1722"/>
      <c r="B161" s="1723">
        <v>157</v>
      </c>
      <c r="C161" s="1724" t="s">
        <v>1581</v>
      </c>
      <c r="D161" s="1725" t="s">
        <v>1582</v>
      </c>
      <c r="E161" s="1726">
        <v>0.05</v>
      </c>
      <c r="F161" s="5" t="s">
        <v>1378</v>
      </c>
    </row>
    <row r="162" spans="1:6" ht="15.75" customHeight="1">
      <c r="A162" s="1722"/>
      <c r="B162" s="1723">
        <v>158</v>
      </c>
      <c r="C162" s="1724" t="s">
        <v>1583</v>
      </c>
      <c r="D162" s="1725" t="s">
        <v>1584</v>
      </c>
      <c r="E162" s="1726">
        <v>0.09</v>
      </c>
      <c r="F162" s="5" t="s">
        <v>1378</v>
      </c>
    </row>
    <row r="163" spans="1:6" ht="15.75" customHeight="1">
      <c r="A163" s="1722"/>
      <c r="B163" s="1723">
        <v>159</v>
      </c>
      <c r="C163" s="1724" t="s">
        <v>1585</v>
      </c>
      <c r="D163" s="1725" t="s">
        <v>1586</v>
      </c>
      <c r="E163" s="1726">
        <v>0.09</v>
      </c>
      <c r="F163" s="5" t="s">
        <v>1497</v>
      </c>
    </row>
    <row r="164" spans="1:6" ht="15.75" customHeight="1">
      <c r="A164" s="1722"/>
      <c r="B164" s="1723">
        <v>160</v>
      </c>
      <c r="C164" s="1724" t="s">
        <v>1587</v>
      </c>
      <c r="D164" s="1725" t="s">
        <v>1588</v>
      </c>
      <c r="E164" s="1726">
        <v>0.51</v>
      </c>
      <c r="F164" s="5" t="s">
        <v>1589</v>
      </c>
    </row>
    <row r="165" spans="1:6" ht="15.75" customHeight="1">
      <c r="A165" s="1722"/>
      <c r="B165" s="1723">
        <v>161</v>
      </c>
      <c r="C165" s="1724" t="s">
        <v>1590</v>
      </c>
      <c r="D165" s="1725" t="s">
        <v>1591</v>
      </c>
      <c r="E165" s="1726">
        <v>0.14000000000000001</v>
      </c>
      <c r="F165" s="5" t="s">
        <v>1589</v>
      </c>
    </row>
    <row r="166" spans="1:6" ht="15.75" customHeight="1">
      <c r="A166" s="1722"/>
      <c r="B166" s="1723">
        <v>162</v>
      </c>
      <c r="C166" s="1724" t="s">
        <v>1592</v>
      </c>
      <c r="D166" s="1725" t="s">
        <v>1593</v>
      </c>
      <c r="E166" s="1726">
        <v>0.2</v>
      </c>
      <c r="F166" s="5" t="s">
        <v>1589</v>
      </c>
    </row>
    <row r="167" spans="1:6" ht="15.75" customHeight="1">
      <c r="A167" s="1722"/>
      <c r="B167" s="1723">
        <v>163</v>
      </c>
      <c r="C167" s="1724" t="s">
        <v>1594</v>
      </c>
      <c r="D167" s="1725" t="s">
        <v>1595</v>
      </c>
      <c r="E167" s="1726">
        <v>0.13</v>
      </c>
      <c r="F167" s="5" t="s">
        <v>1589</v>
      </c>
    </row>
    <row r="168" spans="1:6" ht="15.75" customHeight="1">
      <c r="A168" s="1722"/>
      <c r="B168" s="1723">
        <v>164</v>
      </c>
      <c r="C168" s="1724" t="s">
        <v>1596</v>
      </c>
      <c r="D168" s="1725" t="s">
        <v>1597</v>
      </c>
      <c r="E168" s="1726">
        <v>0.19</v>
      </c>
      <c r="F168" s="5" t="s">
        <v>1598</v>
      </c>
    </row>
    <row r="169" spans="1:6" ht="15.75" customHeight="1">
      <c r="A169" s="1722"/>
      <c r="B169" s="1723">
        <v>165</v>
      </c>
      <c r="C169" s="1724" t="s">
        <v>1599</v>
      </c>
      <c r="D169" s="1725" t="s">
        <v>1600</v>
      </c>
      <c r="E169" s="1726">
        <v>0.64</v>
      </c>
      <c r="F169" s="5" t="s">
        <v>1598</v>
      </c>
    </row>
    <row r="170" spans="1:6" ht="15.75" customHeight="1">
      <c r="A170" s="1722"/>
      <c r="B170" s="1723">
        <v>166</v>
      </c>
      <c r="C170" s="1724" t="s">
        <v>1601</v>
      </c>
      <c r="D170" s="1725" t="s">
        <v>1602</v>
      </c>
      <c r="E170" s="1726">
        <v>0.13</v>
      </c>
      <c r="F170" s="5" t="s">
        <v>1512</v>
      </c>
    </row>
    <row r="171" spans="1:6" ht="15.75" customHeight="1">
      <c r="A171" s="1722"/>
      <c r="B171" s="1723">
        <v>167</v>
      </c>
      <c r="C171" s="1724" t="s">
        <v>1603</v>
      </c>
      <c r="D171" s="1725" t="s">
        <v>1604</v>
      </c>
      <c r="E171" s="1726">
        <v>0.2</v>
      </c>
      <c r="F171" s="5" t="s">
        <v>1486</v>
      </c>
    </row>
    <row r="172" spans="1:6" ht="15.75" customHeight="1">
      <c r="A172" s="1722"/>
      <c r="B172" s="1723">
        <v>168</v>
      </c>
      <c r="C172" s="1724" t="s">
        <v>1605</v>
      </c>
      <c r="D172" s="1725" t="s">
        <v>1606</v>
      </c>
      <c r="E172" s="1726">
        <v>0.26</v>
      </c>
      <c r="F172" s="5" t="s">
        <v>1486</v>
      </c>
    </row>
    <row r="173" spans="1:6" ht="15.75" customHeight="1">
      <c r="A173" s="1722"/>
      <c r="B173" s="1723">
        <v>169</v>
      </c>
      <c r="C173" s="1724" t="s">
        <v>1607</v>
      </c>
      <c r="D173" s="1725" t="s">
        <v>1608</v>
      </c>
      <c r="E173" s="1726">
        <v>0.21</v>
      </c>
      <c r="F173" s="5" t="s">
        <v>1357</v>
      </c>
    </row>
    <row r="174" spans="1:6" ht="15.75" customHeight="1">
      <c r="A174" s="1722"/>
      <c r="B174" s="1723">
        <v>170</v>
      </c>
      <c r="C174" s="1724" t="s">
        <v>1609</v>
      </c>
      <c r="D174" s="1725" t="s">
        <v>1610</v>
      </c>
      <c r="E174" s="1726">
        <v>0.41</v>
      </c>
      <c r="F174" s="5" t="s">
        <v>1357</v>
      </c>
    </row>
    <row r="175" spans="1:6" ht="15.75" customHeight="1">
      <c r="A175" s="1722"/>
      <c r="B175" s="1723">
        <v>171</v>
      </c>
      <c r="C175" s="1724" t="s">
        <v>1611</v>
      </c>
      <c r="D175" s="1725" t="s">
        <v>1612</v>
      </c>
      <c r="E175" s="1726">
        <v>0.26</v>
      </c>
      <c r="F175" s="5" t="s">
        <v>1357</v>
      </c>
    </row>
    <row r="176" spans="1:6" ht="15.75" customHeight="1">
      <c r="A176" s="1722"/>
      <c r="B176" s="1723">
        <v>172</v>
      </c>
      <c r="C176" s="1724" t="s">
        <v>1613</v>
      </c>
      <c r="D176" s="1725" t="s">
        <v>1614</v>
      </c>
      <c r="E176" s="1726">
        <v>0.28999999999999998</v>
      </c>
      <c r="F176" s="5" t="s">
        <v>1615</v>
      </c>
    </row>
    <row r="177" spans="1:6" ht="15.75" customHeight="1">
      <c r="A177" s="1722"/>
      <c r="B177" s="1723">
        <v>173</v>
      </c>
      <c r="C177" s="1724" t="s">
        <v>1616</v>
      </c>
      <c r="D177" s="1725" t="s">
        <v>1617</v>
      </c>
      <c r="E177" s="1726">
        <v>0.22</v>
      </c>
      <c r="F177" s="5" t="s">
        <v>1615</v>
      </c>
    </row>
    <row r="178" spans="1:6" ht="15.75" customHeight="1">
      <c r="A178" s="1722"/>
      <c r="B178" s="1723">
        <v>174</v>
      </c>
      <c r="C178" s="1724" t="s">
        <v>1618</v>
      </c>
      <c r="D178" s="1725" t="s">
        <v>1619</v>
      </c>
      <c r="E178" s="1726">
        <v>0.12</v>
      </c>
      <c r="F178" s="5" t="s">
        <v>1615</v>
      </c>
    </row>
    <row r="179" spans="1:6" ht="15.75" customHeight="1">
      <c r="A179" s="1722"/>
      <c r="B179" s="1723">
        <v>175</v>
      </c>
      <c r="C179" s="1724" t="s">
        <v>1620</v>
      </c>
      <c r="D179" s="1725" t="s">
        <v>1621</v>
      </c>
      <c r="E179" s="1726">
        <v>0.1</v>
      </c>
      <c r="F179" s="5" t="s">
        <v>1491</v>
      </c>
    </row>
    <row r="180" spans="1:6" ht="15.75" customHeight="1">
      <c r="A180" s="1722"/>
      <c r="B180" s="1723">
        <v>176</v>
      </c>
      <c r="C180" s="1724" t="s">
        <v>1622</v>
      </c>
      <c r="D180" s="1725" t="s">
        <v>1623</v>
      </c>
      <c r="E180" s="1726">
        <v>0.08</v>
      </c>
      <c r="F180" s="5" t="s">
        <v>1491</v>
      </c>
    </row>
    <row r="181" spans="1:6" ht="15.75" customHeight="1">
      <c r="A181" s="1722"/>
      <c r="B181" s="1723">
        <v>177</v>
      </c>
      <c r="C181" s="1724" t="s">
        <v>1624</v>
      </c>
      <c r="D181" s="1725" t="s">
        <v>1625</v>
      </c>
      <c r="E181" s="1726">
        <v>0.12</v>
      </c>
      <c r="F181" s="5" t="s">
        <v>1491</v>
      </c>
    </row>
    <row r="182" spans="1:6" ht="15.75" customHeight="1">
      <c r="A182" s="1722"/>
      <c r="B182" s="1723">
        <v>178</v>
      </c>
      <c r="C182" s="1724" t="s">
        <v>1626</v>
      </c>
      <c r="D182" s="1725" t="s">
        <v>1627</v>
      </c>
      <c r="E182" s="1726">
        <v>0.11</v>
      </c>
      <c r="F182" s="5" t="s">
        <v>1491</v>
      </c>
    </row>
    <row r="183" spans="1:6" ht="15.75" customHeight="1">
      <c r="A183" s="1722"/>
      <c r="B183" s="1723">
        <v>179</v>
      </c>
      <c r="C183" s="1724" t="s">
        <v>1628</v>
      </c>
      <c r="D183" s="1725" t="s">
        <v>1629</v>
      </c>
      <c r="E183" s="1726">
        <v>0.25</v>
      </c>
      <c r="F183" s="5" t="s">
        <v>1491</v>
      </c>
    </row>
    <row r="184" spans="1:6" ht="15.75" customHeight="1">
      <c r="A184" s="1722"/>
      <c r="B184" s="1723">
        <v>180</v>
      </c>
      <c r="C184" s="1724" t="s">
        <v>1630</v>
      </c>
      <c r="D184" s="1725" t="s">
        <v>1631</v>
      </c>
      <c r="E184" s="1726">
        <v>0.35</v>
      </c>
      <c r="F184" s="5" t="s">
        <v>1632</v>
      </c>
    </row>
    <row r="185" spans="1:6" ht="15.75" customHeight="1">
      <c r="A185" s="1722"/>
      <c r="B185" s="1723">
        <v>181</v>
      </c>
      <c r="C185" s="1724" t="s">
        <v>1633</v>
      </c>
      <c r="D185" s="1725" t="s">
        <v>1634</v>
      </c>
      <c r="E185" s="1726">
        <v>0.17</v>
      </c>
      <c r="F185" s="5" t="s">
        <v>1632</v>
      </c>
    </row>
    <row r="186" spans="1:6" ht="15.75" customHeight="1">
      <c r="A186" s="1722"/>
      <c r="B186" s="1723">
        <v>182</v>
      </c>
      <c r="C186" s="1724" t="s">
        <v>1635</v>
      </c>
      <c r="D186" s="1725" t="s">
        <v>1636</v>
      </c>
      <c r="E186" s="1726">
        <v>0.1</v>
      </c>
      <c r="F186" s="5" t="s">
        <v>1637</v>
      </c>
    </row>
    <row r="187" spans="1:6" ht="15.75" customHeight="1">
      <c r="A187" s="1722"/>
      <c r="B187" s="1723">
        <v>183</v>
      </c>
      <c r="C187" s="1724" t="s">
        <v>1638</v>
      </c>
      <c r="D187" s="1725" t="s">
        <v>1639</v>
      </c>
      <c r="E187" s="1726">
        <v>0.3</v>
      </c>
      <c r="F187" s="5" t="s">
        <v>1637</v>
      </c>
    </row>
    <row r="188" spans="1:6" ht="15.75" customHeight="1">
      <c r="A188" s="1722"/>
      <c r="B188" s="1723">
        <v>184</v>
      </c>
      <c r="C188" s="1724" t="s">
        <v>1640</v>
      </c>
      <c r="D188" s="1725" t="s">
        <v>1641</v>
      </c>
      <c r="E188" s="1726">
        <v>0.2</v>
      </c>
      <c r="F188" s="5" t="s">
        <v>1637</v>
      </c>
    </row>
    <row r="189" spans="1:6" ht="15.75" customHeight="1">
      <c r="A189" s="1722"/>
      <c r="B189" s="1723">
        <v>185</v>
      </c>
      <c r="C189" s="1724" t="s">
        <v>1642</v>
      </c>
      <c r="D189" s="1725" t="s">
        <v>1643</v>
      </c>
      <c r="E189" s="1726">
        <v>0.25</v>
      </c>
      <c r="F189" s="5" t="s">
        <v>1637</v>
      </c>
    </row>
    <row r="190" spans="1:6" ht="15.75" customHeight="1">
      <c r="A190" s="1722"/>
      <c r="B190" s="1723">
        <v>186</v>
      </c>
      <c r="C190" s="1724" t="s">
        <v>1644</v>
      </c>
      <c r="D190" s="1725" t="s">
        <v>1645</v>
      </c>
      <c r="E190" s="1726">
        <v>0.12</v>
      </c>
      <c r="F190" s="5" t="s">
        <v>1637</v>
      </c>
    </row>
    <row r="191" spans="1:6" ht="15.75" customHeight="1">
      <c r="A191" s="1722"/>
      <c r="B191" s="1723">
        <v>187</v>
      </c>
      <c r="C191" s="1724" t="s">
        <v>1646</v>
      </c>
      <c r="D191" s="1725" t="s">
        <v>1647</v>
      </c>
      <c r="E191" s="1726">
        <v>0.14000000000000001</v>
      </c>
      <c r="F191" s="5" t="s">
        <v>1648</v>
      </c>
    </row>
    <row r="192" spans="1:6" ht="15.75" customHeight="1">
      <c r="A192" s="1722"/>
      <c r="B192" s="1723">
        <v>188</v>
      </c>
      <c r="C192" s="1724" t="s">
        <v>1649</v>
      </c>
      <c r="D192" s="1725" t="s">
        <v>1650</v>
      </c>
      <c r="E192" s="1726">
        <v>0.15</v>
      </c>
      <c r="F192" s="5" t="s">
        <v>1651</v>
      </c>
    </row>
    <row r="193" spans="1:6" ht="15.75" customHeight="1">
      <c r="A193" s="1722"/>
      <c r="B193" s="1723">
        <v>189</v>
      </c>
      <c r="C193" s="1724" t="s">
        <v>5276</v>
      </c>
      <c r="D193" s="1725" t="s">
        <v>5277</v>
      </c>
      <c r="E193" s="1726">
        <v>0.2</v>
      </c>
      <c r="F193" s="5" t="s">
        <v>5295</v>
      </c>
    </row>
    <row r="194" spans="1:6" ht="15.75" customHeight="1">
      <c r="A194" s="1722"/>
      <c r="B194" s="1723">
        <v>190</v>
      </c>
      <c r="C194" s="1724" t="s">
        <v>5278</v>
      </c>
      <c r="D194" s="1725" t="s">
        <v>5279</v>
      </c>
      <c r="E194" s="1726">
        <v>0.2</v>
      </c>
      <c r="F194" s="5" t="s">
        <v>5295</v>
      </c>
    </row>
    <row r="195" spans="1:6" ht="15.75" customHeight="1">
      <c r="A195" s="1722"/>
      <c r="B195" s="1723">
        <v>191</v>
      </c>
      <c r="C195" s="1724" t="s">
        <v>5280</v>
      </c>
      <c r="D195" s="1725" t="s">
        <v>5281</v>
      </c>
      <c r="E195" s="1726">
        <v>0.2</v>
      </c>
      <c r="F195" s="5" t="s">
        <v>5295</v>
      </c>
    </row>
    <row r="196" spans="1:6" ht="15.75" customHeight="1">
      <c r="A196" s="1722"/>
      <c r="B196" s="1723">
        <v>192</v>
      </c>
      <c r="C196" s="1724" t="s">
        <v>5282</v>
      </c>
      <c r="D196" s="1725" t="s">
        <v>5283</v>
      </c>
      <c r="E196" s="1726">
        <v>0.24</v>
      </c>
      <c r="F196" s="5" t="s">
        <v>5295</v>
      </c>
    </row>
    <row r="197" spans="1:6" ht="15.75" customHeight="1">
      <c r="A197" s="1722"/>
      <c r="B197" s="1723">
        <v>193</v>
      </c>
      <c r="C197" s="1724" t="s">
        <v>5284</v>
      </c>
      <c r="D197" s="1725" t="s">
        <v>5285</v>
      </c>
      <c r="E197" s="1726">
        <v>0.25</v>
      </c>
      <c r="F197" s="5" t="s">
        <v>5295</v>
      </c>
    </row>
    <row r="198" spans="1:6" ht="15.75" customHeight="1">
      <c r="A198" s="1722"/>
      <c r="B198" s="1723">
        <v>194</v>
      </c>
      <c r="C198" s="1724" t="s">
        <v>5286</v>
      </c>
      <c r="D198" s="1725" t="s">
        <v>5287</v>
      </c>
      <c r="E198" s="1726">
        <v>0.28999999999999998</v>
      </c>
      <c r="F198" s="5" t="s">
        <v>5295</v>
      </c>
    </row>
    <row r="199" spans="1:6" ht="15.75" customHeight="1">
      <c r="A199" s="1722"/>
      <c r="B199" s="1723">
        <v>195</v>
      </c>
      <c r="C199" s="1724" t="s">
        <v>5288</v>
      </c>
      <c r="D199" s="1725" t="s">
        <v>5289</v>
      </c>
      <c r="E199" s="1726">
        <v>0.13</v>
      </c>
      <c r="F199" s="5" t="s">
        <v>5295</v>
      </c>
    </row>
    <row r="200" spans="1:6" ht="15.75" customHeight="1">
      <c r="A200" s="1722"/>
      <c r="B200" s="1723">
        <v>196</v>
      </c>
      <c r="C200" s="1724" t="s">
        <v>5290</v>
      </c>
      <c r="D200" s="1725" t="s">
        <v>5291</v>
      </c>
      <c r="E200" s="1726">
        <v>0.33</v>
      </c>
      <c r="F200" s="5" t="s">
        <v>5295</v>
      </c>
    </row>
    <row r="201" spans="1:6" ht="15.75" customHeight="1">
      <c r="A201" s="1722"/>
      <c r="B201" s="1723">
        <v>197</v>
      </c>
      <c r="C201" s="1724" t="s">
        <v>5292</v>
      </c>
      <c r="D201" s="1725" t="s">
        <v>5293</v>
      </c>
      <c r="E201" s="1726">
        <v>0.13</v>
      </c>
      <c r="F201" s="5" t="s">
        <v>5295</v>
      </c>
    </row>
    <row r="202" spans="1:6" ht="15.75" customHeight="1">
      <c r="A202" s="1722"/>
      <c r="B202" s="1723">
        <v>198</v>
      </c>
      <c r="C202" s="1724" t="s">
        <v>5294</v>
      </c>
      <c r="D202" s="1725" t="s">
        <v>5445</v>
      </c>
      <c r="E202" s="1726">
        <v>0.36</v>
      </c>
      <c r="F202" s="5" t="s">
        <v>5295</v>
      </c>
    </row>
    <row r="203" spans="1:6" ht="15.75" customHeight="1">
      <c r="A203" s="1722"/>
      <c r="B203" s="1723">
        <v>199</v>
      </c>
      <c r="C203" s="1724" t="s">
        <v>5446</v>
      </c>
      <c r="D203" s="1725" t="s">
        <v>5447</v>
      </c>
      <c r="E203" s="1726">
        <v>0.25</v>
      </c>
      <c r="F203" s="5" t="s">
        <v>5448</v>
      </c>
    </row>
    <row r="204" spans="1:6" ht="15.75" customHeight="1">
      <c r="A204" s="1722"/>
      <c r="B204" s="1723">
        <v>200</v>
      </c>
      <c r="C204" s="1724" t="s">
        <v>5595</v>
      </c>
      <c r="D204" s="1725" t="s">
        <v>5596</v>
      </c>
      <c r="E204" s="1726">
        <v>0.84</v>
      </c>
      <c r="F204" s="5" t="s">
        <v>5597</v>
      </c>
    </row>
    <row r="205" spans="1:6" ht="15.75" customHeight="1">
      <c r="A205" s="1722"/>
      <c r="B205" s="1723">
        <v>201</v>
      </c>
      <c r="C205" s="1724" t="s">
        <v>5598</v>
      </c>
      <c r="D205" s="1725" t="s">
        <v>5599</v>
      </c>
      <c r="E205" s="1726">
        <v>0.27</v>
      </c>
      <c r="F205" s="5" t="s">
        <v>5597</v>
      </c>
    </row>
    <row r="206" spans="1:6" ht="15.75" customHeight="1">
      <c r="A206" s="1722" t="s">
        <v>1652</v>
      </c>
      <c r="B206" s="1723">
        <v>1</v>
      </c>
      <c r="C206" s="1724" t="s">
        <v>1653</v>
      </c>
      <c r="D206" s="1725" t="s">
        <v>1654</v>
      </c>
      <c r="E206" s="1726">
        <v>2.2000000000000002</v>
      </c>
      <c r="F206" s="5" t="s">
        <v>1655</v>
      </c>
    </row>
    <row r="207" spans="1:6" ht="15.75" customHeight="1">
      <c r="A207" s="1722"/>
      <c r="B207" s="1723">
        <v>2</v>
      </c>
      <c r="C207" s="1724" t="s">
        <v>1656</v>
      </c>
      <c r="D207" s="1725" t="s">
        <v>1657</v>
      </c>
      <c r="E207" s="1726">
        <v>1</v>
      </c>
      <c r="F207" s="5" t="s">
        <v>1658</v>
      </c>
    </row>
    <row r="208" spans="1:6" ht="15.75" customHeight="1">
      <c r="A208" s="1722"/>
      <c r="B208" s="1723">
        <v>3</v>
      </c>
      <c r="C208" s="1724" t="s">
        <v>1659</v>
      </c>
      <c r="D208" s="1725" t="s">
        <v>1660</v>
      </c>
      <c r="E208" s="1726">
        <v>2.8</v>
      </c>
      <c r="F208" s="5" t="s">
        <v>1661</v>
      </c>
    </row>
    <row r="209" spans="1:6" ht="15.75" customHeight="1">
      <c r="A209" s="1722"/>
      <c r="B209" s="1723">
        <v>4</v>
      </c>
      <c r="C209" s="1724" t="s">
        <v>1662</v>
      </c>
      <c r="D209" s="1725" t="s">
        <v>1663</v>
      </c>
      <c r="E209" s="1726">
        <v>2.7</v>
      </c>
      <c r="F209" s="5" t="s">
        <v>1287</v>
      </c>
    </row>
    <row r="210" spans="1:6" ht="15.75" customHeight="1">
      <c r="A210" s="1722"/>
      <c r="B210" s="1723">
        <v>5</v>
      </c>
      <c r="C210" s="1724" t="s">
        <v>1664</v>
      </c>
      <c r="D210" s="1725" t="s">
        <v>1665</v>
      </c>
      <c r="E210" s="1726">
        <v>2.1</v>
      </c>
      <c r="F210" s="5" t="s">
        <v>1287</v>
      </c>
    </row>
    <row r="211" spans="1:6" ht="15.75" customHeight="1">
      <c r="A211" s="1722"/>
      <c r="B211" s="1723">
        <v>6</v>
      </c>
      <c r="C211" s="1724" t="s">
        <v>1666</v>
      </c>
      <c r="D211" s="1725" t="s">
        <v>1667</v>
      </c>
      <c r="E211" s="1726">
        <v>1.1000000000000001</v>
      </c>
      <c r="F211" s="5" t="s">
        <v>1304</v>
      </c>
    </row>
    <row r="212" spans="1:6" ht="15.75" customHeight="1">
      <c r="A212" s="1722"/>
      <c r="B212" s="1723">
        <v>7</v>
      </c>
      <c r="C212" s="1724" t="s">
        <v>1668</v>
      </c>
      <c r="D212" s="1725" t="s">
        <v>1669</v>
      </c>
      <c r="E212" s="1726">
        <v>2.2999999999999998</v>
      </c>
      <c r="F212" s="5" t="s">
        <v>1297</v>
      </c>
    </row>
    <row r="213" spans="1:6" ht="15.75" customHeight="1">
      <c r="A213" s="1722"/>
      <c r="B213" s="1723">
        <v>8</v>
      </c>
      <c r="C213" s="1724" t="s">
        <v>1670</v>
      </c>
      <c r="D213" s="1725" t="s">
        <v>1671</v>
      </c>
      <c r="E213" s="1726">
        <v>2</v>
      </c>
      <c r="F213" s="5" t="s">
        <v>1375</v>
      </c>
    </row>
    <row r="214" spans="1:6" ht="15.75" customHeight="1">
      <c r="A214" s="1722"/>
      <c r="B214" s="1723">
        <v>9</v>
      </c>
      <c r="C214" s="1724" t="s">
        <v>1672</v>
      </c>
      <c r="D214" s="1725" t="s">
        <v>1673</v>
      </c>
      <c r="E214" s="1726">
        <v>1.1000000000000001</v>
      </c>
      <c r="F214" s="5" t="s">
        <v>1368</v>
      </c>
    </row>
    <row r="215" spans="1:6" ht="15.75" customHeight="1">
      <c r="A215" s="1722"/>
      <c r="B215" s="1723">
        <v>10</v>
      </c>
      <c r="C215" s="1724" t="s">
        <v>1674</v>
      </c>
      <c r="D215" s="1725" t="s">
        <v>1675</v>
      </c>
      <c r="E215" s="1726">
        <v>1.01</v>
      </c>
      <c r="F215" s="5" t="s">
        <v>1676</v>
      </c>
    </row>
    <row r="216" spans="1:6" ht="15.75" customHeight="1">
      <c r="A216" s="1722"/>
      <c r="B216" s="1723">
        <v>11</v>
      </c>
      <c r="C216" s="1724" t="s">
        <v>1677</v>
      </c>
      <c r="D216" s="1725" t="s">
        <v>1678</v>
      </c>
      <c r="E216" s="1726">
        <v>1.8</v>
      </c>
      <c r="F216" s="5" t="s">
        <v>1497</v>
      </c>
    </row>
    <row r="217" spans="1:6" ht="15.75" customHeight="1">
      <c r="A217" s="1722"/>
      <c r="B217" s="1723">
        <v>12</v>
      </c>
      <c r="C217" s="1724" t="s">
        <v>1679</v>
      </c>
      <c r="D217" s="1725" t="s">
        <v>1680</v>
      </c>
      <c r="E217" s="1726">
        <v>3.5</v>
      </c>
      <c r="F217" s="5" t="s">
        <v>1342</v>
      </c>
    </row>
    <row r="218" spans="1:6" ht="15.75" customHeight="1">
      <c r="A218" s="1722"/>
      <c r="B218" s="1723">
        <v>13</v>
      </c>
      <c r="C218" s="1724" t="s">
        <v>1681</v>
      </c>
      <c r="D218" s="1725" t="s">
        <v>1682</v>
      </c>
      <c r="E218" s="1726">
        <v>1</v>
      </c>
      <c r="F218" s="5" t="s">
        <v>1637</v>
      </c>
    </row>
    <row r="219" spans="1:6" ht="15.75" customHeight="1">
      <c r="A219" s="1722"/>
      <c r="B219" s="1723">
        <v>14</v>
      </c>
      <c r="C219" s="1724" t="s">
        <v>1683</v>
      </c>
      <c r="D219" s="1725" t="s">
        <v>1684</v>
      </c>
      <c r="E219" s="1726">
        <v>1</v>
      </c>
      <c r="F219" s="5" t="s">
        <v>1651</v>
      </c>
    </row>
    <row r="220" spans="1:6" ht="15.75" customHeight="1">
      <c r="A220" s="1722"/>
      <c r="B220" s="1727">
        <v>15</v>
      </c>
      <c r="C220" s="1725" t="s">
        <v>1685</v>
      </c>
      <c r="D220" s="1725" t="s">
        <v>1686</v>
      </c>
      <c r="E220" s="1728">
        <v>0.68</v>
      </c>
      <c r="F220" s="1729" t="s">
        <v>1687</v>
      </c>
    </row>
    <row r="221" spans="1:6" s="757" customFormat="1" ht="15.75" customHeight="1">
      <c r="A221" s="1722"/>
      <c r="B221" s="1727">
        <v>16</v>
      </c>
      <c r="C221" s="1725" t="s">
        <v>5296</v>
      </c>
      <c r="D221" s="1725" t="s">
        <v>5297</v>
      </c>
      <c r="E221" s="1728">
        <v>1.17</v>
      </c>
      <c r="F221" s="5" t="s">
        <v>5295</v>
      </c>
    </row>
    <row r="222" spans="1:6" ht="15.75" customHeight="1">
      <c r="A222" s="1722" t="s">
        <v>1688</v>
      </c>
      <c r="B222" s="1723">
        <v>1</v>
      </c>
      <c r="C222" s="1724" t="s">
        <v>1689</v>
      </c>
      <c r="D222" s="1725" t="s">
        <v>1690</v>
      </c>
      <c r="E222" s="1726">
        <v>6.7</v>
      </c>
      <c r="F222" s="5" t="s">
        <v>1226</v>
      </c>
    </row>
    <row r="223" spans="1:6" ht="15.75" customHeight="1">
      <c r="A223" s="1730"/>
      <c r="B223" s="1723">
        <v>2</v>
      </c>
      <c r="C223" s="1724" t="s">
        <v>1691</v>
      </c>
      <c r="D223" s="1725" t="s">
        <v>1692</v>
      </c>
      <c r="E223" s="1726">
        <v>2.8</v>
      </c>
      <c r="F223" s="5" t="s">
        <v>1486</v>
      </c>
    </row>
    <row r="224" spans="1:6" ht="15.75" customHeight="1">
      <c r="A224" s="1722" t="s">
        <v>1693</v>
      </c>
      <c r="B224" s="1723">
        <v>1</v>
      </c>
      <c r="C224" s="1724" t="s">
        <v>1694</v>
      </c>
      <c r="D224" s="1724" t="s">
        <v>1695</v>
      </c>
      <c r="E224" s="1728">
        <v>33.18</v>
      </c>
      <c r="F224" s="5" t="s">
        <v>1696</v>
      </c>
    </row>
    <row r="225" spans="1:6" ht="15.75" customHeight="1">
      <c r="A225" s="1722"/>
      <c r="B225" s="1723">
        <v>2</v>
      </c>
      <c r="C225" s="1724" t="s">
        <v>1697</v>
      </c>
      <c r="D225" s="1724" t="s">
        <v>1698</v>
      </c>
      <c r="E225" s="1728">
        <v>17.3</v>
      </c>
      <c r="F225" s="5" t="s">
        <v>1287</v>
      </c>
    </row>
    <row r="226" spans="1:6" ht="15.75" customHeight="1">
      <c r="A226" s="1722"/>
      <c r="B226" s="1723">
        <v>3</v>
      </c>
      <c r="C226" s="1724" t="s">
        <v>1699</v>
      </c>
      <c r="D226" s="1724" t="s">
        <v>1700</v>
      </c>
      <c r="E226" s="1728">
        <v>27.8</v>
      </c>
      <c r="F226" s="5" t="s">
        <v>1328</v>
      </c>
    </row>
    <row r="227" spans="1:6" ht="15.75" customHeight="1">
      <c r="A227" s="1722"/>
      <c r="B227" s="1723">
        <v>4</v>
      </c>
      <c r="C227" s="1724" t="s">
        <v>1701</v>
      </c>
      <c r="D227" s="1724" t="s">
        <v>1702</v>
      </c>
      <c r="E227" s="1728">
        <v>8.6999999999999993</v>
      </c>
      <c r="F227" s="5" t="s">
        <v>1328</v>
      </c>
    </row>
    <row r="228" spans="1:6" ht="15.75" customHeight="1">
      <c r="A228" s="1722"/>
      <c r="B228" s="1723">
        <v>5</v>
      </c>
      <c r="C228" s="1724" t="s">
        <v>1703</v>
      </c>
      <c r="D228" s="1724" t="s">
        <v>1704</v>
      </c>
      <c r="E228" s="1728">
        <v>14.2</v>
      </c>
      <c r="F228" s="5" t="s">
        <v>1589</v>
      </c>
    </row>
    <row r="229" spans="1:6" ht="15.75" customHeight="1">
      <c r="A229" s="1722"/>
      <c r="B229" s="1723">
        <v>6</v>
      </c>
      <c r="C229" s="1724" t="s">
        <v>1705</v>
      </c>
      <c r="D229" s="1724" t="s">
        <v>1706</v>
      </c>
      <c r="E229" s="1728">
        <v>6.5</v>
      </c>
      <c r="F229" s="5" t="s">
        <v>1615</v>
      </c>
    </row>
    <row r="230" spans="1:6" ht="15.75" customHeight="1">
      <c r="A230" s="1722" t="s">
        <v>1707</v>
      </c>
      <c r="B230" s="1723">
        <v>1</v>
      </c>
      <c r="C230" s="1724" t="s">
        <v>1708</v>
      </c>
      <c r="D230" s="1724" t="s">
        <v>1709</v>
      </c>
      <c r="E230" s="1726">
        <v>10.199999999999999</v>
      </c>
      <c r="F230" s="5" t="s">
        <v>1290</v>
      </c>
    </row>
    <row r="231" spans="1:6" ht="15.75" customHeight="1">
      <c r="A231" s="1722"/>
      <c r="B231" s="1723">
        <v>2</v>
      </c>
      <c r="C231" s="1724" t="s">
        <v>1710</v>
      </c>
      <c r="D231" s="1724" t="s">
        <v>1711</v>
      </c>
      <c r="E231" s="1726">
        <v>1.4</v>
      </c>
      <c r="F231" s="5" t="s">
        <v>1287</v>
      </c>
    </row>
    <row r="232" spans="1:6" ht="15.75" customHeight="1">
      <c r="A232" s="1722"/>
      <c r="B232" s="1723">
        <v>3</v>
      </c>
      <c r="C232" s="1724" t="s">
        <v>1712</v>
      </c>
      <c r="D232" s="1724" t="s">
        <v>1713</v>
      </c>
      <c r="E232" s="1726">
        <v>71</v>
      </c>
      <c r="F232" s="5" t="s">
        <v>1714</v>
      </c>
    </row>
    <row r="233" spans="1:6" ht="15.75" customHeight="1">
      <c r="A233" s="1722"/>
      <c r="B233" s="1723">
        <v>4</v>
      </c>
      <c r="C233" s="1724" t="s">
        <v>1715</v>
      </c>
      <c r="D233" s="1724" t="s">
        <v>1716</v>
      </c>
      <c r="E233" s="1726">
        <v>3.5</v>
      </c>
      <c r="F233" s="5" t="s">
        <v>1378</v>
      </c>
    </row>
    <row r="234" spans="1:6" ht="15.75" customHeight="1">
      <c r="A234" s="1722"/>
      <c r="B234" s="1723">
        <v>5</v>
      </c>
      <c r="C234" s="1724" t="s">
        <v>1717</v>
      </c>
      <c r="D234" s="1724" t="s">
        <v>1718</v>
      </c>
      <c r="E234" s="1726">
        <v>1</v>
      </c>
      <c r="F234" s="5" t="s">
        <v>1365</v>
      </c>
    </row>
    <row r="235" spans="1:6" ht="15.75" customHeight="1">
      <c r="A235" s="1722"/>
      <c r="B235" s="1723">
        <v>6</v>
      </c>
      <c r="C235" s="1724" t="s">
        <v>1719</v>
      </c>
      <c r="D235" s="1724" t="s">
        <v>1720</v>
      </c>
      <c r="E235" s="1726">
        <v>1.4</v>
      </c>
      <c r="F235" s="5" t="s">
        <v>1378</v>
      </c>
    </row>
    <row r="236" spans="1:6" ht="15.75" customHeight="1">
      <c r="A236" s="1722"/>
      <c r="B236" s="1723">
        <v>7</v>
      </c>
      <c r="C236" s="1724" t="s">
        <v>1721</v>
      </c>
      <c r="D236" s="1724" t="s">
        <v>1722</v>
      </c>
      <c r="E236" s="1726">
        <v>9.3000000000000007</v>
      </c>
      <c r="F236" s="5" t="s">
        <v>1378</v>
      </c>
    </row>
    <row r="237" spans="1:6" ht="15.75" customHeight="1">
      <c r="A237" s="1722"/>
      <c r="B237" s="1723">
        <v>8</v>
      </c>
      <c r="C237" s="1724" t="s">
        <v>1723</v>
      </c>
      <c r="D237" s="1724" t="s">
        <v>1724</v>
      </c>
      <c r="E237" s="1726">
        <v>0.7</v>
      </c>
      <c r="F237" s="5" t="s">
        <v>1368</v>
      </c>
    </row>
    <row r="238" spans="1:6" ht="15.75" customHeight="1">
      <c r="A238" s="1722"/>
      <c r="B238" s="1723">
        <v>9</v>
      </c>
      <c r="C238" s="1724" t="s">
        <v>1725</v>
      </c>
      <c r="D238" s="1724" t="s">
        <v>1726</v>
      </c>
      <c r="E238" s="1726">
        <v>0.3</v>
      </c>
      <c r="F238" s="5" t="s">
        <v>1368</v>
      </c>
    </row>
    <row r="239" spans="1:6" ht="15.75" customHeight="1">
      <c r="A239" s="1722"/>
      <c r="B239" s="1723">
        <v>10</v>
      </c>
      <c r="C239" s="1724" t="s">
        <v>1727</v>
      </c>
      <c r="D239" s="1724" t="s">
        <v>1728</v>
      </c>
      <c r="E239" s="1726">
        <v>15.2</v>
      </c>
      <c r="F239" s="5" t="s">
        <v>1486</v>
      </c>
    </row>
    <row r="240" spans="1:6" ht="15.75" customHeight="1">
      <c r="A240" s="1722"/>
      <c r="B240" s="1723">
        <v>11</v>
      </c>
      <c r="C240" s="1724" t="s">
        <v>1729</v>
      </c>
      <c r="D240" s="1724" t="s">
        <v>1730</v>
      </c>
      <c r="E240" s="1726">
        <v>1.1000000000000001</v>
      </c>
      <c r="F240" s="5" t="s">
        <v>1512</v>
      </c>
    </row>
    <row r="241" spans="1:6" ht="15.75" customHeight="1">
      <c r="A241" s="1722"/>
      <c r="B241" s="1723">
        <v>12</v>
      </c>
      <c r="C241" s="1724" t="s">
        <v>1731</v>
      </c>
      <c r="D241" s="1724" t="s">
        <v>1732</v>
      </c>
      <c r="E241" s="1726">
        <v>0.25</v>
      </c>
      <c r="F241" s="5" t="s">
        <v>1733</v>
      </c>
    </row>
    <row r="242" spans="1:6" ht="15.75" customHeight="1">
      <c r="A242" s="1722"/>
      <c r="B242" s="1727">
        <v>13</v>
      </c>
      <c r="C242" s="1731" t="s">
        <v>1734</v>
      </c>
      <c r="D242" s="1731" t="s">
        <v>1735</v>
      </c>
      <c r="E242" s="1728">
        <v>0.9</v>
      </c>
      <c r="F242" s="1732" t="s">
        <v>1736</v>
      </c>
    </row>
    <row r="243" spans="1:6" ht="15.75" customHeight="1">
      <c r="A243" s="1722" t="s">
        <v>1737</v>
      </c>
      <c r="B243" s="1723">
        <v>1</v>
      </c>
      <c r="C243" s="1724" t="s">
        <v>1738</v>
      </c>
      <c r="D243" s="1724" t="s">
        <v>1739</v>
      </c>
      <c r="E243" s="1726">
        <v>0.06</v>
      </c>
      <c r="F243" s="5" t="s">
        <v>1284</v>
      </c>
    </row>
    <row r="244" spans="1:6" ht="15.75" customHeight="1">
      <c r="A244" s="1722"/>
      <c r="B244" s="1723">
        <v>2</v>
      </c>
      <c r="C244" s="1724" t="s">
        <v>1740</v>
      </c>
      <c r="D244" s="1724" t="s">
        <v>1741</v>
      </c>
      <c r="E244" s="1726">
        <v>0.03</v>
      </c>
      <c r="F244" s="5" t="s">
        <v>1290</v>
      </c>
    </row>
    <row r="245" spans="1:6" s="757" customFormat="1" ht="15.75" customHeight="1">
      <c r="A245" s="1722"/>
      <c r="B245" s="1723">
        <v>3</v>
      </c>
      <c r="C245" s="1724" t="s">
        <v>1742</v>
      </c>
      <c r="D245" s="1724" t="s">
        <v>1743</v>
      </c>
      <c r="E245" s="1726">
        <v>0.42</v>
      </c>
      <c r="F245" s="5" t="s">
        <v>1290</v>
      </c>
    </row>
    <row r="246" spans="1:6" ht="15.75" customHeight="1">
      <c r="A246" s="1722"/>
      <c r="B246" s="1723">
        <v>4</v>
      </c>
      <c r="C246" s="1724" t="s">
        <v>1744</v>
      </c>
      <c r="D246" s="1724" t="s">
        <v>1745</v>
      </c>
      <c r="E246" s="1726">
        <v>0.06</v>
      </c>
      <c r="F246" s="5" t="s">
        <v>1304</v>
      </c>
    </row>
    <row r="247" spans="1:6" ht="15.75" customHeight="1">
      <c r="A247" s="1722"/>
      <c r="B247" s="1723">
        <v>5</v>
      </c>
      <c r="C247" s="1724" t="s">
        <v>1746</v>
      </c>
      <c r="D247" s="1724" t="s">
        <v>1747</v>
      </c>
      <c r="E247" s="1726">
        <v>0.06</v>
      </c>
      <c r="F247" s="5" t="s">
        <v>1287</v>
      </c>
    </row>
    <row r="248" spans="1:6" ht="15.75" customHeight="1">
      <c r="A248" s="1722"/>
      <c r="B248" s="1723">
        <v>6</v>
      </c>
      <c r="C248" s="1724" t="s">
        <v>1748</v>
      </c>
      <c r="D248" s="1724" t="s">
        <v>1749</v>
      </c>
      <c r="E248" s="1726">
        <v>0.2</v>
      </c>
      <c r="F248" s="5" t="s">
        <v>1287</v>
      </c>
    </row>
    <row r="249" spans="1:6" ht="15.75" customHeight="1">
      <c r="A249" s="1722"/>
      <c r="B249" s="1723">
        <v>7</v>
      </c>
      <c r="C249" s="1724" t="s">
        <v>1750</v>
      </c>
      <c r="D249" s="1724" t="s">
        <v>1751</v>
      </c>
      <c r="E249" s="1726">
        <v>0.33</v>
      </c>
      <c r="F249" s="5" t="s">
        <v>1337</v>
      </c>
    </row>
    <row r="250" spans="1:6" ht="15.75" customHeight="1">
      <c r="A250" s="1722"/>
      <c r="B250" s="1723">
        <v>8</v>
      </c>
      <c r="C250" s="1724" t="s">
        <v>1752</v>
      </c>
      <c r="D250" s="1724" t="s">
        <v>1753</v>
      </c>
      <c r="E250" s="1726">
        <v>0.05</v>
      </c>
      <c r="F250" s="5" t="s">
        <v>1378</v>
      </c>
    </row>
    <row r="251" spans="1:6" ht="15.75" customHeight="1">
      <c r="A251" s="1722"/>
      <c r="B251" s="1723">
        <v>9</v>
      </c>
      <c r="C251" s="1724" t="s">
        <v>1754</v>
      </c>
      <c r="D251" s="1724" t="s">
        <v>1755</v>
      </c>
      <c r="E251" s="1726">
        <v>0.01</v>
      </c>
      <c r="F251" s="5" t="s">
        <v>1320</v>
      </c>
    </row>
    <row r="252" spans="1:6" ht="15.75" customHeight="1">
      <c r="A252" s="1722"/>
      <c r="B252" s="1723">
        <v>10</v>
      </c>
      <c r="C252" s="1724" t="s">
        <v>1756</v>
      </c>
      <c r="D252" s="1724" t="s">
        <v>1757</v>
      </c>
      <c r="E252" s="1726">
        <v>0.04</v>
      </c>
      <c r="F252" s="5" t="s">
        <v>1320</v>
      </c>
    </row>
    <row r="253" spans="1:6" ht="15.75" customHeight="1">
      <c r="A253" s="1722"/>
      <c r="B253" s="1723">
        <v>11</v>
      </c>
      <c r="C253" s="1724" t="s">
        <v>1758</v>
      </c>
      <c r="D253" s="1724" t="s">
        <v>1759</v>
      </c>
      <c r="E253" s="1726">
        <v>0.03</v>
      </c>
      <c r="F253" s="5" t="s">
        <v>1320</v>
      </c>
    </row>
    <row r="254" spans="1:6" ht="15.75" customHeight="1">
      <c r="A254" s="1722"/>
      <c r="B254" s="1723">
        <v>12</v>
      </c>
      <c r="C254" s="1724" t="s">
        <v>1760</v>
      </c>
      <c r="D254" s="1724" t="s">
        <v>1761</v>
      </c>
      <c r="E254" s="1726">
        <v>0.02</v>
      </c>
      <c r="F254" s="5" t="s">
        <v>1320</v>
      </c>
    </row>
    <row r="255" spans="1:6" ht="15.75" customHeight="1">
      <c r="A255" s="1722"/>
      <c r="B255" s="1723">
        <v>13</v>
      </c>
      <c r="C255" s="1724" t="s">
        <v>1762</v>
      </c>
      <c r="D255" s="1724" t="s">
        <v>1763</v>
      </c>
      <c r="E255" s="1726">
        <v>0.01</v>
      </c>
      <c r="F255" s="5" t="s">
        <v>1320</v>
      </c>
    </row>
    <row r="256" spans="1:6" ht="15.75" customHeight="1">
      <c r="A256" s="1722"/>
      <c r="B256" s="1723">
        <v>14</v>
      </c>
      <c r="C256" s="1724" t="s">
        <v>1764</v>
      </c>
      <c r="D256" s="1724" t="s">
        <v>1765</v>
      </c>
      <c r="E256" s="1726">
        <v>0.02</v>
      </c>
      <c r="F256" s="5" t="s">
        <v>1320</v>
      </c>
    </row>
    <row r="257" spans="1:6" ht="15.75" customHeight="1">
      <c r="A257" s="1722"/>
      <c r="B257" s="1723">
        <v>15</v>
      </c>
      <c r="C257" s="1724" t="s">
        <v>1766</v>
      </c>
      <c r="D257" s="1724" t="s">
        <v>1767</v>
      </c>
      <c r="E257" s="1726">
        <v>1.26</v>
      </c>
      <c r="F257" s="5" t="s">
        <v>1375</v>
      </c>
    </row>
    <row r="258" spans="1:6" ht="15.75" customHeight="1">
      <c r="A258" s="1722"/>
      <c r="B258" s="1723">
        <v>16</v>
      </c>
      <c r="C258" s="1724" t="s">
        <v>1768</v>
      </c>
      <c r="D258" s="1724" t="s">
        <v>1769</v>
      </c>
      <c r="E258" s="1726">
        <v>8.02</v>
      </c>
      <c r="F258" s="5" t="s">
        <v>1375</v>
      </c>
    </row>
    <row r="259" spans="1:6" ht="15.75" customHeight="1">
      <c r="A259" s="1722"/>
      <c r="B259" s="1723">
        <v>17</v>
      </c>
      <c r="C259" s="1724" t="s">
        <v>1770</v>
      </c>
      <c r="D259" s="1724" t="s">
        <v>1771</v>
      </c>
      <c r="E259" s="1726">
        <v>0.64</v>
      </c>
      <c r="F259" s="5" t="s">
        <v>1486</v>
      </c>
    </row>
    <row r="260" spans="1:6" ht="15.75" customHeight="1">
      <c r="A260" s="1722"/>
      <c r="B260" s="1723">
        <v>18</v>
      </c>
      <c r="C260" s="1724" t="s">
        <v>1772</v>
      </c>
      <c r="D260" s="1724" t="s">
        <v>1773</v>
      </c>
      <c r="E260" s="1726">
        <v>0.04</v>
      </c>
      <c r="F260" s="5" t="s">
        <v>1401</v>
      </c>
    </row>
    <row r="261" spans="1:6" ht="15.75" customHeight="1">
      <c r="A261" s="1722"/>
      <c r="B261" s="1723">
        <v>19</v>
      </c>
      <c r="C261" s="1724" t="s">
        <v>1774</v>
      </c>
      <c r="D261" s="1724" t="s">
        <v>1775</v>
      </c>
      <c r="E261" s="1726">
        <v>0.05</v>
      </c>
      <c r="F261" s="5" t="s">
        <v>1378</v>
      </c>
    </row>
    <row r="262" spans="1:6" ht="15.75" customHeight="1">
      <c r="A262" s="1722"/>
      <c r="B262" s="1723">
        <v>20</v>
      </c>
      <c r="C262" s="1724" t="s">
        <v>1776</v>
      </c>
      <c r="D262" s="1724" t="s">
        <v>1777</v>
      </c>
      <c r="E262" s="1726">
        <v>0.12</v>
      </c>
      <c r="F262" s="5" t="s">
        <v>1378</v>
      </c>
    </row>
    <row r="263" spans="1:6" ht="15.75" customHeight="1">
      <c r="A263" s="1722"/>
      <c r="B263" s="1723">
        <v>21</v>
      </c>
      <c r="C263" s="1724" t="s">
        <v>1778</v>
      </c>
      <c r="D263" s="1724" t="s">
        <v>1779</v>
      </c>
      <c r="E263" s="1726">
        <v>0.09</v>
      </c>
      <c r="F263" s="5" t="s">
        <v>1378</v>
      </c>
    </row>
    <row r="264" spans="1:6" ht="15.75" customHeight="1">
      <c r="A264" s="1722"/>
      <c r="B264" s="1723">
        <v>22</v>
      </c>
      <c r="C264" s="1724" t="s">
        <v>1780</v>
      </c>
      <c r="D264" s="1724" t="s">
        <v>1781</v>
      </c>
      <c r="E264" s="1726">
        <v>0.06</v>
      </c>
      <c r="F264" s="5" t="s">
        <v>1378</v>
      </c>
    </row>
    <row r="265" spans="1:6" ht="15.75" customHeight="1">
      <c r="A265" s="1722"/>
      <c r="B265" s="1723">
        <v>23</v>
      </c>
      <c r="C265" s="1724" t="s">
        <v>1782</v>
      </c>
      <c r="D265" s="1724" t="s">
        <v>1783</v>
      </c>
      <c r="E265" s="1726">
        <v>0.06</v>
      </c>
      <c r="F265" s="5" t="s">
        <v>1378</v>
      </c>
    </row>
    <row r="266" spans="1:6" ht="15.75" customHeight="1">
      <c r="A266" s="1722"/>
      <c r="B266" s="1723">
        <v>24</v>
      </c>
      <c r="C266" s="1724" t="s">
        <v>1784</v>
      </c>
      <c r="D266" s="1724" t="s">
        <v>1785</v>
      </c>
      <c r="E266" s="1726">
        <v>0.55000000000000004</v>
      </c>
      <c r="F266" s="5" t="s">
        <v>1378</v>
      </c>
    </row>
    <row r="267" spans="1:6" ht="15.75" customHeight="1">
      <c r="A267" s="1722"/>
      <c r="B267" s="1723">
        <v>25</v>
      </c>
      <c r="C267" s="1724" t="s">
        <v>1786</v>
      </c>
      <c r="D267" s="1724" t="s">
        <v>1787</v>
      </c>
      <c r="E267" s="1726">
        <v>0.03</v>
      </c>
      <c r="F267" s="5" t="s">
        <v>1481</v>
      </c>
    </row>
    <row r="268" spans="1:6" ht="15.75" customHeight="1">
      <c r="A268" s="1722"/>
      <c r="B268" s="1723">
        <v>26</v>
      </c>
      <c r="C268" s="1724" t="s">
        <v>1788</v>
      </c>
      <c r="D268" s="1724" t="s">
        <v>1789</v>
      </c>
      <c r="E268" s="1726">
        <v>0.01</v>
      </c>
      <c r="F268" s="5" t="s">
        <v>1481</v>
      </c>
    </row>
    <row r="269" spans="1:6" ht="15.75" customHeight="1">
      <c r="A269" s="1722"/>
      <c r="B269" s="1723">
        <v>27</v>
      </c>
      <c r="C269" s="1724" t="s">
        <v>1790</v>
      </c>
      <c r="D269" s="1724" t="s">
        <v>1791</v>
      </c>
      <c r="E269" s="1726">
        <v>0.1</v>
      </c>
      <c r="F269" s="5" t="s">
        <v>1481</v>
      </c>
    </row>
    <row r="270" spans="1:6" ht="15.75" customHeight="1">
      <c r="A270" s="1722"/>
      <c r="B270" s="1723">
        <v>28</v>
      </c>
      <c r="C270" s="1724" t="s">
        <v>1792</v>
      </c>
      <c r="D270" s="1724" t="s">
        <v>1793</v>
      </c>
      <c r="E270" s="1726">
        <v>7.0000000000000007E-2</v>
      </c>
      <c r="F270" s="5" t="s">
        <v>1481</v>
      </c>
    </row>
    <row r="271" spans="1:6" ht="15.75" customHeight="1">
      <c r="A271" s="1722"/>
      <c r="B271" s="1723">
        <v>29</v>
      </c>
      <c r="C271" s="1724" t="s">
        <v>1794</v>
      </c>
      <c r="D271" s="1724" t="s">
        <v>1795</v>
      </c>
      <c r="E271" s="1726">
        <v>4.21</v>
      </c>
      <c r="F271" s="5" t="s">
        <v>1396</v>
      </c>
    </row>
    <row r="272" spans="1:6" ht="15.75" customHeight="1">
      <c r="A272" s="1722"/>
      <c r="B272" s="1723">
        <v>30</v>
      </c>
      <c r="C272" s="1724" t="s">
        <v>1796</v>
      </c>
      <c r="D272" s="1724" t="s">
        <v>1797</v>
      </c>
      <c r="E272" s="1726">
        <v>0.01</v>
      </c>
      <c r="F272" s="5" t="s">
        <v>1396</v>
      </c>
    </row>
    <row r="273" spans="1:6" ht="15.75" customHeight="1">
      <c r="A273" s="1722"/>
      <c r="B273" s="1723">
        <v>31</v>
      </c>
      <c r="C273" s="1724" t="s">
        <v>1798</v>
      </c>
      <c r="D273" s="1724" t="s">
        <v>1799</v>
      </c>
      <c r="E273" s="1726">
        <v>0.1</v>
      </c>
      <c r="F273" s="5" t="s">
        <v>1396</v>
      </c>
    </row>
    <row r="274" spans="1:6" ht="15.75" customHeight="1">
      <c r="A274" s="1722"/>
      <c r="B274" s="1723">
        <v>32</v>
      </c>
      <c r="C274" s="1724" t="s">
        <v>1800</v>
      </c>
      <c r="D274" s="1724" t="s">
        <v>1801</v>
      </c>
      <c r="E274" s="1726">
        <v>0.06</v>
      </c>
      <c r="F274" s="5" t="s">
        <v>1396</v>
      </c>
    </row>
    <row r="275" spans="1:6" ht="15.75" customHeight="1">
      <c r="A275" s="1722"/>
      <c r="B275" s="1723">
        <v>33</v>
      </c>
      <c r="C275" s="1724" t="s">
        <v>1802</v>
      </c>
      <c r="D275" s="1724" t="s">
        <v>1803</v>
      </c>
      <c r="E275" s="1726">
        <v>0.09</v>
      </c>
      <c r="F275" s="5" t="s">
        <v>1368</v>
      </c>
    </row>
    <row r="276" spans="1:6" ht="15.75" customHeight="1">
      <c r="A276" s="1722"/>
      <c r="B276" s="1723">
        <v>34</v>
      </c>
      <c r="C276" s="1724" t="s">
        <v>1804</v>
      </c>
      <c r="D276" s="1724" t="s">
        <v>1805</v>
      </c>
      <c r="E276" s="1726">
        <v>0.03</v>
      </c>
      <c r="F276" s="5" t="s">
        <v>1368</v>
      </c>
    </row>
    <row r="277" spans="1:6" ht="15.75" customHeight="1">
      <c r="A277" s="1722"/>
      <c r="B277" s="1723">
        <v>35</v>
      </c>
      <c r="C277" s="1724" t="s">
        <v>1806</v>
      </c>
      <c r="D277" s="1724" t="s">
        <v>1807</v>
      </c>
      <c r="E277" s="1726">
        <v>0.06</v>
      </c>
      <c r="F277" s="5" t="s">
        <v>1368</v>
      </c>
    </row>
    <row r="278" spans="1:6" ht="15.75" customHeight="1">
      <c r="A278" s="1722"/>
      <c r="B278" s="1723">
        <v>36</v>
      </c>
      <c r="C278" s="1724" t="s">
        <v>1808</v>
      </c>
      <c r="D278" s="1724" t="s">
        <v>1809</v>
      </c>
      <c r="E278" s="1726">
        <v>0.34</v>
      </c>
      <c r="F278" s="5" t="s">
        <v>1368</v>
      </c>
    </row>
    <row r="279" spans="1:6" ht="15.75" customHeight="1">
      <c r="A279" s="1722"/>
      <c r="B279" s="1723">
        <v>37</v>
      </c>
      <c r="C279" s="1724" t="s">
        <v>1810</v>
      </c>
      <c r="D279" s="1724" t="s">
        <v>1811</v>
      </c>
      <c r="E279" s="1726">
        <v>1.06</v>
      </c>
      <c r="F279" s="5" t="s">
        <v>1368</v>
      </c>
    </row>
    <row r="280" spans="1:6" ht="15.75" customHeight="1">
      <c r="A280" s="1722"/>
      <c r="B280" s="1723">
        <v>38</v>
      </c>
      <c r="C280" s="1724" t="s">
        <v>1812</v>
      </c>
      <c r="D280" s="1724" t="s">
        <v>1813</v>
      </c>
      <c r="E280" s="1726">
        <v>1.4</v>
      </c>
      <c r="F280" s="5" t="s">
        <v>1368</v>
      </c>
    </row>
    <row r="281" spans="1:6" ht="15.75" customHeight="1">
      <c r="A281" s="1722"/>
      <c r="B281" s="1723">
        <v>39</v>
      </c>
      <c r="C281" s="1724" t="s">
        <v>1814</v>
      </c>
      <c r="D281" s="1724" t="s">
        <v>1815</v>
      </c>
      <c r="E281" s="1726">
        <v>2.89</v>
      </c>
      <c r="F281" s="5" t="s">
        <v>1368</v>
      </c>
    </row>
    <row r="282" spans="1:6" ht="15.75" customHeight="1">
      <c r="A282" s="1722"/>
      <c r="B282" s="1723">
        <v>40</v>
      </c>
      <c r="C282" s="1724" t="s">
        <v>1816</v>
      </c>
      <c r="D282" s="1724" t="s">
        <v>1817</v>
      </c>
      <c r="E282" s="1726">
        <v>0.18</v>
      </c>
      <c r="F282" s="5" t="s">
        <v>1368</v>
      </c>
    </row>
    <row r="283" spans="1:6" ht="15.75" customHeight="1">
      <c r="A283" s="1722"/>
      <c r="B283" s="1723">
        <v>41</v>
      </c>
      <c r="C283" s="1724" t="s">
        <v>1818</v>
      </c>
      <c r="D283" s="1724" t="s">
        <v>1819</v>
      </c>
      <c r="E283" s="1726">
        <v>0.17</v>
      </c>
      <c r="F283" s="5" t="s">
        <v>1368</v>
      </c>
    </row>
    <row r="284" spans="1:6" ht="15.75" customHeight="1">
      <c r="A284" s="1722"/>
      <c r="B284" s="1723">
        <v>42</v>
      </c>
      <c r="C284" s="1724" t="s">
        <v>1820</v>
      </c>
      <c r="D284" s="1724" t="s">
        <v>1821</v>
      </c>
      <c r="E284" s="1726">
        <v>0.16</v>
      </c>
      <c r="F284" s="5" t="s">
        <v>1368</v>
      </c>
    </row>
    <row r="285" spans="1:6" ht="15.75" customHeight="1">
      <c r="A285" s="1722"/>
      <c r="B285" s="1723">
        <v>43</v>
      </c>
      <c r="C285" s="1724" t="s">
        <v>1822</v>
      </c>
      <c r="D285" s="1724" t="s">
        <v>1823</v>
      </c>
      <c r="E285" s="1726">
        <v>0.08</v>
      </c>
      <c r="F285" s="5" t="s">
        <v>1615</v>
      </c>
    </row>
    <row r="286" spans="1:6" ht="15.75" customHeight="1">
      <c r="A286" s="1722"/>
      <c r="B286" s="1723">
        <v>44</v>
      </c>
      <c r="C286" s="1724" t="s">
        <v>1824</v>
      </c>
      <c r="D286" s="1724" t="s">
        <v>1823</v>
      </c>
      <c r="E286" s="1726">
        <v>7.0000000000000007E-2</v>
      </c>
      <c r="F286" s="5" t="s">
        <v>1615</v>
      </c>
    </row>
    <row r="287" spans="1:6" ht="15.75" customHeight="1">
      <c r="A287" s="1722"/>
      <c r="B287" s="1723">
        <v>45</v>
      </c>
      <c r="C287" s="1724" t="s">
        <v>1825</v>
      </c>
      <c r="D287" s="1724" t="s">
        <v>1826</v>
      </c>
      <c r="E287" s="1726">
        <v>0.25</v>
      </c>
      <c r="F287" s="5" t="s">
        <v>1512</v>
      </c>
    </row>
    <row r="288" spans="1:6" ht="15.75" customHeight="1">
      <c r="A288" s="1722"/>
      <c r="B288" s="1723">
        <v>46</v>
      </c>
      <c r="C288" s="1724" t="s">
        <v>1827</v>
      </c>
      <c r="D288" s="1725" t="s">
        <v>1828</v>
      </c>
      <c r="E288" s="1726">
        <v>3.11</v>
      </c>
      <c r="F288" s="5" t="s">
        <v>1512</v>
      </c>
    </row>
    <row r="289" spans="1:6" ht="15.75" customHeight="1">
      <c r="A289" s="1722"/>
      <c r="B289" s="1723">
        <v>47</v>
      </c>
      <c r="C289" s="1724" t="s">
        <v>1829</v>
      </c>
      <c r="D289" s="1725" t="s">
        <v>1830</v>
      </c>
      <c r="E289" s="1726">
        <v>1.08</v>
      </c>
      <c r="F289" s="5" t="s">
        <v>1615</v>
      </c>
    </row>
    <row r="290" spans="1:6" ht="15.75" customHeight="1">
      <c r="A290" s="1722"/>
      <c r="B290" s="1723">
        <v>48</v>
      </c>
      <c r="C290" s="1724" t="s">
        <v>1831</v>
      </c>
      <c r="D290" s="1725" t="s">
        <v>1832</v>
      </c>
      <c r="E290" s="1726">
        <v>0.03</v>
      </c>
      <c r="F290" s="5" t="s">
        <v>1494</v>
      </c>
    </row>
    <row r="291" spans="1:6" ht="15.75" customHeight="1">
      <c r="A291" s="1722"/>
      <c r="B291" s="1723">
        <v>49</v>
      </c>
      <c r="C291" s="1724" t="s">
        <v>1833</v>
      </c>
      <c r="D291" s="1725" t="s">
        <v>1834</v>
      </c>
      <c r="E291" s="1726">
        <v>0.2</v>
      </c>
      <c r="F291" s="5" t="s">
        <v>1589</v>
      </c>
    </row>
    <row r="292" spans="1:6" ht="15.75" customHeight="1">
      <c r="A292" s="1722"/>
      <c r="B292" s="1723">
        <v>50</v>
      </c>
      <c r="C292" s="1724" t="s">
        <v>1835</v>
      </c>
      <c r="D292" s="1725" t="s">
        <v>1836</v>
      </c>
      <c r="E292" s="1726">
        <v>1.44</v>
      </c>
      <c r="F292" s="5" t="s">
        <v>1589</v>
      </c>
    </row>
    <row r="293" spans="1:6" ht="15.75" customHeight="1">
      <c r="A293" s="1722"/>
      <c r="B293" s="1723">
        <v>51</v>
      </c>
      <c r="C293" s="1724" t="s">
        <v>1837</v>
      </c>
      <c r="D293" s="1725" t="s">
        <v>1838</v>
      </c>
      <c r="E293" s="1726">
        <v>1</v>
      </c>
      <c r="F293" s="5" t="s">
        <v>1589</v>
      </c>
    </row>
    <row r="294" spans="1:6" ht="15.75" customHeight="1">
      <c r="A294" s="1722"/>
      <c r="B294" s="1723">
        <v>52</v>
      </c>
      <c r="C294" s="1724" t="s">
        <v>1839</v>
      </c>
      <c r="D294" s="1725" t="s">
        <v>1840</v>
      </c>
      <c r="E294" s="1726">
        <v>0.79</v>
      </c>
      <c r="F294" s="5" t="s">
        <v>1589</v>
      </c>
    </row>
    <row r="295" spans="1:6" ht="15.75" customHeight="1">
      <c r="A295" s="1722"/>
      <c r="B295" s="1723">
        <v>53</v>
      </c>
      <c r="C295" s="1724" t="s">
        <v>1841</v>
      </c>
      <c r="D295" s="1725" t="s">
        <v>1842</v>
      </c>
      <c r="E295" s="1726">
        <v>0.56999999999999995</v>
      </c>
      <c r="F295" s="5" t="s">
        <v>1589</v>
      </c>
    </row>
    <row r="296" spans="1:6" ht="15.75" customHeight="1">
      <c r="A296" s="1722"/>
      <c r="B296" s="1723">
        <v>54</v>
      </c>
      <c r="C296" s="1724" t="s">
        <v>1843</v>
      </c>
      <c r="D296" s="1725" t="s">
        <v>1844</v>
      </c>
      <c r="E296" s="1726">
        <v>0.57999999999999996</v>
      </c>
      <c r="F296" s="5" t="s">
        <v>1589</v>
      </c>
    </row>
    <row r="297" spans="1:6" ht="15.75" customHeight="1">
      <c r="A297" s="1722"/>
      <c r="B297" s="1723">
        <v>55</v>
      </c>
      <c r="C297" s="1724" t="s">
        <v>1845</v>
      </c>
      <c r="D297" s="1725" t="s">
        <v>1846</v>
      </c>
      <c r="E297" s="1726">
        <v>0.38</v>
      </c>
      <c r="F297" s="5" t="s">
        <v>1589</v>
      </c>
    </row>
    <row r="298" spans="1:6" ht="15.75" customHeight="1">
      <c r="A298" s="1722"/>
      <c r="B298" s="1723">
        <v>56</v>
      </c>
      <c r="C298" s="1724" t="s">
        <v>1847</v>
      </c>
      <c r="D298" s="1725" t="s">
        <v>1848</v>
      </c>
      <c r="E298" s="1726">
        <v>0.36</v>
      </c>
      <c r="F298" s="5" t="s">
        <v>1589</v>
      </c>
    </row>
    <row r="299" spans="1:6" ht="15.75" customHeight="1">
      <c r="A299" s="1722"/>
      <c r="B299" s="1723">
        <v>57</v>
      </c>
      <c r="C299" s="1724" t="s">
        <v>1849</v>
      </c>
      <c r="D299" s="1725" t="s">
        <v>1850</v>
      </c>
      <c r="E299" s="1726">
        <v>0.32</v>
      </c>
      <c r="F299" s="5" t="s">
        <v>1589</v>
      </c>
    </row>
    <row r="300" spans="1:6" ht="15.75" customHeight="1">
      <c r="A300" s="1722"/>
      <c r="B300" s="1723">
        <v>58</v>
      </c>
      <c r="C300" s="1724" t="s">
        <v>1851</v>
      </c>
      <c r="D300" s="1725" t="s">
        <v>1852</v>
      </c>
      <c r="E300" s="1726">
        <v>0.01</v>
      </c>
      <c r="F300" s="5" t="s">
        <v>1589</v>
      </c>
    </row>
    <row r="301" spans="1:6" ht="15.75" customHeight="1">
      <c r="A301" s="1722"/>
      <c r="B301" s="1723">
        <v>59</v>
      </c>
      <c r="C301" s="1724" t="s">
        <v>1853</v>
      </c>
      <c r="D301" s="1725" t="s">
        <v>1854</v>
      </c>
      <c r="E301" s="1726">
        <v>0.05</v>
      </c>
      <c r="F301" s="5" t="s">
        <v>1342</v>
      </c>
    </row>
    <row r="302" spans="1:6" ht="15.75" customHeight="1">
      <c r="A302" s="1722"/>
      <c r="B302" s="1723">
        <v>60</v>
      </c>
      <c r="C302" s="1724" t="s">
        <v>1855</v>
      </c>
      <c r="D302" s="1725" t="s">
        <v>1856</v>
      </c>
      <c r="E302" s="1726">
        <v>0.02</v>
      </c>
      <c r="F302" s="5" t="s">
        <v>1342</v>
      </c>
    </row>
    <row r="303" spans="1:6" ht="15.75" customHeight="1">
      <c r="A303" s="1722"/>
      <c r="B303" s="1723">
        <v>61</v>
      </c>
      <c r="C303" s="1724" t="s">
        <v>1857</v>
      </c>
      <c r="D303" s="1725" t="s">
        <v>1858</v>
      </c>
      <c r="E303" s="1726">
        <v>0.02</v>
      </c>
      <c r="F303" s="5" t="s">
        <v>1512</v>
      </c>
    </row>
    <row r="304" spans="1:6" ht="15.75" customHeight="1">
      <c r="A304" s="1722"/>
      <c r="B304" s="1723">
        <v>62</v>
      </c>
      <c r="C304" s="1724" t="s">
        <v>1859</v>
      </c>
      <c r="D304" s="1725" t="s">
        <v>1860</v>
      </c>
      <c r="E304" s="1726">
        <v>0.11</v>
      </c>
      <c r="F304" s="5" t="s">
        <v>1512</v>
      </c>
    </row>
    <row r="305" spans="1:6" ht="15.75" customHeight="1">
      <c r="A305" s="1722"/>
      <c r="B305" s="1723">
        <v>63</v>
      </c>
      <c r="C305" s="1724" t="s">
        <v>1861</v>
      </c>
      <c r="D305" s="1725" t="s">
        <v>1862</v>
      </c>
      <c r="E305" s="1726">
        <v>0.56000000000000005</v>
      </c>
      <c r="F305" s="5" t="s">
        <v>1512</v>
      </c>
    </row>
    <row r="306" spans="1:6" ht="15.75" customHeight="1">
      <c r="A306" s="1722"/>
      <c r="B306" s="1723">
        <v>64</v>
      </c>
      <c r="C306" s="1724" t="s">
        <v>1863</v>
      </c>
      <c r="D306" s="1725" t="s">
        <v>1864</v>
      </c>
      <c r="E306" s="1726">
        <v>0.11</v>
      </c>
      <c r="F306" s="5" t="s">
        <v>1512</v>
      </c>
    </row>
    <row r="307" spans="1:6" ht="15.75" customHeight="1">
      <c r="A307" s="1722"/>
      <c r="B307" s="1723">
        <v>65</v>
      </c>
      <c r="C307" s="1724" t="s">
        <v>1865</v>
      </c>
      <c r="D307" s="1725" t="s">
        <v>1866</v>
      </c>
      <c r="E307" s="1726">
        <v>1</v>
      </c>
      <c r="F307" s="5" t="s">
        <v>1486</v>
      </c>
    </row>
    <row r="308" spans="1:6" ht="15.75" customHeight="1">
      <c r="A308" s="1722"/>
      <c r="B308" s="1723">
        <v>66</v>
      </c>
      <c r="C308" s="1724" t="s">
        <v>1867</v>
      </c>
      <c r="D308" s="1725" t="s">
        <v>1868</v>
      </c>
      <c r="E308" s="1726">
        <v>0.24</v>
      </c>
      <c r="F308" s="5" t="s">
        <v>1486</v>
      </c>
    </row>
    <row r="309" spans="1:6" ht="15.75" customHeight="1">
      <c r="A309" s="1722"/>
      <c r="B309" s="1723">
        <v>67</v>
      </c>
      <c r="C309" s="1724" t="s">
        <v>1869</v>
      </c>
      <c r="D309" s="1725" t="s">
        <v>1870</v>
      </c>
      <c r="E309" s="1726">
        <v>0.51</v>
      </c>
      <c r="F309" s="5" t="s">
        <v>1486</v>
      </c>
    </row>
    <row r="310" spans="1:6" ht="15.75" customHeight="1">
      <c r="A310" s="1722"/>
      <c r="B310" s="1723">
        <v>68</v>
      </c>
      <c r="C310" s="1724" t="s">
        <v>1871</v>
      </c>
      <c r="D310" s="1725" t="s">
        <v>1872</v>
      </c>
      <c r="E310" s="1726">
        <v>0.18</v>
      </c>
      <c r="F310" s="5" t="s">
        <v>1357</v>
      </c>
    </row>
    <row r="311" spans="1:6" ht="15.75" customHeight="1">
      <c r="A311" s="1722"/>
      <c r="B311" s="1723">
        <v>69</v>
      </c>
      <c r="C311" s="1724" t="s">
        <v>1873</v>
      </c>
      <c r="D311" s="1725" t="s">
        <v>1874</v>
      </c>
      <c r="E311" s="1726">
        <v>0.11</v>
      </c>
      <c r="F311" s="5" t="s">
        <v>1357</v>
      </c>
    </row>
    <row r="312" spans="1:6" ht="15.75" customHeight="1">
      <c r="A312" s="1722"/>
      <c r="B312" s="1723">
        <v>70</v>
      </c>
      <c r="C312" s="1724" t="s">
        <v>1875</v>
      </c>
      <c r="D312" s="1725" t="s">
        <v>1876</v>
      </c>
      <c r="E312" s="1726">
        <v>0.8</v>
      </c>
      <c r="F312" s="5" t="s">
        <v>1357</v>
      </c>
    </row>
    <row r="313" spans="1:6" ht="15.75" customHeight="1">
      <c r="A313" s="1722"/>
      <c r="B313" s="1723">
        <v>71</v>
      </c>
      <c r="C313" s="1724" t="s">
        <v>1877</v>
      </c>
      <c r="D313" s="1725" t="s">
        <v>1878</v>
      </c>
      <c r="E313" s="1726">
        <v>0.87</v>
      </c>
      <c r="F313" s="5" t="s">
        <v>1357</v>
      </c>
    </row>
    <row r="314" spans="1:6" ht="15.75" customHeight="1">
      <c r="A314" s="1722"/>
      <c r="B314" s="1723">
        <v>72</v>
      </c>
      <c r="C314" s="1724" t="s">
        <v>1879</v>
      </c>
      <c r="D314" s="1725" t="s">
        <v>1880</v>
      </c>
      <c r="E314" s="1726">
        <v>0.09</v>
      </c>
      <c r="F314" s="5" t="s">
        <v>1357</v>
      </c>
    </row>
    <row r="315" spans="1:6" ht="15.75" customHeight="1">
      <c r="A315" s="1722"/>
      <c r="B315" s="1723">
        <v>73</v>
      </c>
      <c r="C315" s="1724" t="s">
        <v>1881</v>
      </c>
      <c r="D315" s="1725" t="s">
        <v>1882</v>
      </c>
      <c r="E315" s="1726">
        <v>0.12</v>
      </c>
      <c r="F315" s="5" t="s">
        <v>1357</v>
      </c>
    </row>
    <row r="316" spans="1:6" ht="15.75" customHeight="1">
      <c r="A316" s="1722"/>
      <c r="B316" s="1723">
        <v>74</v>
      </c>
      <c r="C316" s="1724" t="s">
        <v>1883</v>
      </c>
      <c r="D316" s="1725" t="s">
        <v>1884</v>
      </c>
      <c r="E316" s="1726">
        <v>0.05</v>
      </c>
      <c r="F316" s="5" t="s">
        <v>1357</v>
      </c>
    </row>
    <row r="317" spans="1:6" ht="15.75" customHeight="1">
      <c r="A317" s="1722"/>
      <c r="B317" s="1723">
        <v>75</v>
      </c>
      <c r="C317" s="1724" t="s">
        <v>1885</v>
      </c>
      <c r="D317" s="1725" t="s">
        <v>1886</v>
      </c>
      <c r="E317" s="1726">
        <v>0.1</v>
      </c>
      <c r="F317" s="5" t="s">
        <v>1357</v>
      </c>
    </row>
    <row r="318" spans="1:6" ht="15.75" customHeight="1">
      <c r="A318" s="1722"/>
      <c r="B318" s="1723">
        <v>76</v>
      </c>
      <c r="C318" s="1724" t="s">
        <v>1887</v>
      </c>
      <c r="D318" s="1725" t="s">
        <v>1888</v>
      </c>
      <c r="E318" s="1726">
        <v>0.14000000000000001</v>
      </c>
      <c r="F318" s="5" t="s">
        <v>1357</v>
      </c>
    </row>
    <row r="319" spans="1:6" ht="15.75" customHeight="1">
      <c r="A319" s="1722"/>
      <c r="B319" s="1723">
        <v>77</v>
      </c>
      <c r="C319" s="1724" t="s">
        <v>1889</v>
      </c>
      <c r="D319" s="1725" t="s">
        <v>1890</v>
      </c>
      <c r="E319" s="1726">
        <v>0.1</v>
      </c>
      <c r="F319" s="5" t="s">
        <v>1733</v>
      </c>
    </row>
    <row r="320" spans="1:6" ht="15.75" customHeight="1">
      <c r="A320" s="1722"/>
      <c r="B320" s="1723">
        <v>78</v>
      </c>
      <c r="C320" s="1724" t="s">
        <v>1891</v>
      </c>
      <c r="D320" s="1725" t="s">
        <v>1892</v>
      </c>
      <c r="E320" s="1726">
        <v>0.68</v>
      </c>
      <c r="F320" s="5" t="s">
        <v>1733</v>
      </c>
    </row>
    <row r="321" spans="1:6" ht="15.75" customHeight="1">
      <c r="A321" s="1722"/>
      <c r="B321" s="1723">
        <v>79</v>
      </c>
      <c r="C321" s="1724" t="s">
        <v>1893</v>
      </c>
      <c r="D321" s="1725" t="s">
        <v>1894</v>
      </c>
      <c r="E321" s="1726">
        <v>0.02</v>
      </c>
      <c r="F321" s="5" t="s">
        <v>1676</v>
      </c>
    </row>
    <row r="322" spans="1:6" ht="15.75" customHeight="1">
      <c r="A322" s="1722"/>
      <c r="B322" s="1723">
        <v>80</v>
      </c>
      <c r="C322" s="1724" t="s">
        <v>1895</v>
      </c>
      <c r="D322" s="1725" t="s">
        <v>1896</v>
      </c>
      <c r="E322" s="1726">
        <v>0.38</v>
      </c>
      <c r="F322" s="5" t="s">
        <v>1491</v>
      </c>
    </row>
    <row r="323" spans="1:6" ht="15.75" customHeight="1">
      <c r="A323" s="1722"/>
      <c r="B323" s="1723">
        <v>81</v>
      </c>
      <c r="C323" s="1724" t="s">
        <v>1897</v>
      </c>
      <c r="D323" s="1725" t="s">
        <v>1898</v>
      </c>
      <c r="E323" s="1726">
        <v>0.06</v>
      </c>
      <c r="F323" s="5" t="s">
        <v>1491</v>
      </c>
    </row>
    <row r="324" spans="1:6" ht="15.75" customHeight="1">
      <c r="A324" s="1722"/>
      <c r="B324" s="1723">
        <v>82</v>
      </c>
      <c r="C324" s="1724" t="s">
        <v>1899</v>
      </c>
      <c r="D324" s="1725" t="s">
        <v>1900</v>
      </c>
      <c r="E324" s="1726">
        <v>0.06</v>
      </c>
      <c r="F324" s="5" t="s">
        <v>1491</v>
      </c>
    </row>
    <row r="325" spans="1:6" ht="15.75" customHeight="1">
      <c r="A325" s="1722"/>
      <c r="B325" s="1723">
        <v>83</v>
      </c>
      <c r="C325" s="1724" t="s">
        <v>1901</v>
      </c>
      <c r="D325" s="1725" t="s">
        <v>1902</v>
      </c>
      <c r="E325" s="1726">
        <v>7.0000000000000007E-2</v>
      </c>
      <c r="F325" s="5" t="s">
        <v>1491</v>
      </c>
    </row>
    <row r="326" spans="1:6" ht="15.75" customHeight="1">
      <c r="A326" s="1722"/>
      <c r="B326" s="1723">
        <v>84</v>
      </c>
      <c r="C326" s="1724" t="s">
        <v>1903</v>
      </c>
      <c r="D326" s="1725" t="s">
        <v>1904</v>
      </c>
      <c r="E326" s="1726">
        <v>0.06</v>
      </c>
      <c r="F326" s="5" t="s">
        <v>1491</v>
      </c>
    </row>
    <row r="327" spans="1:6" ht="15.75" customHeight="1">
      <c r="A327" s="1722"/>
      <c r="B327" s="1723">
        <v>85</v>
      </c>
      <c r="C327" s="1724" t="s">
        <v>1905</v>
      </c>
      <c r="D327" s="1725" t="s">
        <v>1906</v>
      </c>
      <c r="E327" s="1726">
        <v>0.08</v>
      </c>
      <c r="F327" s="5" t="s">
        <v>1491</v>
      </c>
    </row>
    <row r="328" spans="1:6" ht="15.75" customHeight="1">
      <c r="A328" s="1722"/>
      <c r="B328" s="1723">
        <v>86</v>
      </c>
      <c r="C328" s="1724" t="s">
        <v>1907</v>
      </c>
      <c r="D328" s="1725" t="s">
        <v>1908</v>
      </c>
      <c r="E328" s="1726">
        <v>0.05</v>
      </c>
      <c r="F328" s="5" t="s">
        <v>1491</v>
      </c>
    </row>
    <row r="329" spans="1:6" ht="15.75" customHeight="1">
      <c r="A329" s="1722"/>
      <c r="B329" s="1723">
        <v>87</v>
      </c>
      <c r="C329" s="1724" t="s">
        <v>1909</v>
      </c>
      <c r="D329" s="1725" t="s">
        <v>1910</v>
      </c>
      <c r="E329" s="1726">
        <v>0.05</v>
      </c>
      <c r="F329" s="5" t="s">
        <v>1491</v>
      </c>
    </row>
    <row r="330" spans="1:6" ht="15.75" customHeight="1">
      <c r="A330" s="1722"/>
      <c r="B330" s="1723">
        <v>88</v>
      </c>
      <c r="C330" s="1724" t="s">
        <v>1911</v>
      </c>
      <c r="D330" s="1725" t="s">
        <v>1912</v>
      </c>
      <c r="E330" s="1726">
        <v>0.27</v>
      </c>
      <c r="F330" s="5" t="s">
        <v>1491</v>
      </c>
    </row>
    <row r="331" spans="1:6" ht="15.75" customHeight="1">
      <c r="A331" s="1722"/>
      <c r="B331" s="1723">
        <v>89</v>
      </c>
      <c r="C331" s="1724" t="s">
        <v>1913</v>
      </c>
      <c r="D331" s="1725" t="s">
        <v>1914</v>
      </c>
      <c r="E331" s="1726">
        <v>0.1</v>
      </c>
      <c r="F331" s="5" t="s">
        <v>1491</v>
      </c>
    </row>
    <row r="332" spans="1:6" ht="15.75" customHeight="1">
      <c r="A332" s="1722"/>
      <c r="B332" s="1723">
        <v>90</v>
      </c>
      <c r="C332" s="1724" t="s">
        <v>1915</v>
      </c>
      <c r="D332" s="1725" t="s">
        <v>1916</v>
      </c>
      <c r="E332" s="1726">
        <v>0.4</v>
      </c>
      <c r="F332" s="5" t="s">
        <v>1491</v>
      </c>
    </row>
    <row r="333" spans="1:6" ht="15.75" customHeight="1">
      <c r="A333" s="1722"/>
      <c r="B333" s="1723">
        <v>91</v>
      </c>
      <c r="C333" s="1724" t="s">
        <v>1917</v>
      </c>
      <c r="D333" s="1725" t="s">
        <v>1918</v>
      </c>
      <c r="E333" s="1726">
        <v>0.68</v>
      </c>
      <c r="F333" s="5" t="s">
        <v>1491</v>
      </c>
    </row>
    <row r="334" spans="1:6" ht="15.75" customHeight="1">
      <c r="A334" s="1722" t="s">
        <v>1919</v>
      </c>
      <c r="B334" s="1723">
        <v>1</v>
      </c>
      <c r="C334" s="1724" t="s">
        <v>1920</v>
      </c>
      <c r="D334" s="1725" t="s">
        <v>1921</v>
      </c>
      <c r="E334" s="1726">
        <v>0.1</v>
      </c>
      <c r="F334" s="5" t="s">
        <v>1304</v>
      </c>
    </row>
    <row r="335" spans="1:6" ht="15.75" customHeight="1">
      <c r="A335" s="1722"/>
      <c r="B335" s="1723">
        <v>2</v>
      </c>
      <c r="C335" s="1724" t="s">
        <v>1922</v>
      </c>
      <c r="D335" s="1725" t="s">
        <v>1923</v>
      </c>
      <c r="E335" s="1726">
        <v>0.78</v>
      </c>
      <c r="F335" s="5" t="s">
        <v>1337</v>
      </c>
    </row>
    <row r="336" spans="1:6" ht="15.75" customHeight="1">
      <c r="A336" s="1722"/>
      <c r="B336" s="1723">
        <v>3</v>
      </c>
      <c r="C336" s="1724" t="s">
        <v>1924</v>
      </c>
      <c r="D336" s="1725" t="s">
        <v>1925</v>
      </c>
      <c r="E336" s="1726">
        <v>0.9</v>
      </c>
      <c r="F336" s="5" t="s">
        <v>1297</v>
      </c>
    </row>
    <row r="337" spans="1:6" ht="15.75" customHeight="1">
      <c r="A337" s="1722"/>
      <c r="B337" s="1723">
        <v>4</v>
      </c>
      <c r="C337" s="1724" t="s">
        <v>1926</v>
      </c>
      <c r="D337" s="1725" t="s">
        <v>1927</v>
      </c>
      <c r="E337" s="1726">
        <v>0.23</v>
      </c>
      <c r="F337" s="5" t="s">
        <v>1365</v>
      </c>
    </row>
    <row r="338" spans="1:6" ht="15.75" customHeight="1">
      <c r="A338" s="1722"/>
      <c r="B338" s="1723">
        <v>5</v>
      </c>
      <c r="C338" s="1724" t="s">
        <v>1928</v>
      </c>
      <c r="D338" s="1725" t="s">
        <v>1929</v>
      </c>
      <c r="E338" s="1726">
        <v>0.75</v>
      </c>
      <c r="F338" s="5" t="s">
        <v>1396</v>
      </c>
    </row>
    <row r="339" spans="1:6" ht="15.75" customHeight="1">
      <c r="A339" s="1733" t="s">
        <v>1930</v>
      </c>
      <c r="B339" s="1723">
        <v>1</v>
      </c>
      <c r="C339" s="1724" t="s">
        <v>1931</v>
      </c>
      <c r="D339" s="1725" t="s">
        <v>1932</v>
      </c>
      <c r="E339" s="1726">
        <v>0.69</v>
      </c>
      <c r="F339" s="5" t="s">
        <v>1494</v>
      </c>
    </row>
    <row r="340" spans="1:6" ht="15.75" customHeight="1">
      <c r="A340" s="1722"/>
      <c r="B340" s="1723">
        <v>2</v>
      </c>
      <c r="C340" s="1724" t="s">
        <v>1933</v>
      </c>
      <c r="D340" s="1725" t="s">
        <v>1934</v>
      </c>
      <c r="E340" s="1726">
        <v>0.56000000000000005</v>
      </c>
      <c r="F340" s="5" t="s">
        <v>1935</v>
      </c>
    </row>
    <row r="341" spans="1:6" ht="15.75" customHeight="1">
      <c r="A341" s="1144"/>
      <c r="B341" s="1734">
        <v>3</v>
      </c>
      <c r="C341" s="1735" t="s">
        <v>1936</v>
      </c>
      <c r="D341" s="1736" t="s">
        <v>1937</v>
      </c>
      <c r="E341" s="1737">
        <v>0.48</v>
      </c>
      <c r="F341" s="1738" t="s">
        <v>1486</v>
      </c>
    </row>
    <row r="342" spans="1:6" ht="15.75" customHeight="1">
      <c r="A342" s="6" t="s">
        <v>1215</v>
      </c>
      <c r="B342" s="6"/>
      <c r="C342" s="6"/>
      <c r="D342" s="6"/>
      <c r="E342" s="6"/>
      <c r="F342" s="5"/>
    </row>
    <row r="343" spans="1:6" ht="15.75" customHeight="1"/>
    <row r="344" spans="1:6" ht="15.75" customHeight="1"/>
    <row r="345" spans="1:6" ht="15.75" customHeight="1"/>
    <row r="346" spans="1:6" ht="15.75" customHeight="1"/>
    <row r="347" spans="1:6" s="23" customFormat="1" ht="15" customHeight="1">
      <c r="A347" s="20"/>
      <c r="B347" s="20"/>
      <c r="C347" s="20"/>
      <c r="D347" s="20"/>
      <c r="E347" s="20"/>
      <c r="F347" s="19"/>
    </row>
  </sheetData>
  <customSheetViews>
    <customSheetView guid="{35BD8D3A-C3F6-4E0E-B6B2-2143E8CF03D4}" scale="85">
      <pane ySplit="4" topLeftCell="A5" activePane="bottomLeft" state="frozen"/>
      <selection pane="bottomLeft" activeCell="L15" sqref="L1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ne ySplit="4" topLeftCell="A308" activePane="bottomLeft" state="frozen"/>
      <selection pane="bottomLeft"/>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ne ySplit="3" topLeftCell="A5" activePane="bottomLeft"/>
      <selection pane="bottomLeft"/>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pane ySplit="4" topLeftCell="A5"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autoPageBreaks="0"/>
  </sheetPr>
  <dimension ref="A1:U33"/>
  <sheetViews>
    <sheetView zoomScale="85" zoomScaleNormal="85" zoomScaleSheetLayoutView="100" workbookViewId="0">
      <selection activeCell="H27" sqref="H27"/>
    </sheetView>
  </sheetViews>
  <sheetFormatPr defaultColWidth="2.5" defaultRowHeight="15" customHeight="1"/>
  <cols>
    <col min="1" max="2" width="13.625" style="20" customWidth="1"/>
    <col min="3" max="10" width="9.375" style="20" customWidth="1"/>
    <col min="11" max="11" width="2.5" style="20" customWidth="1"/>
    <col min="12" max="12" width="11" style="20" bestFit="1" customWidth="1"/>
    <col min="13" max="16384" width="2.5" style="20"/>
  </cols>
  <sheetData>
    <row r="1" spans="1:12" ht="22.5" customHeight="1">
      <c r="J1" s="19" t="s">
        <v>4800</v>
      </c>
      <c r="L1" s="558" t="s">
        <v>747</v>
      </c>
    </row>
    <row r="2" spans="1:12" ht="22.5" customHeight="1">
      <c r="A2" s="22" t="s">
        <v>4809</v>
      </c>
      <c r="B2" s="22"/>
      <c r="C2" s="22"/>
    </row>
    <row r="3" spans="1:12" ht="20.100000000000001" customHeight="1">
      <c r="A3" s="2022" t="s">
        <v>1938</v>
      </c>
      <c r="B3" s="2022" t="s">
        <v>1939</v>
      </c>
      <c r="C3" s="2166" t="s">
        <v>1940</v>
      </c>
      <c r="D3" s="2166"/>
      <c r="E3" s="2166"/>
      <c r="F3" s="2166"/>
      <c r="G3" s="2166"/>
      <c r="H3" s="2166"/>
      <c r="I3" s="2166"/>
      <c r="J3" s="2167" t="s">
        <v>1941</v>
      </c>
    </row>
    <row r="4" spans="1:12" ht="56.25" customHeight="1">
      <c r="A4" s="2017"/>
      <c r="B4" s="2017"/>
      <c r="C4" s="959" t="s">
        <v>131</v>
      </c>
      <c r="D4" s="959" t="s">
        <v>1942</v>
      </c>
      <c r="E4" s="581" t="s">
        <v>1943</v>
      </c>
      <c r="F4" s="581" t="s">
        <v>1944</v>
      </c>
      <c r="G4" s="582" t="s">
        <v>1945</v>
      </c>
      <c r="H4" s="581" t="s">
        <v>1946</v>
      </c>
      <c r="I4" s="959" t="s">
        <v>419</v>
      </c>
      <c r="J4" s="2168"/>
    </row>
    <row r="5" spans="1:12" ht="15" customHeight="1">
      <c r="A5" s="985">
        <v>2009</v>
      </c>
      <c r="B5" s="583" t="s">
        <v>1947</v>
      </c>
      <c r="C5" s="584">
        <f t="shared" ref="C5:C14" si="0">SUM(D5:I5)</f>
        <v>1569</v>
      </c>
      <c r="D5" s="972">
        <v>1273</v>
      </c>
      <c r="E5" s="972">
        <v>1</v>
      </c>
      <c r="F5" s="972">
        <v>8</v>
      </c>
      <c r="G5" s="972">
        <v>285</v>
      </c>
      <c r="H5" s="972" t="s">
        <v>399</v>
      </c>
      <c r="I5" s="972">
        <v>2</v>
      </c>
      <c r="J5" s="972">
        <v>1944</v>
      </c>
    </row>
    <row r="6" spans="1:12" ht="15" customHeight="1">
      <c r="A6" s="985">
        <v>2010</v>
      </c>
      <c r="B6" s="974" t="s">
        <v>1948</v>
      </c>
      <c r="C6" s="584">
        <f t="shared" si="0"/>
        <v>1526</v>
      </c>
      <c r="D6" s="972">
        <v>1211</v>
      </c>
      <c r="E6" s="972">
        <v>1</v>
      </c>
      <c r="F6" s="972">
        <v>16</v>
      </c>
      <c r="G6" s="972">
        <v>297</v>
      </c>
      <c r="H6" s="972" t="s">
        <v>399</v>
      </c>
      <c r="I6" s="972">
        <v>1</v>
      </c>
      <c r="J6" s="972">
        <v>1801</v>
      </c>
    </row>
    <row r="7" spans="1:12" ht="15" customHeight="1">
      <c r="A7" s="985">
        <v>2011</v>
      </c>
      <c r="B7" s="974" t="s">
        <v>1949</v>
      </c>
      <c r="C7" s="585">
        <f t="shared" si="0"/>
        <v>1488</v>
      </c>
      <c r="D7" s="972">
        <v>1132</v>
      </c>
      <c r="E7" s="972">
        <v>2</v>
      </c>
      <c r="F7" s="972">
        <v>12</v>
      </c>
      <c r="G7" s="972">
        <v>340</v>
      </c>
      <c r="H7" s="972">
        <v>1</v>
      </c>
      <c r="I7" s="972">
        <v>1</v>
      </c>
      <c r="J7" s="972">
        <v>1614</v>
      </c>
    </row>
    <row r="8" spans="1:12" ht="15" customHeight="1">
      <c r="A8" s="985">
        <v>2012</v>
      </c>
      <c r="B8" s="974" t="s">
        <v>1950</v>
      </c>
      <c r="C8" s="584">
        <f t="shared" si="0"/>
        <v>1851</v>
      </c>
      <c r="D8" s="972">
        <v>1375</v>
      </c>
      <c r="E8" s="972" t="s">
        <v>399</v>
      </c>
      <c r="F8" s="972">
        <v>16</v>
      </c>
      <c r="G8" s="972">
        <v>443</v>
      </c>
      <c r="H8" s="972">
        <v>1</v>
      </c>
      <c r="I8" s="972">
        <v>16</v>
      </c>
      <c r="J8" s="972">
        <v>2301</v>
      </c>
    </row>
    <row r="9" spans="1:12" ht="15" customHeight="1">
      <c r="A9" s="985">
        <v>2013</v>
      </c>
      <c r="B9" s="974" t="s">
        <v>1951</v>
      </c>
      <c r="C9" s="584">
        <f t="shared" si="0"/>
        <v>2053</v>
      </c>
      <c r="D9" s="972">
        <v>1623</v>
      </c>
      <c r="E9" s="972">
        <v>2</v>
      </c>
      <c r="F9" s="972">
        <v>12</v>
      </c>
      <c r="G9" s="972">
        <v>411</v>
      </c>
      <c r="H9" s="972" t="s">
        <v>399</v>
      </c>
      <c r="I9" s="972">
        <v>5</v>
      </c>
      <c r="J9" s="972">
        <v>2475</v>
      </c>
    </row>
    <row r="10" spans="1:12" ht="15" customHeight="1">
      <c r="A10" s="985">
        <v>2014</v>
      </c>
      <c r="B10" s="974" t="s">
        <v>1952</v>
      </c>
      <c r="C10" s="585">
        <f t="shared" si="0"/>
        <v>1922</v>
      </c>
      <c r="D10" s="972">
        <v>1467</v>
      </c>
      <c r="E10" s="972">
        <v>1</v>
      </c>
      <c r="F10" s="972">
        <v>11</v>
      </c>
      <c r="G10" s="972">
        <v>437</v>
      </c>
      <c r="H10" s="972">
        <v>3</v>
      </c>
      <c r="I10" s="972">
        <v>3</v>
      </c>
      <c r="J10" s="972">
        <v>2592</v>
      </c>
    </row>
    <row r="11" spans="1:12" ht="15" customHeight="1">
      <c r="A11" s="955">
        <v>2015</v>
      </c>
      <c r="B11" s="986" t="s">
        <v>1953</v>
      </c>
      <c r="C11" s="585">
        <f t="shared" si="0"/>
        <v>1894</v>
      </c>
      <c r="D11" s="972">
        <v>1441</v>
      </c>
      <c r="E11" s="972">
        <v>1</v>
      </c>
      <c r="F11" s="972">
        <v>10</v>
      </c>
      <c r="G11" s="972">
        <v>436</v>
      </c>
      <c r="H11" s="972">
        <v>1</v>
      </c>
      <c r="I11" s="972">
        <v>5</v>
      </c>
      <c r="J11" s="972">
        <v>3107</v>
      </c>
    </row>
    <row r="12" spans="1:12" ht="15" customHeight="1">
      <c r="A12" s="955">
        <v>2016</v>
      </c>
      <c r="B12" s="986" t="s">
        <v>1954</v>
      </c>
      <c r="C12" s="585">
        <f t="shared" si="0"/>
        <v>1950</v>
      </c>
      <c r="D12" s="972">
        <v>1549</v>
      </c>
      <c r="E12" s="972">
        <v>2</v>
      </c>
      <c r="F12" s="972">
        <v>16</v>
      </c>
      <c r="G12" s="972">
        <v>383</v>
      </c>
      <c r="H12" s="972" t="s">
        <v>399</v>
      </c>
      <c r="I12" s="972" t="s">
        <v>399</v>
      </c>
      <c r="J12" s="972">
        <v>2968</v>
      </c>
    </row>
    <row r="13" spans="1:12" ht="15" customHeight="1">
      <c r="A13" s="955">
        <v>2017</v>
      </c>
      <c r="B13" s="986" t="s">
        <v>1955</v>
      </c>
      <c r="C13" s="585">
        <f t="shared" si="0"/>
        <v>1676</v>
      </c>
      <c r="D13" s="972">
        <v>1348</v>
      </c>
      <c r="E13" s="972">
        <v>1</v>
      </c>
      <c r="F13" s="972">
        <v>18</v>
      </c>
      <c r="G13" s="972">
        <v>308</v>
      </c>
      <c r="H13" s="972">
        <v>1</v>
      </c>
      <c r="I13" s="972" t="s">
        <v>399</v>
      </c>
      <c r="J13" s="972">
        <v>2855</v>
      </c>
    </row>
    <row r="14" spans="1:12" ht="15" customHeight="1">
      <c r="A14" s="955">
        <v>2018</v>
      </c>
      <c r="B14" s="986" t="s">
        <v>1956</v>
      </c>
      <c r="C14" s="585">
        <f t="shared" si="0"/>
        <v>1796</v>
      </c>
      <c r="D14" s="972">
        <v>1469</v>
      </c>
      <c r="E14" s="972">
        <v>1</v>
      </c>
      <c r="F14" s="972">
        <v>16</v>
      </c>
      <c r="G14" s="972">
        <v>308</v>
      </c>
      <c r="H14" s="972" t="s">
        <v>399</v>
      </c>
      <c r="I14" s="972">
        <v>2</v>
      </c>
      <c r="J14" s="972">
        <v>2363</v>
      </c>
    </row>
    <row r="15" spans="1:12" ht="15" customHeight="1">
      <c r="A15" s="955">
        <v>2019</v>
      </c>
      <c r="B15" s="986" t="s">
        <v>1957</v>
      </c>
      <c r="C15" s="585">
        <f t="shared" ref="C15:C24" si="1">SUM(D15:I15)</f>
        <v>1631</v>
      </c>
      <c r="D15" s="587">
        <v>1316</v>
      </c>
      <c r="E15" s="587">
        <v>3</v>
      </c>
      <c r="F15" s="587">
        <v>11</v>
      </c>
      <c r="G15" s="587">
        <v>301</v>
      </c>
      <c r="H15" s="587">
        <v>0</v>
      </c>
      <c r="I15" s="587">
        <v>0</v>
      </c>
      <c r="J15" s="587">
        <v>2265</v>
      </c>
    </row>
    <row r="16" spans="1:12" ht="15" customHeight="1">
      <c r="A16" s="955">
        <v>2020</v>
      </c>
      <c r="B16" s="986" t="s">
        <v>1958</v>
      </c>
      <c r="C16" s="585">
        <f t="shared" si="1"/>
        <v>1524</v>
      </c>
      <c r="D16" s="587">
        <v>1277</v>
      </c>
      <c r="E16" s="587">
        <v>1</v>
      </c>
      <c r="F16" s="587">
        <v>11</v>
      </c>
      <c r="G16" s="587">
        <v>235</v>
      </c>
      <c r="H16" s="587">
        <v>0</v>
      </c>
      <c r="I16" s="587">
        <v>0</v>
      </c>
      <c r="J16" s="587">
        <v>1867</v>
      </c>
    </row>
    <row r="17" spans="1:21" ht="15" customHeight="1">
      <c r="A17" s="1502">
        <v>2021</v>
      </c>
      <c r="B17" s="1506" t="s">
        <v>4915</v>
      </c>
      <c r="C17" s="585">
        <f t="shared" si="1"/>
        <v>1572</v>
      </c>
      <c r="D17" s="587">
        <v>1297</v>
      </c>
      <c r="E17" s="587">
        <v>1</v>
      </c>
      <c r="F17" s="587">
        <v>6</v>
      </c>
      <c r="G17" s="587">
        <v>264</v>
      </c>
      <c r="H17" s="587">
        <v>1</v>
      </c>
      <c r="I17" s="587">
        <v>3</v>
      </c>
      <c r="J17" s="587">
        <v>1724</v>
      </c>
    </row>
    <row r="18" spans="1:21" ht="15" customHeight="1">
      <c r="A18" s="1342">
        <v>2022</v>
      </c>
      <c r="B18" s="1343" t="s">
        <v>5124</v>
      </c>
      <c r="C18" s="585">
        <f t="shared" si="1"/>
        <v>1466</v>
      </c>
      <c r="D18" s="587">
        <v>1195</v>
      </c>
      <c r="E18" s="587">
        <v>1</v>
      </c>
      <c r="F18" s="587">
        <v>11</v>
      </c>
      <c r="G18" s="587">
        <v>255</v>
      </c>
      <c r="H18" s="587">
        <v>0</v>
      </c>
      <c r="I18" s="587">
        <v>4</v>
      </c>
      <c r="J18" s="587">
        <v>1799</v>
      </c>
    </row>
    <row r="19" spans="1:21" ht="15" customHeight="1">
      <c r="A19" s="1626">
        <v>2023</v>
      </c>
      <c r="B19" s="1635" t="s">
        <v>5425</v>
      </c>
      <c r="C19" s="585">
        <f t="shared" si="1"/>
        <v>1263</v>
      </c>
      <c r="D19" s="587">
        <v>1014</v>
      </c>
      <c r="E19" s="587">
        <v>1</v>
      </c>
      <c r="F19" s="587">
        <v>5</v>
      </c>
      <c r="G19" s="587">
        <v>237</v>
      </c>
      <c r="H19" s="587">
        <v>0</v>
      </c>
      <c r="I19" s="587">
        <v>6</v>
      </c>
      <c r="J19" s="587">
        <v>1711</v>
      </c>
    </row>
    <row r="20" spans="1:21" ht="15" customHeight="1">
      <c r="A20" s="1628">
        <v>2024</v>
      </c>
      <c r="B20" s="1637" t="s">
        <v>5559</v>
      </c>
      <c r="C20" s="1754">
        <f t="shared" si="1"/>
        <v>1171</v>
      </c>
      <c r="D20" s="588">
        <f>SUM(D21:D32)</f>
        <v>987</v>
      </c>
      <c r="E20" s="588">
        <f>SUM(E21:E32)</f>
        <v>1</v>
      </c>
      <c r="F20" s="588">
        <f>SUM(F21:F32)</f>
        <v>3</v>
      </c>
      <c r="G20" s="588">
        <f t="shared" ref="G20:I20" si="2">SUM(G21:G32)</f>
        <v>179</v>
      </c>
      <c r="H20" s="588">
        <f t="shared" si="2"/>
        <v>0</v>
      </c>
      <c r="I20" s="588">
        <f t="shared" si="2"/>
        <v>1</v>
      </c>
      <c r="J20" s="588">
        <v>1301</v>
      </c>
    </row>
    <row r="21" spans="1:21" ht="15" customHeight="1">
      <c r="A21" s="589" t="s">
        <v>1959</v>
      </c>
      <c r="B21" s="589" t="s">
        <v>1959</v>
      </c>
      <c r="C21" s="1752">
        <f t="shared" si="1"/>
        <v>95</v>
      </c>
      <c r="D21" s="1680">
        <v>80</v>
      </c>
      <c r="E21" s="1680">
        <v>1</v>
      </c>
      <c r="F21" s="1680">
        <v>1</v>
      </c>
      <c r="G21" s="1680">
        <v>13</v>
      </c>
      <c r="H21" s="1680">
        <v>0</v>
      </c>
      <c r="I21" s="1680">
        <v>0</v>
      </c>
      <c r="J21" s="2169"/>
    </row>
    <row r="22" spans="1:21" ht="15" customHeight="1">
      <c r="A22" s="589" t="s">
        <v>1960</v>
      </c>
      <c r="B22" s="589" t="s">
        <v>1960</v>
      </c>
      <c r="C22" s="1752">
        <f t="shared" si="1"/>
        <v>83</v>
      </c>
      <c r="D22" s="1680">
        <v>67</v>
      </c>
      <c r="E22" s="1680">
        <v>0</v>
      </c>
      <c r="F22" s="1680">
        <v>0</v>
      </c>
      <c r="G22" s="1680">
        <v>16</v>
      </c>
      <c r="H22" s="1680">
        <v>0</v>
      </c>
      <c r="I22" s="1680">
        <v>0</v>
      </c>
      <c r="J22" s="2169"/>
    </row>
    <row r="23" spans="1:21" ht="15" customHeight="1">
      <c r="A23" s="589" t="s">
        <v>229</v>
      </c>
      <c r="B23" s="589" t="s">
        <v>229</v>
      </c>
      <c r="C23" s="1752">
        <f t="shared" si="1"/>
        <v>148</v>
      </c>
      <c r="D23" s="1680">
        <v>129</v>
      </c>
      <c r="E23" s="1680">
        <v>0</v>
      </c>
      <c r="F23" s="1680">
        <v>0</v>
      </c>
      <c r="G23" s="1680">
        <v>19</v>
      </c>
      <c r="H23" s="1680">
        <v>0</v>
      </c>
      <c r="I23" s="1680">
        <v>0</v>
      </c>
      <c r="J23" s="2169"/>
    </row>
    <row r="24" spans="1:21" ht="15" customHeight="1">
      <c r="A24" s="589" t="s">
        <v>230</v>
      </c>
      <c r="B24" s="589" t="s">
        <v>230</v>
      </c>
      <c r="C24" s="1752">
        <f t="shared" si="1"/>
        <v>107</v>
      </c>
      <c r="D24" s="1680">
        <v>94</v>
      </c>
      <c r="E24" s="1680">
        <v>0</v>
      </c>
      <c r="F24" s="1680">
        <v>0</v>
      </c>
      <c r="G24" s="1680">
        <v>13</v>
      </c>
      <c r="H24" s="1680">
        <v>0</v>
      </c>
      <c r="I24" s="1680">
        <v>0</v>
      </c>
      <c r="J24" s="2169"/>
    </row>
    <row r="25" spans="1:21" ht="15" customHeight="1">
      <c r="A25" s="589" t="s">
        <v>231</v>
      </c>
      <c r="B25" s="589" t="s">
        <v>231</v>
      </c>
      <c r="C25" s="1752">
        <f t="shared" ref="C25:C31" si="3">SUM(D25:I25)</f>
        <v>89</v>
      </c>
      <c r="D25" s="1680">
        <v>77</v>
      </c>
      <c r="E25" s="1680">
        <v>0</v>
      </c>
      <c r="F25" s="1680">
        <v>0</v>
      </c>
      <c r="G25" s="1680">
        <v>12</v>
      </c>
      <c r="H25" s="1680">
        <v>0</v>
      </c>
      <c r="I25" s="1680">
        <v>0</v>
      </c>
      <c r="J25" s="2169"/>
    </row>
    <row r="26" spans="1:21" ht="15" customHeight="1">
      <c r="A26" s="589" t="s">
        <v>232</v>
      </c>
      <c r="B26" s="589" t="s">
        <v>232</v>
      </c>
      <c r="C26" s="1752">
        <f t="shared" si="3"/>
        <v>109</v>
      </c>
      <c r="D26" s="1680">
        <v>93</v>
      </c>
      <c r="E26" s="1680">
        <v>0</v>
      </c>
      <c r="F26" s="1680">
        <v>0</v>
      </c>
      <c r="G26" s="1680">
        <v>16</v>
      </c>
      <c r="H26" s="1680">
        <v>0</v>
      </c>
      <c r="I26" s="1680">
        <v>0</v>
      </c>
      <c r="J26" s="2169"/>
    </row>
    <row r="27" spans="1:21" ht="15" customHeight="1">
      <c r="A27" s="589" t="s">
        <v>233</v>
      </c>
      <c r="B27" s="589" t="s">
        <v>233</v>
      </c>
      <c r="C27" s="1752">
        <f t="shared" si="3"/>
        <v>107</v>
      </c>
      <c r="D27" s="1680">
        <v>88</v>
      </c>
      <c r="E27" s="1680">
        <v>0</v>
      </c>
      <c r="F27" s="1680">
        <v>1</v>
      </c>
      <c r="G27" s="1680">
        <v>18</v>
      </c>
      <c r="H27" s="1680">
        <v>0</v>
      </c>
      <c r="I27" s="1680">
        <v>0</v>
      </c>
      <c r="J27" s="2169"/>
    </row>
    <row r="28" spans="1:21" ht="15" customHeight="1">
      <c r="A28" s="589" t="s">
        <v>234</v>
      </c>
      <c r="B28" s="589" t="s">
        <v>234</v>
      </c>
      <c r="C28" s="1752">
        <f t="shared" si="3"/>
        <v>115</v>
      </c>
      <c r="D28" s="1680">
        <v>94</v>
      </c>
      <c r="E28" s="1680">
        <v>0</v>
      </c>
      <c r="F28" s="1680">
        <v>0</v>
      </c>
      <c r="G28" s="1680">
        <v>21</v>
      </c>
      <c r="H28" s="1680">
        <v>0</v>
      </c>
      <c r="I28" s="1680">
        <v>0</v>
      </c>
      <c r="J28" s="2169"/>
      <c r="U28" s="587"/>
    </row>
    <row r="29" spans="1:21" ht="15" customHeight="1">
      <c r="A29" s="589" t="s">
        <v>235</v>
      </c>
      <c r="B29" s="589" t="s">
        <v>235</v>
      </c>
      <c r="C29" s="1752">
        <f t="shared" si="3"/>
        <v>80</v>
      </c>
      <c r="D29" s="1680">
        <v>65</v>
      </c>
      <c r="E29" s="1680">
        <v>0</v>
      </c>
      <c r="F29" s="1680">
        <v>0</v>
      </c>
      <c r="G29" s="1680">
        <v>15</v>
      </c>
      <c r="H29" s="1680">
        <v>0</v>
      </c>
      <c r="I29" s="1680">
        <v>0</v>
      </c>
      <c r="J29" s="2169"/>
      <c r="U29" s="1085"/>
    </row>
    <row r="30" spans="1:21" ht="15" customHeight="1">
      <c r="A30" s="590">
        <v>45658</v>
      </c>
      <c r="B30" s="591" t="s">
        <v>5560</v>
      </c>
      <c r="C30" s="1752">
        <f t="shared" si="3"/>
        <v>65</v>
      </c>
      <c r="D30" s="1680">
        <v>53</v>
      </c>
      <c r="E30" s="1680">
        <v>0</v>
      </c>
      <c r="F30" s="1680">
        <v>0</v>
      </c>
      <c r="G30" s="1680">
        <v>11</v>
      </c>
      <c r="H30" s="1680">
        <v>0</v>
      </c>
      <c r="I30" s="1680">
        <v>1</v>
      </c>
      <c r="J30" s="2169"/>
      <c r="U30" s="23"/>
    </row>
    <row r="31" spans="1:21" ht="15" customHeight="1">
      <c r="A31" s="590">
        <v>45689</v>
      </c>
      <c r="B31" s="591" t="s">
        <v>5561</v>
      </c>
      <c r="C31" s="1752">
        <f t="shared" si="3"/>
        <v>71</v>
      </c>
      <c r="D31" s="1680">
        <v>58</v>
      </c>
      <c r="E31" s="1680">
        <v>0</v>
      </c>
      <c r="F31" s="1680">
        <v>1</v>
      </c>
      <c r="G31" s="1680">
        <v>12</v>
      </c>
      <c r="H31" s="1680">
        <v>0</v>
      </c>
      <c r="I31" s="1680">
        <v>0</v>
      </c>
      <c r="J31" s="2169"/>
    </row>
    <row r="32" spans="1:21" s="23" customFormat="1" ht="15" customHeight="1">
      <c r="A32" s="592">
        <v>45717</v>
      </c>
      <c r="B32" s="593" t="s">
        <v>5562</v>
      </c>
      <c r="C32" s="1753">
        <f>SUM(D32:I32)</f>
        <v>102</v>
      </c>
      <c r="D32" s="1717">
        <v>89</v>
      </c>
      <c r="E32" s="1717">
        <v>0</v>
      </c>
      <c r="F32" s="1717">
        <v>0</v>
      </c>
      <c r="G32" s="1717">
        <v>13</v>
      </c>
      <c r="H32" s="1717">
        <v>0</v>
      </c>
      <c r="I32" s="1717">
        <v>0</v>
      </c>
      <c r="J32" s="2170"/>
    </row>
    <row r="33" spans="1:10" ht="15" customHeight="1">
      <c r="A33" s="23" t="s">
        <v>5600</v>
      </c>
      <c r="B33" s="23"/>
      <c r="C33" s="23"/>
      <c r="D33" s="1084"/>
      <c r="E33" s="745"/>
      <c r="F33" s="745"/>
      <c r="G33" s="745"/>
      <c r="H33" s="745"/>
      <c r="I33" s="745"/>
      <c r="J33" s="23"/>
    </row>
  </sheetData>
  <customSheetViews>
    <customSheetView guid="{35BD8D3A-C3F6-4E0E-B6B2-2143E8CF03D4}" scale="85" topLeftCell="A4">
      <selection activeCell="L36" sqref="L36"/>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J18" sqref="J18:J2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L1" sqref="L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J18" sqref="J18:J2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J18" sqref="J18:J29"/>
      <pageMargins left="0.59055118110236227" right="0.59055118110236227" top="0.78740157480314965" bottom="0.78740157480314965" header="0.31496062992125984" footer="0.31496062992125984"/>
      <pageSetup paperSize="9" orientation="portrait" r:id="rId5"/>
    </customSheetView>
    <customSheetView guid="{F9A5D3E6-646D-417F-BBE8-7ECCE1B1890D}"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6"/>
    </customSheetView>
    <customSheetView guid="{B49D56AA-3B6B-4E15-99C8-E193BF4F22A9}" scale="85">
      <selection activeCell="J18" sqref="J18:J29"/>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J18" sqref="J18:J29"/>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J18" sqref="J18:J2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J18" sqref="J18:J2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J18" sqref="J18:J2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J18" sqref="J18:J29"/>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J18" sqref="J18:J29"/>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J18" sqref="J18:J29"/>
      <pageMargins left="0.59055118110236227" right="0.59055118110236227" top="0.78740157480314965" bottom="0.78740157480314965" header="0.31496062992125984" footer="0.31496062992125984"/>
      <pageSetup paperSize="9" orientation="portrait" r:id="rId16"/>
    </customSheetView>
    <customSheetView guid="{71AD9FC9-48FC-499D-BB07-7480148E85D1}"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17"/>
    </customSheetView>
    <customSheetView guid="{30058F98-6897-4D54-8BCF-6DCA7063FB8D}"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18"/>
    </customSheetView>
    <customSheetView guid="{69EF12F7-33A4-4F77-BCCE-9A346C0C3A8F}"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4">
      <selection activeCell="T31" sqref="T31"/>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58"/>
    </customSheetView>
    <customSheetView guid="{C6AFBE28-E866-4D5D-ADBD-07D2847FD902}"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J18" sqref="J18:J29"/>
      <pageMargins left="0.59055118110236227" right="0.59055118110236227" top="0.78740157480314965" bottom="0.78740157480314965" header="0.31496062992125984" footer="0.31496062992125984"/>
      <pageSetup paperSize="9" orientation="portrait" r:id="rId62"/>
    </customSheetView>
    <customSheetView guid="{E4062767-D090-45A6-BD60-B90D5BBF3894}"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63"/>
    </customSheetView>
    <customSheetView guid="{1F973131-8A4E-4D06-BD72-AB7B2C989AC9}" scale="85">
      <selection activeCell="J18" sqref="J18:J29"/>
      <pageMargins left="0.59055118110236227" right="0.59055118110236227" top="0.78740157480314965" bottom="0.78740157480314965" header="0.31496062992125984" footer="0.31496062992125984"/>
      <pageSetup paperSize="9" orientation="portrait" r:id="rId64"/>
    </customSheetView>
    <customSheetView guid="{1FF3D99B-551E-43BF-80CF-4BE9881BF48D}"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65"/>
    </customSheetView>
    <customSheetView guid="{240189DE-87D7-4094-9C55-239451DB35EE}"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66"/>
    </customSheetView>
    <customSheetView guid="{3879FE5B-EDC4-4A46-BAD1-D4F44E5C755B}" scale="85">
      <selection activeCell="J18" sqref="J18:J29"/>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J18" sqref="J18:J29"/>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J18" sqref="J18:J29"/>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J18" sqref="J18:J29"/>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geMargins left="0.59055118110236227" right="0.59055118110236227" top="0.78740157480314965" bottom="0.78740157480314965" header="0.31496062992125984" footer="0.31496062992125984"/>
      <pageSetup paperSize="9" orientation="portrait" r:id="rId71"/>
    </customSheetView>
    <customSheetView guid="{F3CC2422-C263-4ADA-B4A0-53719C6F4A1C}" view="pageBreakPreview" topLeftCell="A5">
      <selection activeCell="J18" sqref="J18:J30"/>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2"/>
    </customSheetView>
    <customSheetView guid="{71042459-703D-4FF3-8D53-1213B54B1552}"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3"/>
    </customSheetView>
    <customSheetView guid="{EE644B69-3942-4A0D-811D-C183FE0C8B84}"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4"/>
    </customSheetView>
    <customSheetView guid="{AA17E97B-ABB2-4C8B-BAA8-63934B5B5DBA}"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5"/>
    </customSheetView>
    <customSheetView guid="{723C59CB-A466-4479-8AA8-39674B010947}" view="pageBreakPreview" topLeftCell="A5">
      <selection activeCell="J18" sqref="J18:J29"/>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6"/>
    </customSheetView>
    <customSheetView guid="{9D1B7E56-0B3F-4392-BE9A-F57461B2AFB0}" scale="85">
      <selection activeCell="J18" sqref="J18:J2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J18" sqref="J18:J29"/>
      <pageMargins left="0.59055118110236227" right="0.59055118110236227" top="0.78740157480314965" bottom="0.78740157480314965" header="0.31496062992125984" footer="0.31496062992125984"/>
      <pageSetup paperSize="9" orientation="portrait" r:id="rId78"/>
    </customSheetView>
    <customSheetView guid="{5513285A-7AFF-4B9F-AAF6-93131D585702}" view="pageBreakPreview" topLeftCell="A5">
      <selection activeCell="J18" sqref="J18:J30"/>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79"/>
    </customSheetView>
    <customSheetView guid="{A0A5534D-42D8-415C-8AAF-DF16D93BD699}" view="pageBreakPreview" topLeftCell="A5">
      <selection activeCell="J18" sqref="J18:J30"/>
      <colBreaks count="1" manualBreakCount="1">
        <brk id="10" max="1048575" man="1"/>
      </colBreaks>
      <pageMargins left="0.59055118110236227" right="0.59055118110236227" top="0.78740157480314965" bottom="0.78740157480314965" header="0.31496062992125984" footer="0.31496062992125984"/>
      <pageSetup paperSize="9" scale="90" orientation="portrait" r:id="rId80"/>
    </customSheetView>
    <customSheetView guid="{954601D5-9BC0-44CB-9222-E69A5143F9E9}" scale="85">
      <selection activeCell="J18" sqref="J18:J2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3:A4"/>
    <mergeCell ref="B3:B4"/>
    <mergeCell ref="C3:I3"/>
    <mergeCell ref="J3:J4"/>
    <mergeCell ref="J21:J32"/>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autoPageBreaks="0"/>
  </sheetPr>
  <dimension ref="A1:E67"/>
  <sheetViews>
    <sheetView zoomScaleNormal="100" zoomScaleSheetLayoutView="70" workbookViewId="0">
      <selection activeCell="E1" sqref="E1"/>
    </sheetView>
  </sheetViews>
  <sheetFormatPr defaultColWidth="2.5" defaultRowHeight="15" customHeight="1"/>
  <cols>
    <col min="1" max="1" width="17.25" style="20" customWidth="1"/>
    <col min="2" max="2" width="39.625" style="20" bestFit="1" customWidth="1"/>
    <col min="3" max="3" width="11.75" style="20" customWidth="1"/>
    <col min="4" max="4" width="2.5" style="20" customWidth="1"/>
    <col min="5" max="5" width="10.625" style="20" bestFit="1" customWidth="1"/>
    <col min="6" max="7" width="2.5" style="20" customWidth="1"/>
    <col min="8" max="16384" width="2.5" style="20"/>
  </cols>
  <sheetData>
    <row r="1" spans="1:5" ht="22.5" customHeight="1">
      <c r="C1" s="19" t="s">
        <v>4800</v>
      </c>
      <c r="E1" s="1739" t="s">
        <v>747</v>
      </c>
    </row>
    <row r="2" spans="1:5" ht="22.5" customHeight="1">
      <c r="A2" s="22" t="s">
        <v>4808</v>
      </c>
      <c r="B2" s="22"/>
    </row>
    <row r="3" spans="1:5" s="165" customFormat="1" ht="22.5" customHeight="1">
      <c r="A3" s="47" t="s">
        <v>1961</v>
      </c>
      <c r="B3" s="47"/>
      <c r="C3" s="48" t="s">
        <v>5419</v>
      </c>
    </row>
    <row r="4" spans="1:5" ht="20.100000000000001" customHeight="1">
      <c r="A4" s="2027" t="s">
        <v>1962</v>
      </c>
      <c r="B4" s="2024"/>
      <c r="C4" s="2016"/>
    </row>
    <row r="5" spans="1:5" ht="24.95" customHeight="1">
      <c r="A5" s="1694" t="s">
        <v>1963</v>
      </c>
      <c r="B5" s="1691" t="s">
        <v>1964</v>
      </c>
      <c r="C5" s="1691" t="s">
        <v>1965</v>
      </c>
    </row>
    <row r="6" spans="1:5" ht="24.75" customHeight="1">
      <c r="A6" s="594" t="s">
        <v>4899</v>
      </c>
      <c r="B6" s="1758" t="s">
        <v>5395</v>
      </c>
      <c r="C6" s="1759">
        <v>120</v>
      </c>
    </row>
    <row r="7" spans="1:5" ht="24.95" customHeight="1">
      <c r="A7" s="595" t="s">
        <v>1966</v>
      </c>
      <c r="B7" s="1760" t="s">
        <v>5394</v>
      </c>
      <c r="C7" s="1761">
        <v>56</v>
      </c>
    </row>
    <row r="8" spans="1:5" ht="24.95" customHeight="1">
      <c r="A8" s="595" t="s">
        <v>1985</v>
      </c>
      <c r="B8" s="1760" t="s">
        <v>5393</v>
      </c>
      <c r="C8" s="1761">
        <v>36</v>
      </c>
    </row>
    <row r="9" spans="1:5" s="37" customFormat="1" ht="24.95" customHeight="1">
      <c r="A9" s="595" t="s">
        <v>1150</v>
      </c>
      <c r="B9" s="595" t="s">
        <v>5396</v>
      </c>
      <c r="C9" s="1498">
        <v>160</v>
      </c>
    </row>
    <row r="10" spans="1:5" s="37" customFormat="1" ht="24.95" customHeight="1">
      <c r="A10" s="596" t="s">
        <v>1150</v>
      </c>
      <c r="B10" s="595" t="s">
        <v>5397</v>
      </c>
      <c r="C10" s="1498">
        <v>330</v>
      </c>
    </row>
    <row r="11" spans="1:5" s="37" customFormat="1" ht="24.95" customHeight="1">
      <c r="A11" s="596" t="s">
        <v>1150</v>
      </c>
      <c r="B11" s="595" t="s">
        <v>5398</v>
      </c>
      <c r="C11" s="1498">
        <v>226</v>
      </c>
    </row>
    <row r="12" spans="1:5" s="37" customFormat="1" ht="24.95" customHeight="1">
      <c r="A12" s="595" t="s">
        <v>4900</v>
      </c>
      <c r="B12" s="595" t="s">
        <v>5399</v>
      </c>
      <c r="C12" s="1498">
        <v>141</v>
      </c>
    </row>
    <row r="13" spans="1:5" s="37" customFormat="1" ht="24.95" customHeight="1">
      <c r="A13" s="595" t="s">
        <v>1967</v>
      </c>
      <c r="B13" s="595" t="s">
        <v>5400</v>
      </c>
      <c r="C13" s="1498">
        <v>80</v>
      </c>
    </row>
    <row r="14" spans="1:5" ht="24.95" customHeight="1">
      <c r="A14" s="595" t="s">
        <v>114</v>
      </c>
      <c r="B14" s="1760" t="s">
        <v>5401</v>
      </c>
      <c r="C14" s="1761">
        <v>115</v>
      </c>
    </row>
    <row r="15" spans="1:5" ht="24.95" customHeight="1">
      <c r="A15" s="595" t="s">
        <v>4901</v>
      </c>
      <c r="B15" s="1760" t="s">
        <v>5402</v>
      </c>
      <c r="C15" s="1761">
        <v>280</v>
      </c>
    </row>
    <row r="16" spans="1:5" ht="24.95" customHeight="1">
      <c r="A16" s="595" t="s">
        <v>1968</v>
      </c>
      <c r="B16" s="1760" t="s">
        <v>5403</v>
      </c>
      <c r="C16" s="1761">
        <v>64</v>
      </c>
    </row>
    <row r="17" spans="1:3" ht="24.95" customHeight="1">
      <c r="A17" s="1760" t="s">
        <v>1969</v>
      </c>
      <c r="B17" s="1760" t="s">
        <v>5404</v>
      </c>
      <c r="C17" s="1761">
        <v>180</v>
      </c>
    </row>
    <row r="18" spans="1:3" ht="24.95" customHeight="1">
      <c r="A18" s="1760" t="s">
        <v>4902</v>
      </c>
      <c r="B18" s="1760" t="s">
        <v>5405</v>
      </c>
      <c r="C18" s="1761">
        <v>72</v>
      </c>
    </row>
    <row r="19" spans="1:3" ht="24.95" customHeight="1">
      <c r="A19" s="1760" t="s">
        <v>4903</v>
      </c>
      <c r="B19" s="1760" t="s">
        <v>5449</v>
      </c>
      <c r="C19" s="1761">
        <v>120</v>
      </c>
    </row>
    <row r="20" spans="1:3" ht="24.95" customHeight="1">
      <c r="A20" s="1760" t="s">
        <v>4903</v>
      </c>
      <c r="B20" s="1760" t="s">
        <v>5450</v>
      </c>
      <c r="C20" s="1761">
        <v>34</v>
      </c>
    </row>
    <row r="21" spans="1:3" ht="24.95" customHeight="1">
      <c r="A21" s="1760" t="s">
        <v>4904</v>
      </c>
      <c r="B21" s="1760" t="s">
        <v>4905</v>
      </c>
      <c r="C21" s="1761">
        <v>20</v>
      </c>
    </row>
    <row r="22" spans="1:3" ht="24.95" customHeight="1">
      <c r="A22" s="1760" t="s">
        <v>4906</v>
      </c>
      <c r="B22" s="1760" t="s">
        <v>4907</v>
      </c>
      <c r="C22" s="1761">
        <v>100</v>
      </c>
    </row>
    <row r="23" spans="1:3" ht="24.95" customHeight="1">
      <c r="A23" s="1760" t="s">
        <v>4908</v>
      </c>
      <c r="B23" s="1760" t="s">
        <v>5406</v>
      </c>
      <c r="C23" s="1761">
        <v>20</v>
      </c>
    </row>
    <row r="24" spans="1:3" ht="24.95" customHeight="1">
      <c r="A24" s="1760" t="s">
        <v>4908</v>
      </c>
      <c r="B24" s="1760" t="s">
        <v>5407</v>
      </c>
      <c r="C24" s="1761">
        <v>65</v>
      </c>
    </row>
    <row r="25" spans="1:3" ht="24.95" customHeight="1">
      <c r="A25" s="1760" t="s">
        <v>4909</v>
      </c>
      <c r="B25" s="1760" t="s">
        <v>4910</v>
      </c>
      <c r="C25" s="1761">
        <v>30</v>
      </c>
    </row>
    <row r="26" spans="1:3" ht="24.95" customHeight="1">
      <c r="A26" s="1762" t="s">
        <v>4911</v>
      </c>
      <c r="B26" s="1762" t="s">
        <v>4912</v>
      </c>
      <c r="C26" s="1763">
        <v>80</v>
      </c>
    </row>
    <row r="27" spans="1:3" ht="24.75" customHeight="1">
      <c r="A27" s="2017" t="s">
        <v>874</v>
      </c>
      <c r="B27" s="2017"/>
      <c r="C27" s="1764">
        <f>SUM(C6:C26)</f>
        <v>2329</v>
      </c>
    </row>
    <row r="28" spans="1:3" ht="24.75" customHeight="1">
      <c r="A28" s="1689"/>
      <c r="B28" s="1689"/>
      <c r="C28" s="48" t="s">
        <v>5419</v>
      </c>
    </row>
    <row r="29" spans="1:3" s="23" customFormat="1" ht="20.100000000000001" customHeight="1">
      <c r="A29" s="2027" t="s">
        <v>1970</v>
      </c>
      <c r="B29" s="2024"/>
      <c r="C29" s="2016"/>
    </row>
    <row r="30" spans="1:3" ht="24.95" customHeight="1">
      <c r="A30" s="1694" t="s">
        <v>1963</v>
      </c>
      <c r="B30" s="1691" t="s">
        <v>1964</v>
      </c>
      <c r="C30" s="1691" t="s">
        <v>1965</v>
      </c>
    </row>
    <row r="31" spans="1:3" ht="24.75" customHeight="1">
      <c r="A31" s="594" t="s">
        <v>1971</v>
      </c>
      <c r="B31" s="594" t="s">
        <v>1972</v>
      </c>
      <c r="C31" s="1765">
        <v>52</v>
      </c>
    </row>
    <row r="32" spans="1:3" ht="24.75" customHeight="1">
      <c r="A32" s="595" t="s">
        <v>1973</v>
      </c>
      <c r="B32" s="595" t="s">
        <v>1974</v>
      </c>
      <c r="C32" s="1766">
        <v>40</v>
      </c>
    </row>
    <row r="33" spans="1:3" ht="24.75" customHeight="1">
      <c r="A33" s="595" t="s">
        <v>5937</v>
      </c>
      <c r="B33" s="595" t="s">
        <v>5938</v>
      </c>
      <c r="C33" s="1766">
        <v>845</v>
      </c>
    </row>
    <row r="34" spans="1:3" ht="24.75" customHeight="1">
      <c r="A34" s="595" t="s">
        <v>1975</v>
      </c>
      <c r="B34" s="595" t="s">
        <v>5924</v>
      </c>
      <c r="C34" s="1766">
        <v>216</v>
      </c>
    </row>
    <row r="35" spans="1:3" ht="24.75" customHeight="1">
      <c r="A35" s="595" t="s">
        <v>1976</v>
      </c>
      <c r="B35" s="595" t="s">
        <v>5925</v>
      </c>
      <c r="C35" s="1766">
        <v>120</v>
      </c>
    </row>
    <row r="36" spans="1:3" ht="24.75" customHeight="1">
      <c r="A36" s="1760" t="s">
        <v>1977</v>
      </c>
      <c r="B36" s="1760" t="s">
        <v>1978</v>
      </c>
      <c r="C36" s="1767">
        <v>12</v>
      </c>
    </row>
    <row r="37" spans="1:3" ht="24.75" customHeight="1">
      <c r="A37" s="1760" t="s">
        <v>1979</v>
      </c>
      <c r="B37" s="1760" t="s">
        <v>1980</v>
      </c>
      <c r="C37" s="1767">
        <v>16</v>
      </c>
    </row>
    <row r="38" spans="1:3" ht="24.75" customHeight="1">
      <c r="A38" s="595" t="s">
        <v>1981</v>
      </c>
      <c r="B38" s="1760" t="s">
        <v>1982</v>
      </c>
      <c r="C38" s="1767">
        <v>136</v>
      </c>
    </row>
    <row r="39" spans="1:3" ht="24.75" customHeight="1">
      <c r="A39" s="1760" t="s">
        <v>1983</v>
      </c>
      <c r="B39" s="1760" t="s">
        <v>1984</v>
      </c>
      <c r="C39" s="1767">
        <v>240</v>
      </c>
    </row>
    <row r="40" spans="1:3" ht="24.75" customHeight="1">
      <c r="A40" s="1760" t="s">
        <v>1985</v>
      </c>
      <c r="B40" s="1760" t="s">
        <v>1986</v>
      </c>
      <c r="C40" s="1767">
        <v>112</v>
      </c>
    </row>
    <row r="41" spans="1:3" ht="24.75" customHeight="1">
      <c r="A41" s="1760" t="s">
        <v>1987</v>
      </c>
      <c r="B41" s="1760" t="s">
        <v>1988</v>
      </c>
      <c r="C41" s="1767">
        <v>800</v>
      </c>
    </row>
    <row r="42" spans="1:3" ht="24.75" customHeight="1">
      <c r="A42" s="1760" t="s">
        <v>5926</v>
      </c>
      <c r="B42" s="1760" t="s">
        <v>1989</v>
      </c>
      <c r="C42" s="1767">
        <v>136</v>
      </c>
    </row>
    <row r="43" spans="1:3" ht="24.75" customHeight="1">
      <c r="A43" s="1692" t="s">
        <v>1990</v>
      </c>
      <c r="B43" s="1760" t="s">
        <v>1991</v>
      </c>
      <c r="C43" s="1767">
        <v>64</v>
      </c>
    </row>
    <row r="44" spans="1:3" ht="24.75" customHeight="1">
      <c r="A44" s="1760" t="s">
        <v>1992</v>
      </c>
      <c r="B44" s="1760" t="s">
        <v>1993</v>
      </c>
      <c r="C44" s="1767">
        <v>32</v>
      </c>
    </row>
    <row r="45" spans="1:3" ht="24.75" customHeight="1">
      <c r="A45" s="1760" t="s">
        <v>114</v>
      </c>
      <c r="B45" s="1760" t="s">
        <v>5927</v>
      </c>
      <c r="C45" s="1767">
        <v>242</v>
      </c>
    </row>
    <row r="46" spans="1:3" ht="24.75" customHeight="1">
      <c r="A46" s="1760" t="s">
        <v>1994</v>
      </c>
      <c r="B46" s="1760" t="s">
        <v>5928</v>
      </c>
      <c r="C46" s="1767">
        <v>10</v>
      </c>
    </row>
    <row r="47" spans="1:3" ht="24.75" customHeight="1">
      <c r="A47" s="1760" t="s">
        <v>5929</v>
      </c>
      <c r="B47" s="1760" t="s">
        <v>5930</v>
      </c>
      <c r="C47" s="1767">
        <v>7</v>
      </c>
    </row>
    <row r="48" spans="1:3" ht="24.75" customHeight="1">
      <c r="A48" s="1760" t="s">
        <v>1995</v>
      </c>
      <c r="B48" s="1760" t="s">
        <v>5931</v>
      </c>
      <c r="C48" s="1767">
        <v>56</v>
      </c>
    </row>
    <row r="49" spans="1:3" ht="24.75" customHeight="1">
      <c r="A49" s="1760" t="s">
        <v>1996</v>
      </c>
      <c r="B49" s="1760" t="s">
        <v>1997</v>
      </c>
      <c r="C49" s="1767">
        <v>32</v>
      </c>
    </row>
    <row r="50" spans="1:3" ht="24.75" customHeight="1">
      <c r="A50" s="1760" t="s">
        <v>1998</v>
      </c>
      <c r="B50" s="1760" t="s">
        <v>1999</v>
      </c>
      <c r="C50" s="1767">
        <v>60</v>
      </c>
    </row>
    <row r="51" spans="1:3" ht="24.75" customHeight="1">
      <c r="A51" s="1760" t="s">
        <v>2000</v>
      </c>
      <c r="B51" s="1760" t="s">
        <v>2001</v>
      </c>
      <c r="C51" s="1767">
        <v>36</v>
      </c>
    </row>
    <row r="52" spans="1:3" ht="24.75" customHeight="1">
      <c r="A52" s="1692" t="s">
        <v>2002</v>
      </c>
      <c r="B52" s="1692" t="s">
        <v>2003</v>
      </c>
      <c r="C52" s="1767">
        <v>44</v>
      </c>
    </row>
    <row r="53" spans="1:3" ht="24.75" customHeight="1">
      <c r="A53" s="1692" t="s">
        <v>5932</v>
      </c>
      <c r="B53" s="1692" t="s">
        <v>2004</v>
      </c>
      <c r="C53" s="1767">
        <v>50</v>
      </c>
    </row>
    <row r="54" spans="1:3" ht="24.75" customHeight="1">
      <c r="A54" s="1692" t="s">
        <v>2005</v>
      </c>
      <c r="B54" s="1692" t="s">
        <v>2006</v>
      </c>
      <c r="C54" s="1767">
        <v>24</v>
      </c>
    </row>
    <row r="55" spans="1:3" ht="24.75" customHeight="1">
      <c r="A55" s="1692" t="s">
        <v>5933</v>
      </c>
      <c r="B55" s="1692" t="s">
        <v>2007</v>
      </c>
      <c r="C55" s="1767">
        <v>2</v>
      </c>
    </row>
    <row r="56" spans="1:3" ht="24.75" customHeight="1">
      <c r="A56" s="1692" t="s">
        <v>2008</v>
      </c>
      <c r="B56" s="1692" t="s">
        <v>2009</v>
      </c>
      <c r="C56" s="1767">
        <v>8</v>
      </c>
    </row>
    <row r="57" spans="1:3" ht="24.75" customHeight="1">
      <c r="A57" s="1692" t="s">
        <v>2010</v>
      </c>
      <c r="B57" s="1692" t="s">
        <v>2011</v>
      </c>
      <c r="C57" s="1767">
        <v>43</v>
      </c>
    </row>
    <row r="58" spans="1:3" ht="24.75" customHeight="1">
      <c r="A58" s="1692" t="s">
        <v>2012</v>
      </c>
      <c r="B58" s="1692" t="s">
        <v>2013</v>
      </c>
      <c r="C58" s="1767">
        <v>96</v>
      </c>
    </row>
    <row r="59" spans="1:3" ht="24.75" customHeight="1">
      <c r="A59" s="1692" t="s">
        <v>2014</v>
      </c>
      <c r="B59" s="1692" t="s">
        <v>4889</v>
      </c>
      <c r="C59" s="1767">
        <v>6</v>
      </c>
    </row>
    <row r="60" spans="1:3" ht="24.75" customHeight="1">
      <c r="A60" s="1692" t="s">
        <v>2015</v>
      </c>
      <c r="B60" s="1692" t="s">
        <v>2016</v>
      </c>
      <c r="C60" s="1767">
        <v>12</v>
      </c>
    </row>
    <row r="61" spans="1:3" ht="24.75" customHeight="1">
      <c r="A61" s="1692" t="s">
        <v>5934</v>
      </c>
      <c r="B61" s="1692" t="s">
        <v>2017</v>
      </c>
      <c r="C61" s="1767">
        <v>54</v>
      </c>
    </row>
    <row r="62" spans="1:3" ht="24.75" customHeight="1">
      <c r="A62" s="1692" t="s">
        <v>2018</v>
      </c>
      <c r="B62" s="1692" t="s">
        <v>4890</v>
      </c>
      <c r="C62" s="1767">
        <v>16</v>
      </c>
    </row>
    <row r="63" spans="1:3" ht="24.75" customHeight="1">
      <c r="A63" s="1692" t="s">
        <v>2019</v>
      </c>
      <c r="B63" s="1692" t="s">
        <v>2020</v>
      </c>
      <c r="C63" s="1767">
        <v>4</v>
      </c>
    </row>
    <row r="64" spans="1:3" ht="24.75" customHeight="1">
      <c r="A64" s="1692" t="s">
        <v>2021</v>
      </c>
      <c r="B64" s="1692" t="s">
        <v>2022</v>
      </c>
      <c r="C64" s="1767">
        <v>11</v>
      </c>
    </row>
    <row r="65" spans="1:3" ht="24.75" customHeight="1">
      <c r="A65" s="1692" t="s">
        <v>2023</v>
      </c>
      <c r="B65" s="1692" t="s">
        <v>2024</v>
      </c>
      <c r="C65" s="1767">
        <v>2</v>
      </c>
    </row>
    <row r="66" spans="1:3" ht="24.75" customHeight="1">
      <c r="A66" s="2017" t="s">
        <v>874</v>
      </c>
      <c r="B66" s="2017"/>
      <c r="C66" s="1764">
        <f>SUM(C31:C65)</f>
        <v>3636</v>
      </c>
    </row>
    <row r="67" spans="1:3" ht="15" customHeight="1">
      <c r="A67" s="20" t="s">
        <v>2025</v>
      </c>
    </row>
  </sheetData>
  <customSheetViews>
    <customSheetView guid="{35BD8D3A-C3F6-4E0E-B6B2-2143E8CF03D4}" scale="85">
      <selection activeCell="E29" sqref="E2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E1" sqref="E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67" sqref="C6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5"/>
    </customSheetView>
    <customSheetView guid="{F9A5D3E6-646D-417F-BBE8-7ECCE1B1890D}"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6"/>
    </customSheetView>
    <customSheetView guid="{B49D56AA-3B6B-4E15-99C8-E193BF4F22A9}"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17"/>
    </customSheetView>
    <customSheetView guid="{30058F98-6897-4D54-8BCF-6DCA7063FB8D}"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18"/>
    </customSheetView>
    <customSheetView guid="{69EF12F7-33A4-4F77-BCCE-9A346C0C3A8F}"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19"/>
    </customSheetView>
    <customSheetView guid="{2EA61839-294C-4932-B051-169222D4FEC6}" scale="85">
      <pane ySplit="3" topLeftCell="A4"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22"/>
    </customSheetView>
    <customSheetView guid="{1BFE2A91-9960-49FB-B512-A4FCD8C3EC6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24"/>
    </customSheetView>
    <customSheetView guid="{C5E0F698-3666-4B81-8EED-CC2781573207}"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58"/>
    </customSheetView>
    <customSheetView guid="{C6AFBE28-E866-4D5D-ADBD-07D2847FD902}"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59"/>
    </customSheetView>
    <customSheetView guid="{3735EA80-EB2D-4910-81F1-1AA74ECCBFE5}"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63"/>
    </customSheetView>
    <customSheetView guid="{1F973131-8A4E-4D06-BD72-AB7B2C989AC9}"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65"/>
    </customSheetView>
    <customSheetView guid="{240189DE-87D7-4094-9C55-239451DB35EE}" scale="70" view="pageBreakPreview">
      <pane ySplit="3"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66"/>
    </customSheetView>
    <customSheetView guid="{3879FE5B-EDC4-4A46-BAD1-D4F44E5C755B}"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ne ySplit="3" topLeftCell="A25"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72"/>
    </customSheetView>
    <customSheetView guid="{71042459-703D-4FF3-8D53-1213B54B1552}"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73"/>
    </customSheetView>
    <customSheetView guid="{EE644B69-3942-4A0D-811D-C183FE0C8B84}"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74"/>
    </customSheetView>
    <customSheetView guid="{AA17E97B-ABB2-4C8B-BAA8-63934B5B5DBA}" scale="70" view="pageBreakPreview">
      <pane ySplit="2" topLeftCell="A4" activePane="bottomLeft" state="frozen"/>
      <selection pane="bottomLeft" activeCell="C67" sqref="C67"/>
      <pageMargins left="0.59055118110236227" right="0.59055118110236227" top="0.78740157480314965" bottom="0.78740157480314965" header="0.31496062992125984" footer="0.31496062992125984"/>
      <pageSetup paperSize="9" scale="72" orientation="portrait" r:id="rId75"/>
    </customSheetView>
    <customSheetView guid="{723C59CB-A466-4479-8AA8-39674B010947}" scale="70" view="pageBreakPreview">
      <pane ySplit="2" topLeftCell="A4" activePane="bottomLeft"/>
      <selection pane="bottomLeft" activeCell="C67" sqref="C67"/>
      <pageMargins left="0.59055118110236227" right="0.59055118110236227" top="0.78740157480314965" bottom="0.78740157480314965" header="0.31496062992125984" footer="0.31496062992125984"/>
      <pageSetup paperSize="9" scale="72" orientation="portrait" r:id="rId76"/>
    </customSheetView>
    <customSheetView guid="{9D1B7E56-0B3F-4392-BE9A-F57461B2AFB0}" scale="85">
      <selection activeCell="C67" sqref="C6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view="pageBreakPreview">
      <pane ySplit="2" topLeftCell="A4" activePane="bottomLeft"/>
      <selection pane="bottomLeft" activeCell="C67" sqref="C67"/>
      <pageMargins left="0.59055118110236227" right="0.59055118110236227" top="0.78740157480314965" bottom="0.78740157480314965" header="0.31496062992125984" footer="0.31496062992125984"/>
      <pageSetup paperSize="9" scale="72" orientation="portrait" r:id="rId79"/>
    </customSheetView>
    <customSheetView guid="{A0A5534D-42D8-415C-8AAF-DF16D93BD699}" scale="70" view="pageBreakPreview">
      <pane ySplit="2" topLeftCell="A4" activePane="bottomLeft"/>
      <selection pane="bottomLeft" activeCell="C67" sqref="C67"/>
      <pageMargins left="0.59055118110236227" right="0.59055118110236227" top="0.78740157480314965" bottom="0.78740157480314965" header="0.31496062992125984" footer="0.31496062992125984"/>
      <pageSetup paperSize="9" scale="72" orientation="portrait" r:id="rId80"/>
    </customSheetView>
    <customSheetView guid="{954601D5-9BC0-44CB-9222-E69A5143F9E9}" scale="85">
      <selection activeCell="E1" sqref="E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
    <mergeCell ref="A4:C4"/>
    <mergeCell ref="A29:C29"/>
    <mergeCell ref="A66:B66"/>
    <mergeCell ref="A27:B27"/>
  </mergeCells>
  <phoneticPr fontId="2"/>
  <hyperlinks>
    <hyperlink ref="E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autoPageBreaks="0"/>
  </sheetPr>
  <dimension ref="A1:K20"/>
  <sheetViews>
    <sheetView zoomScale="85" zoomScaleNormal="85" zoomScaleSheetLayoutView="85" workbookViewId="0">
      <selection activeCell="G27" sqref="G27"/>
    </sheetView>
  </sheetViews>
  <sheetFormatPr defaultColWidth="2.5" defaultRowHeight="15" customHeight="1"/>
  <cols>
    <col min="1" max="1" width="17.25" style="20" customWidth="1"/>
    <col min="2" max="3" width="13.625" style="20" customWidth="1"/>
    <col min="4" max="9" width="9.125" style="20" customWidth="1"/>
    <col min="10" max="10" width="2.5" style="20" customWidth="1"/>
    <col min="11" max="11" width="11" style="20" bestFit="1" customWidth="1"/>
    <col min="12" max="16384" width="2.5" style="20"/>
  </cols>
  <sheetData>
    <row r="1" spans="1:11" ht="22.5" customHeight="1">
      <c r="I1" s="19" t="s">
        <v>4800</v>
      </c>
      <c r="K1" s="558" t="s">
        <v>747</v>
      </c>
    </row>
    <row r="2" spans="1:11" ht="22.5" customHeight="1">
      <c r="A2" s="22" t="s">
        <v>4807</v>
      </c>
      <c r="B2" s="22"/>
      <c r="C2" s="22"/>
    </row>
    <row r="3" spans="1:11" ht="20.100000000000001" customHeight="1">
      <c r="A3" s="2017" t="s">
        <v>2026</v>
      </c>
      <c r="B3" s="2022" t="s">
        <v>2027</v>
      </c>
      <c r="C3" s="2024" t="s">
        <v>2028</v>
      </c>
      <c r="D3" s="2024" t="s">
        <v>2029</v>
      </c>
      <c r="E3" s="2024"/>
      <c r="F3" s="2024"/>
      <c r="G3" s="2024" t="s">
        <v>2030</v>
      </c>
      <c r="H3" s="2024"/>
      <c r="I3" s="2016"/>
    </row>
    <row r="4" spans="1:11" ht="20.100000000000001" customHeight="1">
      <c r="A4" s="2017"/>
      <c r="B4" s="2017"/>
      <c r="C4" s="2024"/>
      <c r="D4" s="959" t="s">
        <v>985</v>
      </c>
      <c r="E4" s="959" t="s">
        <v>2031</v>
      </c>
      <c r="F4" s="959" t="s">
        <v>2032</v>
      </c>
      <c r="G4" s="959" t="s">
        <v>985</v>
      </c>
      <c r="H4" s="959" t="s">
        <v>2031</v>
      </c>
      <c r="I4" s="953" t="s">
        <v>2032</v>
      </c>
    </row>
    <row r="5" spans="1:11" s="37" customFormat="1" ht="23.25" customHeight="1">
      <c r="A5" s="600">
        <v>2010</v>
      </c>
      <c r="B5" s="79" t="s">
        <v>2033</v>
      </c>
      <c r="C5" s="601">
        <v>3884</v>
      </c>
      <c r="D5" s="1006">
        <f t="shared" ref="D5:D17" si="0">SUM(E5:F5)</f>
        <v>124</v>
      </c>
      <c r="E5" s="1006">
        <v>88</v>
      </c>
      <c r="F5" s="1006">
        <v>36</v>
      </c>
      <c r="G5" s="1006">
        <f t="shared" ref="G5:G17" si="1">SUM(H5:I5)</f>
        <v>714</v>
      </c>
      <c r="H5" s="1006">
        <v>606</v>
      </c>
      <c r="I5" s="1006">
        <v>108</v>
      </c>
    </row>
    <row r="6" spans="1:11" s="37" customFormat="1" ht="23.25" customHeight="1">
      <c r="A6" s="600">
        <v>2011</v>
      </c>
      <c r="B6" s="79" t="s">
        <v>2034</v>
      </c>
      <c r="C6" s="601">
        <v>3878</v>
      </c>
      <c r="D6" s="1006">
        <f t="shared" si="0"/>
        <v>79</v>
      </c>
      <c r="E6" s="1006">
        <v>55</v>
      </c>
      <c r="F6" s="1006">
        <v>24</v>
      </c>
      <c r="G6" s="1006">
        <f t="shared" si="1"/>
        <v>368</v>
      </c>
      <c r="H6" s="1006">
        <v>313</v>
      </c>
      <c r="I6" s="1006">
        <v>55</v>
      </c>
    </row>
    <row r="7" spans="1:11" s="37" customFormat="1" ht="23.25" customHeight="1">
      <c r="A7" s="600">
        <v>2012</v>
      </c>
      <c r="B7" s="79" t="s">
        <v>2035</v>
      </c>
      <c r="C7" s="601">
        <v>3871</v>
      </c>
      <c r="D7" s="1006">
        <f t="shared" si="0"/>
        <v>133</v>
      </c>
      <c r="E7" s="1006">
        <v>95</v>
      </c>
      <c r="F7" s="1006">
        <v>38</v>
      </c>
      <c r="G7" s="1006">
        <f t="shared" si="1"/>
        <v>574</v>
      </c>
      <c r="H7" s="1006">
        <v>500</v>
      </c>
      <c r="I7" s="1006">
        <v>74</v>
      </c>
    </row>
    <row r="8" spans="1:11" s="37" customFormat="1" ht="23.25" customHeight="1">
      <c r="A8" s="600">
        <v>2013</v>
      </c>
      <c r="B8" s="79" t="s">
        <v>2036</v>
      </c>
      <c r="C8" s="601">
        <v>3863</v>
      </c>
      <c r="D8" s="1006">
        <f t="shared" si="0"/>
        <v>149</v>
      </c>
      <c r="E8" s="1006">
        <v>108</v>
      </c>
      <c r="F8" s="1006">
        <v>41</v>
      </c>
      <c r="G8" s="1006">
        <f t="shared" si="1"/>
        <v>383</v>
      </c>
      <c r="H8" s="1006">
        <v>324</v>
      </c>
      <c r="I8" s="1006">
        <v>59</v>
      </c>
    </row>
    <row r="9" spans="1:11" s="37" customFormat="1" ht="23.25" customHeight="1">
      <c r="A9" s="600">
        <v>2014</v>
      </c>
      <c r="B9" s="79" t="s">
        <v>2037</v>
      </c>
      <c r="C9" s="601">
        <v>3856</v>
      </c>
      <c r="D9" s="1006">
        <f t="shared" si="0"/>
        <v>267</v>
      </c>
      <c r="E9" s="1006">
        <v>211</v>
      </c>
      <c r="F9" s="1006">
        <v>56</v>
      </c>
      <c r="G9" s="1006">
        <f t="shared" si="1"/>
        <v>437</v>
      </c>
      <c r="H9" s="1006">
        <v>332</v>
      </c>
      <c r="I9" s="1006">
        <v>105</v>
      </c>
    </row>
    <row r="10" spans="1:11" ht="23.25" customHeight="1">
      <c r="A10" s="955">
        <v>2015</v>
      </c>
      <c r="B10" s="79" t="s">
        <v>2038</v>
      </c>
      <c r="C10" s="584">
        <v>3841</v>
      </c>
      <c r="D10" s="1006">
        <f t="shared" si="0"/>
        <v>273</v>
      </c>
      <c r="E10" s="972">
        <v>219</v>
      </c>
      <c r="F10" s="972">
        <v>54</v>
      </c>
      <c r="G10" s="1006">
        <f t="shared" si="1"/>
        <v>335</v>
      </c>
      <c r="H10" s="972">
        <v>232</v>
      </c>
      <c r="I10" s="972">
        <v>103</v>
      </c>
    </row>
    <row r="11" spans="1:11" ht="23.25" customHeight="1">
      <c r="A11" s="955">
        <v>2016</v>
      </c>
      <c r="B11" s="79" t="s">
        <v>2039</v>
      </c>
      <c r="C11" s="584">
        <v>3841</v>
      </c>
      <c r="D11" s="1006">
        <f t="shared" si="0"/>
        <v>212</v>
      </c>
      <c r="E11" s="972">
        <v>160</v>
      </c>
      <c r="F11" s="972">
        <v>52</v>
      </c>
      <c r="G11" s="1006">
        <f t="shared" si="1"/>
        <v>374</v>
      </c>
      <c r="H11" s="972">
        <v>273</v>
      </c>
      <c r="I11" s="972">
        <v>101</v>
      </c>
    </row>
    <row r="12" spans="1:11" ht="23.25" customHeight="1">
      <c r="A12" s="955">
        <v>2017</v>
      </c>
      <c r="B12" s="79" t="s">
        <v>2040</v>
      </c>
      <c r="C12" s="584">
        <v>3822</v>
      </c>
      <c r="D12" s="1006">
        <f t="shared" si="0"/>
        <v>124</v>
      </c>
      <c r="E12" s="972">
        <v>80</v>
      </c>
      <c r="F12" s="972">
        <v>44</v>
      </c>
      <c r="G12" s="1006">
        <f t="shared" si="1"/>
        <v>217</v>
      </c>
      <c r="H12" s="972">
        <v>131</v>
      </c>
      <c r="I12" s="972">
        <v>86</v>
      </c>
    </row>
    <row r="13" spans="1:11" ht="23.25" customHeight="1">
      <c r="A13" s="955">
        <v>2018</v>
      </c>
      <c r="B13" s="79" t="s">
        <v>2041</v>
      </c>
      <c r="C13" s="584">
        <v>3809</v>
      </c>
      <c r="D13" s="1006">
        <f t="shared" si="0"/>
        <v>189</v>
      </c>
      <c r="E13" s="972">
        <v>141</v>
      </c>
      <c r="F13" s="972">
        <v>48</v>
      </c>
      <c r="G13" s="1006">
        <f t="shared" si="1"/>
        <v>210</v>
      </c>
      <c r="H13" s="972">
        <v>153</v>
      </c>
      <c r="I13" s="972">
        <v>57</v>
      </c>
    </row>
    <row r="14" spans="1:11" ht="23.25" customHeight="1">
      <c r="A14" s="955">
        <v>2019</v>
      </c>
      <c r="B14" s="986" t="s">
        <v>2042</v>
      </c>
      <c r="C14" s="602">
        <v>3784</v>
      </c>
      <c r="D14" s="1006">
        <f t="shared" si="0"/>
        <v>152</v>
      </c>
      <c r="E14" s="587">
        <v>110</v>
      </c>
      <c r="F14" s="587">
        <v>42</v>
      </c>
      <c r="G14" s="1006">
        <f t="shared" si="1"/>
        <v>139</v>
      </c>
      <c r="H14" s="587">
        <v>108</v>
      </c>
      <c r="I14" s="587">
        <v>31</v>
      </c>
    </row>
    <row r="15" spans="1:11" ht="23.25" customHeight="1">
      <c r="A15" s="955">
        <v>2020</v>
      </c>
      <c r="B15" s="986" t="s">
        <v>2043</v>
      </c>
      <c r="C15" s="602">
        <v>3759</v>
      </c>
      <c r="D15" s="1006">
        <f>SUM(E15:F15)</f>
        <v>143</v>
      </c>
      <c r="E15" s="587">
        <v>72</v>
      </c>
      <c r="F15" s="587">
        <v>71</v>
      </c>
      <c r="G15" s="1006">
        <f t="shared" si="1"/>
        <v>115</v>
      </c>
      <c r="H15" s="587">
        <v>61</v>
      </c>
      <c r="I15" s="587">
        <v>54</v>
      </c>
    </row>
    <row r="16" spans="1:11" ht="23.25" customHeight="1">
      <c r="A16" s="1502">
        <v>2021</v>
      </c>
      <c r="B16" s="1506" t="s">
        <v>4916</v>
      </c>
      <c r="C16" s="602">
        <v>3720</v>
      </c>
      <c r="D16" s="1507">
        <f>SUM(E16:F16)</f>
        <v>167</v>
      </c>
      <c r="E16" s="587">
        <v>92</v>
      </c>
      <c r="F16" s="587">
        <v>75</v>
      </c>
      <c r="G16" s="1507">
        <f>SUM(H16:I16)</f>
        <v>236</v>
      </c>
      <c r="H16" s="587">
        <v>133</v>
      </c>
      <c r="I16" s="587">
        <v>103</v>
      </c>
    </row>
    <row r="17" spans="1:9" ht="23.25" customHeight="1">
      <c r="A17" s="1342">
        <v>2022</v>
      </c>
      <c r="B17" s="1343" t="s">
        <v>5125</v>
      </c>
      <c r="C17" s="602">
        <v>3695</v>
      </c>
      <c r="D17" s="1344">
        <f t="shared" si="0"/>
        <v>188</v>
      </c>
      <c r="E17" s="587">
        <v>114</v>
      </c>
      <c r="F17" s="587">
        <v>74</v>
      </c>
      <c r="G17" s="1344">
        <f t="shared" si="1"/>
        <v>330</v>
      </c>
      <c r="H17" s="587">
        <v>201</v>
      </c>
      <c r="I17" s="587">
        <v>129</v>
      </c>
    </row>
    <row r="18" spans="1:9" ht="23.25" customHeight="1">
      <c r="A18" s="1690">
        <v>2023</v>
      </c>
      <c r="B18" s="1693" t="s">
        <v>5426</v>
      </c>
      <c r="C18" s="602">
        <v>3665</v>
      </c>
      <c r="D18" s="1695">
        <f>SUM(E18:F18)</f>
        <v>252</v>
      </c>
      <c r="E18" s="587">
        <v>154</v>
      </c>
      <c r="F18" s="587">
        <v>98</v>
      </c>
      <c r="G18" s="1695">
        <f>SUM(H18:I18)</f>
        <v>206</v>
      </c>
      <c r="H18" s="587">
        <v>112</v>
      </c>
      <c r="I18" s="587">
        <v>94</v>
      </c>
    </row>
    <row r="19" spans="1:9" ht="23.25" customHeight="1">
      <c r="A19" s="1629">
        <v>2024</v>
      </c>
      <c r="B19" s="1639" t="s">
        <v>5563</v>
      </c>
      <c r="C19" s="1583">
        <v>3636</v>
      </c>
      <c r="D19" s="1696">
        <f>SUM(E19:F19)</f>
        <v>236</v>
      </c>
      <c r="E19" s="597">
        <v>123</v>
      </c>
      <c r="F19" s="597">
        <v>113</v>
      </c>
      <c r="G19" s="1696">
        <f>SUM(H19:I19)</f>
        <v>147</v>
      </c>
      <c r="H19" s="597">
        <v>62</v>
      </c>
      <c r="I19" s="597">
        <v>85</v>
      </c>
    </row>
    <row r="20" spans="1:9" s="23" customFormat="1" ht="15" customHeight="1">
      <c r="A20" s="23" t="s">
        <v>2044</v>
      </c>
    </row>
  </sheetData>
  <customSheetViews>
    <customSheetView guid="{35BD8D3A-C3F6-4E0E-B6B2-2143E8CF03D4}" scale="85">
      <selection activeCell="E28" sqref="E28"/>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I17" sqref="I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K1" sqref="K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I17" sqref="I1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4">
      <selection activeCell="D17" sqref="D1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I17" sqref="I1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I17" sqref="I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I17" sqref="I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I17" sqref="I1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I17" sqref="I1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I17" sqref="I1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I17" sqref="I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I17" sqref="I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I17" sqref="I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I17" sqref="I1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I17" sqref="I1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I17" sqref="I1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I17" sqref="I1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I17" sqref="I1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6" sqref="C16"/>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I17" sqref="I1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I17" sqref="I1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I17" sqref="I1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I17" sqref="I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I17" sqref="I1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I17" sqref="I1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I17" sqref="I1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I17" sqref="I1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I17" sqref="I1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I17" sqref="I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I17" sqref="I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I17" sqref="I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I17" sqref="I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I17" sqref="I17"/>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I17" sqref="I1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I17" sqref="I1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I17" sqref="I1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I17" sqref="I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I17" sqref="I1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I17" sqref="I17"/>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I17" sqref="I1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I17" sqref="I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I17" sqref="I1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3:A4"/>
    <mergeCell ref="B3:B4"/>
    <mergeCell ref="C3:C4"/>
    <mergeCell ref="D3:F3"/>
    <mergeCell ref="G3:I3"/>
  </mergeCell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autoPageBreaks="0"/>
  </sheetPr>
  <dimension ref="A1:O11"/>
  <sheetViews>
    <sheetView zoomScaleNormal="100" zoomScaleSheetLayoutView="70" workbookViewId="0">
      <selection activeCell="D15" sqref="D15"/>
    </sheetView>
  </sheetViews>
  <sheetFormatPr defaultColWidth="2.5" defaultRowHeight="15" customHeight="1"/>
  <cols>
    <col min="1" max="1" width="11.75" style="20" customWidth="1"/>
    <col min="2" max="7" width="11.375" style="37" customWidth="1"/>
    <col min="8" max="13" width="11.375" style="20" customWidth="1"/>
    <col min="14" max="14" width="2.5" style="20"/>
    <col min="15" max="15" width="10.625" style="20" bestFit="1" customWidth="1"/>
    <col min="16" max="16384" width="2.5" style="20"/>
  </cols>
  <sheetData>
    <row r="1" spans="1:15" ht="22.5" customHeight="1">
      <c r="M1" s="19" t="s">
        <v>4802</v>
      </c>
      <c r="O1" s="558" t="s">
        <v>747</v>
      </c>
    </row>
    <row r="2" spans="1:15" ht="22.5" customHeight="1">
      <c r="A2" s="22" t="s">
        <v>4806</v>
      </c>
    </row>
    <row r="3" spans="1:15" s="165" customFormat="1" ht="22.5" customHeight="1">
      <c r="A3" s="165" t="s">
        <v>2046</v>
      </c>
      <c r="B3" s="605"/>
      <c r="C3" s="605"/>
      <c r="D3" s="605"/>
      <c r="E3" s="605"/>
      <c r="F3" s="605"/>
      <c r="G3" s="605"/>
    </row>
    <row r="4" spans="1:15" ht="20.100000000000001" customHeight="1">
      <c r="A4" s="2173" t="s">
        <v>1037</v>
      </c>
      <c r="B4" s="2174" t="s">
        <v>5535</v>
      </c>
      <c r="C4" s="2175"/>
      <c r="D4" s="2174" t="s">
        <v>2047</v>
      </c>
      <c r="E4" s="2175"/>
      <c r="F4" s="2174" t="s">
        <v>2048</v>
      </c>
      <c r="G4" s="2175"/>
      <c r="H4" s="2176" t="s">
        <v>2049</v>
      </c>
      <c r="I4" s="2171"/>
      <c r="J4" s="2176" t="s">
        <v>2050</v>
      </c>
      <c r="K4" s="2171"/>
      <c r="L4" s="2171" t="s">
        <v>2051</v>
      </c>
      <c r="M4" s="2172"/>
    </row>
    <row r="5" spans="1:15" ht="20.100000000000001" customHeight="1">
      <c r="A5" s="2173"/>
      <c r="B5" s="1613" t="s">
        <v>2052</v>
      </c>
      <c r="C5" s="1614" t="s">
        <v>2053</v>
      </c>
      <c r="D5" s="606" t="s">
        <v>2052</v>
      </c>
      <c r="E5" s="59" t="s">
        <v>2053</v>
      </c>
      <c r="F5" s="59" t="s">
        <v>2052</v>
      </c>
      <c r="G5" s="59" t="s">
        <v>2053</v>
      </c>
      <c r="H5" s="119" t="s">
        <v>2052</v>
      </c>
      <c r="I5" s="118" t="s">
        <v>2053</v>
      </c>
      <c r="J5" s="118" t="s">
        <v>2052</v>
      </c>
      <c r="K5" s="118" t="s">
        <v>2053</v>
      </c>
      <c r="L5" s="118" t="s">
        <v>2052</v>
      </c>
      <c r="M5" s="115" t="s">
        <v>2053</v>
      </c>
    </row>
    <row r="6" spans="1:15" ht="22.5" customHeight="1">
      <c r="A6" s="607" t="s">
        <v>1044</v>
      </c>
      <c r="B6" s="608">
        <f t="shared" ref="B6:C6" si="0">SUM(B7:B8)</f>
        <v>216801</v>
      </c>
      <c r="C6" s="608">
        <f t="shared" si="0"/>
        <v>871445</v>
      </c>
      <c r="D6" s="608">
        <f t="shared" ref="D6:M6" si="1">SUM(D7:D8)</f>
        <v>221066</v>
      </c>
      <c r="E6" s="608">
        <f t="shared" si="1"/>
        <v>1982613</v>
      </c>
      <c r="F6" s="608">
        <f t="shared" si="1"/>
        <v>222306</v>
      </c>
      <c r="G6" s="608">
        <f t="shared" si="1"/>
        <v>2014203</v>
      </c>
      <c r="H6" s="608">
        <f t="shared" si="1"/>
        <v>225092</v>
      </c>
      <c r="I6" s="608">
        <f t="shared" si="1"/>
        <v>1999587</v>
      </c>
      <c r="J6" s="608">
        <f t="shared" si="1"/>
        <v>227073</v>
      </c>
      <c r="K6" s="608">
        <f t="shared" si="1"/>
        <v>1978745</v>
      </c>
      <c r="L6" s="608">
        <f t="shared" si="1"/>
        <v>229356</v>
      </c>
      <c r="M6" s="608">
        <f t="shared" si="1"/>
        <v>1928098</v>
      </c>
    </row>
    <row r="7" spans="1:15" ht="22.5" customHeight="1">
      <c r="A7" s="609" t="s">
        <v>2054</v>
      </c>
      <c r="B7" s="1620">
        <v>199149</v>
      </c>
      <c r="C7" s="1620">
        <v>770567</v>
      </c>
      <c r="D7" s="146">
        <v>201970</v>
      </c>
      <c r="E7" s="146">
        <v>739800</v>
      </c>
      <c r="F7" s="146">
        <v>203410</v>
      </c>
      <c r="G7" s="146">
        <v>744953</v>
      </c>
      <c r="H7" s="31">
        <v>206304</v>
      </c>
      <c r="I7" s="31">
        <v>733408</v>
      </c>
      <c r="J7" s="31">
        <v>208461</v>
      </c>
      <c r="K7" s="31">
        <v>728699</v>
      </c>
      <c r="L7" s="31">
        <v>211007</v>
      </c>
      <c r="M7" s="31">
        <v>706134</v>
      </c>
    </row>
    <row r="8" spans="1:15" ht="22.5" customHeight="1">
      <c r="A8" s="610" t="s">
        <v>2055</v>
      </c>
      <c r="B8" s="611">
        <v>17652</v>
      </c>
      <c r="C8" s="611">
        <v>100878</v>
      </c>
      <c r="D8" s="611">
        <v>19096</v>
      </c>
      <c r="E8" s="611">
        <v>1242813</v>
      </c>
      <c r="F8" s="611">
        <v>18896</v>
      </c>
      <c r="G8" s="611">
        <v>1269250</v>
      </c>
      <c r="H8" s="36">
        <v>18788</v>
      </c>
      <c r="I8" s="36">
        <v>1266179</v>
      </c>
      <c r="J8" s="36">
        <v>18612</v>
      </c>
      <c r="K8" s="36">
        <v>1250046</v>
      </c>
      <c r="L8" s="36">
        <v>18349</v>
      </c>
      <c r="M8" s="36">
        <v>1221964</v>
      </c>
    </row>
    <row r="9" spans="1:15" ht="15" customHeight="1">
      <c r="A9" s="20" t="s">
        <v>2056</v>
      </c>
    </row>
    <row r="10" spans="1:15" ht="15" customHeight="1">
      <c r="A10" s="23" t="s">
        <v>2057</v>
      </c>
      <c r="H10" s="23"/>
      <c r="I10" s="23"/>
      <c r="J10" s="23"/>
      <c r="K10" s="23"/>
      <c r="L10" s="23"/>
      <c r="M10" s="23"/>
    </row>
    <row r="11" spans="1:15" ht="15" customHeight="1">
      <c r="A11" s="20" t="s">
        <v>2058</v>
      </c>
    </row>
  </sheetData>
  <customSheetViews>
    <customSheetView guid="{35BD8D3A-C3F6-4E0E-B6B2-2143E8CF03D4}">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M1" sqref="M1"/>
      <pageMargins left="0.59055118110236227" right="0.59055118110236227" top="0.78740157480314965" bottom="0.78740157480314965" header="0.31496062992125984" footer="0.31496062992125984"/>
      <pageSetup paperSize="9" orientation="portrait" r:id="rId2"/>
    </customSheetView>
    <customSheetView guid="{4FBB7373-7AD5-46FB-9DE1-55BD4F50189C}">
      <pageMargins left="0.59055118110236227" right="0.59055118110236227" top="0.78740157480314965" bottom="0.78740157480314965" header="0.31496062992125984" footer="0.31496062992125984"/>
      <pageSetup paperSize="9" orientation="portrait" r:id="rId3"/>
    </customSheetView>
    <customSheetView guid="{B4CA18B5-BFDC-4B27-9B09-A8E981EC257E}">
      <pageMargins left="0.59055118110236227" right="0.59055118110236227" top="0.78740157480314965" bottom="0.78740157480314965" header="0.31496062992125984" footer="0.31496062992125984"/>
      <pageSetup paperSize="9" orientation="portrait" r:id="rId4"/>
    </customSheetView>
    <customSheetView guid="{24722943-D668-4B0A-A18B-250D1EAF22DF}">
      <pageMargins left="0.59055118110236227" right="0.59055118110236227" top="0.78740157480314965" bottom="0.78740157480314965" header="0.31496062992125984" footer="0.31496062992125984"/>
      <pageSetup paperSize="9" orientation="portrait" r:id="rId5"/>
    </customSheetView>
    <customSheetView guid="{F9A5D3E6-646D-417F-BBE8-7ECCE1B1890D}">
      <pageMargins left="0.59055118110236227" right="0.59055118110236227" top="0.78740157480314965" bottom="0.78740157480314965" header="0.31496062992125984" footer="0.31496062992125984"/>
      <pageSetup paperSize="9" orientation="portrait" r:id="rId6"/>
    </customSheetView>
    <customSheetView guid="{B49D56AA-3B6B-4E15-99C8-E193BF4F22A9}">
      <pageMargins left="0.59055118110236227" right="0.59055118110236227" top="0.78740157480314965" bottom="0.78740157480314965" header="0.31496062992125984" footer="0.31496062992125984"/>
      <pageSetup paperSize="9" orientation="portrait" r:id="rId7"/>
    </customSheetView>
    <customSheetView guid="{4BFB6A7F-AD02-4597-91ED-9E7C081BFF9C}">
      <pageMargins left="0.59055118110236227" right="0.59055118110236227" top="0.78740157480314965" bottom="0.78740157480314965" header="0.31496062992125984" footer="0.31496062992125984"/>
      <pageSetup paperSize="9" orientation="portrait" r:id="rId8"/>
    </customSheetView>
    <customSheetView guid="{CB77EDC4-1539-4750-BB10-178F70A60A1B}">
      <pageMargins left="0.59055118110236227" right="0.59055118110236227" top="0.78740157480314965" bottom="0.78740157480314965" header="0.31496062992125984" footer="0.31496062992125984"/>
      <pageSetup paperSize="9" orientation="portrait" r:id="rId9"/>
    </customSheetView>
    <customSheetView guid="{369012CD-4C1F-4D8C-8CE3-B02386BE13F9}">
      <pageMargins left="0.59055118110236227" right="0.59055118110236227" top="0.78740157480314965" bottom="0.78740157480314965" header="0.31496062992125984" footer="0.31496062992125984"/>
      <pageSetup paperSize="9" orientation="portrait" r:id="rId10"/>
    </customSheetView>
    <customSheetView guid="{564D171F-5A7F-4BA7-84E9-2748A0F2FCAC}">
      <pageMargins left="0.59055118110236227" right="0.59055118110236227" top="0.78740157480314965" bottom="0.78740157480314965" header="0.31496062992125984" footer="0.31496062992125984"/>
      <pageSetup paperSize="9" orientation="portrait" r:id="rId11"/>
    </customSheetView>
    <customSheetView guid="{57203996-1702-43B0-8CA7-C4D353FAC7EF}">
      <pageMargins left="0.59055118110236227" right="0.59055118110236227" top="0.78740157480314965" bottom="0.78740157480314965" header="0.31496062992125984" footer="0.31496062992125984"/>
      <pageSetup paperSize="9" orientation="portrait" r:id="rId12"/>
    </customSheetView>
    <customSheetView guid="{00CC1D44-80CA-4E4D-84E2-49AA889E672C}">
      <pageMargins left="0.59055118110236227" right="0.59055118110236227" top="0.78740157480314965" bottom="0.78740157480314965" header="0.31496062992125984" footer="0.31496062992125984"/>
      <pageSetup paperSize="9" orientation="portrait" r:id="rId13"/>
    </customSheetView>
    <customSheetView guid="{58711EF9-D1BA-4D52-9189-4F7861C6D30C}">
      <pageMargins left="0.59055118110236227" right="0.59055118110236227" top="0.78740157480314965" bottom="0.78740157480314965" header="0.31496062992125984" footer="0.31496062992125984"/>
      <pageSetup paperSize="9" orientation="portrait" r:id="rId14"/>
    </customSheetView>
    <customSheetView guid="{67EF8DD2-DD3D-4A4F-9A3B-29FC45742F40}">
      <pageMargins left="0.59055118110236227" right="0.59055118110236227" top="0.78740157480314965" bottom="0.78740157480314965" header="0.31496062992125984" footer="0.31496062992125984"/>
      <pageSetup paperSize="9" orientation="portrait" r:id="rId15"/>
    </customSheetView>
    <customSheetView guid="{3A63DEF1-E49A-408D-8D43-BE5779D6C7CA}">
      <pageMargins left="0.59055118110236227" right="0.59055118110236227" top="0.78740157480314965" bottom="0.78740157480314965" header="0.31496062992125984" footer="0.31496062992125984"/>
      <pageSetup paperSize="9" orientation="portrait" r:id="rId16"/>
    </customSheetView>
    <customSheetView guid="{71AD9FC9-48FC-499D-BB07-7480148E85D1}">
      <pageMargins left="0.59055118110236227" right="0.59055118110236227" top="0.78740157480314965" bottom="0.78740157480314965" header="0.31496062992125984" footer="0.31496062992125984"/>
      <pageSetup paperSize="9" orientation="portrait" r:id="rId17"/>
    </customSheetView>
    <customSheetView guid="{30058F98-6897-4D54-8BCF-6DCA7063FB8D}">
      <pageMargins left="0.59055118110236227" right="0.59055118110236227" top="0.78740157480314965" bottom="0.78740157480314965" header="0.31496062992125984" footer="0.31496062992125984"/>
      <pageSetup paperSize="9" orientation="portrait" r:id="rId18"/>
    </customSheetView>
    <customSheetView guid="{69EF12F7-33A4-4F77-BCCE-9A346C0C3A8F}">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pageMargins left="0.59055118110236227" right="0.59055118110236227" top="0.78740157480314965" bottom="0.78740157480314965" header="0.31496062992125984" footer="0.31496062992125984"/>
      <pageSetup paperSize="9" orientation="portrait" r:id="rId58"/>
    </customSheetView>
    <customSheetView guid="{C6AFBE28-E866-4D5D-ADBD-07D2847FD902}">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pageMargins left="0.59055118110236227" right="0.59055118110236227" top="0.78740157480314965" bottom="0.78740157480314965" header="0.31496062992125984" footer="0.31496062992125984"/>
      <pageSetup paperSize="9" orientation="portrait" r:id="rId62"/>
    </customSheetView>
    <customSheetView guid="{E4062767-D090-45A6-BD60-B90D5BBF3894}">
      <pageMargins left="0.59055118110236227" right="0.59055118110236227" top="0.78740157480314965" bottom="0.78740157480314965" header="0.31496062992125984" footer="0.31496062992125984"/>
      <pageSetup paperSize="9" orientation="portrait" r:id="rId63"/>
    </customSheetView>
    <customSheetView guid="{1F973131-8A4E-4D06-BD72-AB7B2C989AC9}">
      <pageMargins left="0.59055118110236227" right="0.59055118110236227" top="0.78740157480314965" bottom="0.78740157480314965" header="0.31496062992125984" footer="0.31496062992125984"/>
      <pageSetup paperSize="9" orientation="portrait" r:id="rId64"/>
    </customSheetView>
    <customSheetView guid="{1FF3D99B-551E-43BF-80CF-4BE9881BF48D}">
      <pageMargins left="0.59055118110236227" right="0.59055118110236227" top="0.78740157480314965" bottom="0.78740157480314965" header="0.31496062992125984" footer="0.31496062992125984"/>
      <pageSetup paperSize="9" orientation="portrait" r:id="rId65"/>
    </customSheetView>
    <customSheetView guid="{240189DE-87D7-4094-9C55-239451DB35EE}">
      <pageMargins left="0.59055118110236227" right="0.59055118110236227" top="0.78740157480314965" bottom="0.78740157480314965" header="0.31496062992125984" footer="0.31496062992125984"/>
      <pageSetup paperSize="9" orientation="portrait" r:id="rId66"/>
    </customSheetView>
    <customSheetView guid="{3879FE5B-EDC4-4A46-BAD1-D4F44E5C755B}">
      <pageMargins left="0.59055118110236227" right="0.59055118110236227" top="0.78740157480314965" bottom="0.78740157480314965" header="0.31496062992125984" footer="0.31496062992125984"/>
      <pageSetup paperSize="9" orientation="portrait" r:id="rId67"/>
    </customSheetView>
    <customSheetView guid="{CFF65FEC-3D52-4BB3-8C14-3CC246A9956F}">
      <pageMargins left="0.59055118110236227" right="0.59055118110236227" top="0.78740157480314965" bottom="0.78740157480314965" header="0.31496062992125984" footer="0.31496062992125984"/>
      <pageSetup paperSize="9" orientation="portrait" r:id="rId68"/>
    </customSheetView>
    <customSheetView guid="{3548A65C-53E9-4D33-AABC-827B0C7E9C69}">
      <pageMargins left="0.59055118110236227" right="0.59055118110236227" top="0.78740157480314965" bottom="0.78740157480314965" header="0.31496062992125984" footer="0.31496062992125984"/>
      <pageSetup paperSize="9" orientation="portrait" r:id="rId69"/>
    </customSheetView>
    <customSheetView guid="{F086CED5-EBE2-44AF-B94E-B9989A6B9DCD}">
      <pageMargins left="0.59055118110236227" right="0.59055118110236227" top="0.78740157480314965" bottom="0.78740157480314965" header="0.31496062992125984" footer="0.31496062992125984"/>
      <pageSetup paperSize="9" orientation="portrait" r:id="rId70"/>
    </customSheetView>
    <customSheetView guid="{7AA915D7-EB0A-47D9-A8BE-7E77CDFF3F08}">
      <pageMargins left="0.59055118110236227" right="0.59055118110236227" top="0.78740157480314965" bottom="0.78740157480314965" header="0.31496062992125984" footer="0.31496062992125984"/>
      <pageSetup paperSize="9" orientation="portrait" r:id="rId71"/>
    </customSheetView>
    <customSheetView guid="{F3CC2422-C263-4ADA-B4A0-53719C6F4A1C}">
      <pageMargins left="0.59055118110236227" right="0.59055118110236227" top="0.78740157480314965" bottom="0.78740157480314965" header="0.31496062992125984" footer="0.31496062992125984"/>
      <pageSetup paperSize="9" orientation="portrait" r:id="rId72"/>
    </customSheetView>
    <customSheetView guid="{71042459-703D-4FF3-8D53-1213B54B1552}">
      <pageMargins left="0.59055118110236227" right="0.59055118110236227" top="0.78740157480314965" bottom="0.78740157480314965" header="0.31496062992125984" footer="0.31496062992125984"/>
      <pageSetup paperSize="9" orientation="portrait" r:id="rId73"/>
    </customSheetView>
    <customSheetView guid="{EE644B69-3942-4A0D-811D-C183FE0C8B84}">
      <pageMargins left="0.59055118110236227" right="0.59055118110236227" top="0.78740157480314965" bottom="0.78740157480314965" header="0.31496062992125984" footer="0.31496062992125984"/>
      <pageSetup paperSize="9" orientation="portrait" r:id="rId74"/>
    </customSheetView>
    <customSheetView guid="{AA17E97B-ABB2-4C8B-BAA8-63934B5B5DBA}">
      <pageMargins left="0.59055118110236227" right="0.59055118110236227" top="0.78740157480314965" bottom="0.78740157480314965" header="0.31496062992125984" footer="0.31496062992125984"/>
      <pageSetup paperSize="9" orientation="portrait" r:id="rId75"/>
    </customSheetView>
    <customSheetView guid="{723C59CB-A466-4479-8AA8-39674B010947}">
      <pageMargins left="0.59055118110236227" right="0.59055118110236227" top="0.78740157480314965" bottom="0.78740157480314965" header="0.31496062992125984" footer="0.31496062992125984"/>
      <pageSetup paperSize="9" orientation="portrait" r:id="rId76"/>
    </customSheetView>
    <customSheetView guid="{9D1B7E56-0B3F-4392-BE9A-F57461B2AFB0}">
      <pageMargins left="0.59055118110236227" right="0.59055118110236227" top="0.78740157480314965" bottom="0.78740157480314965" header="0.31496062992125984" footer="0.31496062992125984"/>
      <pageSetup paperSize="9" orientation="portrait" r:id="rId77"/>
    </customSheetView>
    <customSheetView guid="{CD1FBD09-2D49-40A1-916B-5524EF5CA3FA}">
      <pageMargins left="0.59055118110236227" right="0.59055118110236227" top="0.78740157480314965" bottom="0.78740157480314965" header="0.31496062992125984" footer="0.31496062992125984"/>
      <pageSetup paperSize="9" orientation="portrait" r:id="rId78"/>
    </customSheetView>
    <customSheetView guid="{5513285A-7AFF-4B9F-AAF6-93131D585702}">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M1" sqref="M1"/>
      <pageMargins left="0.59055118110236227" right="0.59055118110236227" top="0.78740157480314965" bottom="0.78740157480314965" header="0.31496062992125984" footer="0.31496062992125984"/>
      <pageSetup paperSize="9" orientation="portrait" r:id="rId80"/>
    </customSheetView>
    <customSheetView guid="{954601D5-9BC0-44CB-9222-E69A5143F9E9}">
      <selection activeCell="M1" sqref="M1"/>
      <pageMargins left="0.59055118110236227" right="0.59055118110236227" top="0.78740157480314965" bottom="0.78740157480314965" header="0.31496062992125984" footer="0.31496062992125984"/>
      <pageSetup paperSize="9" orientation="portrait" r:id="rId8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7">
    <mergeCell ref="L4:M4"/>
    <mergeCell ref="A4:A5"/>
    <mergeCell ref="D4:E4"/>
    <mergeCell ref="F4:G4"/>
    <mergeCell ref="H4:I4"/>
    <mergeCell ref="J4:K4"/>
    <mergeCell ref="B4:C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autoPageBreaks="0"/>
  </sheetPr>
  <dimension ref="A1:G8"/>
  <sheetViews>
    <sheetView zoomScaleNormal="100" zoomScaleSheetLayoutView="100" workbookViewId="0">
      <selection activeCell="C15" sqref="C15"/>
    </sheetView>
  </sheetViews>
  <sheetFormatPr defaultColWidth="2.5" defaultRowHeight="15" customHeight="1"/>
  <cols>
    <col min="1" max="5" width="15.125" style="20" customWidth="1"/>
    <col min="6" max="6" width="2.5" style="20"/>
    <col min="7" max="7" width="10.625" style="20" bestFit="1" customWidth="1"/>
    <col min="8" max="16384" width="2.5" style="20"/>
  </cols>
  <sheetData>
    <row r="1" spans="1:7" ht="22.5" customHeight="1">
      <c r="E1" s="19" t="s">
        <v>4802</v>
      </c>
      <c r="G1" s="558" t="s">
        <v>747</v>
      </c>
    </row>
    <row r="2" spans="1:7" ht="22.5" customHeight="1">
      <c r="A2" s="22" t="s">
        <v>4805</v>
      </c>
    </row>
    <row r="3" spans="1:7" s="48" customFormat="1" ht="22.5" customHeight="1">
      <c r="E3" s="48" t="s">
        <v>5564</v>
      </c>
    </row>
    <row r="4" spans="1:7" ht="20.100000000000001" customHeight="1">
      <c r="A4" s="2027" t="s">
        <v>2059</v>
      </c>
      <c r="B4" s="2024"/>
      <c r="C4" s="2024"/>
      <c r="D4" s="119" t="s">
        <v>2060</v>
      </c>
      <c r="E4" s="115" t="s">
        <v>2061</v>
      </c>
    </row>
    <row r="5" spans="1:7" ht="22.5" customHeight="1">
      <c r="A5" s="167" t="s">
        <v>2062</v>
      </c>
      <c r="B5" s="167" t="s">
        <v>2063</v>
      </c>
      <c r="C5" s="167" t="s">
        <v>2064</v>
      </c>
      <c r="D5" s="612">
        <v>5900</v>
      </c>
      <c r="E5" s="28" t="s">
        <v>2065</v>
      </c>
    </row>
    <row r="6" spans="1:7" ht="22.5" customHeight="1">
      <c r="A6" s="167" t="s">
        <v>2066</v>
      </c>
      <c r="B6" s="167" t="s">
        <v>2067</v>
      </c>
      <c r="C6" s="167" t="s">
        <v>2068</v>
      </c>
      <c r="D6" s="612">
        <v>3700</v>
      </c>
      <c r="E6" s="613" t="s">
        <v>2069</v>
      </c>
    </row>
    <row r="7" spans="1:7" ht="22.5" customHeight="1">
      <c r="A7" s="176" t="s">
        <v>2066</v>
      </c>
      <c r="B7" s="176" t="s">
        <v>2070</v>
      </c>
      <c r="C7" s="176" t="s">
        <v>2068</v>
      </c>
      <c r="D7" s="614">
        <v>2100</v>
      </c>
      <c r="E7" s="33" t="s">
        <v>2071</v>
      </c>
    </row>
    <row r="8" spans="1:7" ht="15" customHeight="1">
      <c r="A8" s="23" t="s">
        <v>2072</v>
      </c>
      <c r="B8" s="23"/>
      <c r="C8" s="23"/>
      <c r="D8" s="23"/>
      <c r="E8" s="23"/>
    </row>
  </sheetData>
  <customSheetViews>
    <customSheetView guid="{35BD8D3A-C3F6-4E0E-B6B2-2143E8CF03D4}">
      <selection activeCell="C18" sqref="C18"/>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E9" sqref="E9"/>
      <pageMargins left="0.59055118110236227" right="0.59055118110236227" top="0.78740157480314965" bottom="0.78740157480314965" header="0.31496062992125984" footer="0.31496062992125984"/>
      <pageSetup paperSize="9" orientation="portrait" r:id="rId2"/>
    </customSheetView>
    <customSheetView guid="{4FBB7373-7AD5-46FB-9DE1-55BD4F50189C}">
      <selection activeCell="E9" sqref="E9"/>
      <pageMargins left="0.59055118110236227" right="0.59055118110236227" top="0.78740157480314965" bottom="0.78740157480314965" header="0.31496062992125984" footer="0.31496062992125984"/>
      <pageSetup paperSize="9" orientation="portrait" r:id="rId3"/>
    </customSheetView>
    <customSheetView guid="{B4CA18B5-BFDC-4B27-9B09-A8E981EC257E}">
      <selection activeCell="E9" sqref="E9"/>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E9" sqref="E9"/>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E9" sqref="E9"/>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E9" sqref="E9"/>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E9" sqref="E9"/>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E9" sqref="E9"/>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E9" sqref="E9"/>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E9" sqref="E9"/>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E9" sqref="E9"/>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E9" sqref="E9"/>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E9" sqref="E9"/>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E9" sqref="E9"/>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E9" sqref="E9"/>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E9" sqref="E9"/>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E9" sqref="E9"/>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E9" sqref="E9"/>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E9" sqref="E9"/>
      <pageMargins left="0.59055118110236227" right="0.59055118110236227" top="0.78740157480314965" bottom="0.78740157480314965" header="0.31496062992125984" footer="0.31496062992125984"/>
      <pageSetup paperSize="9" orientation="portrait" r:id="rId21"/>
    </customSheetView>
    <customSheetView guid="{53BA018E-45F1-40AC-9517-B9A1EB91F7F3}">
      <selection activeCell="E9" sqref="E9"/>
      <pageMargins left="0.59055118110236227" right="0.59055118110236227" top="0.78740157480314965" bottom="0.78740157480314965" header="0.31496062992125984" footer="0.31496062992125984"/>
      <pageSetup paperSize="9" orientation="portrait" r:id="rId22"/>
    </customSheetView>
    <customSheetView guid="{1BFE2A91-9960-49FB-B512-A4FCD8C3EC61}">
      <selection activeCell="E9" sqref="E9"/>
      <pageMargins left="0.59055118110236227" right="0.59055118110236227" top="0.78740157480314965" bottom="0.78740157480314965" header="0.31496062992125984" footer="0.31496062992125984"/>
      <pageSetup paperSize="9" orientation="portrait" r:id="rId23"/>
    </customSheetView>
    <customSheetView guid="{B11D6758-BA5A-4F43-A11B-572A39E9790E}">
      <selection activeCell="E9" sqref="E9"/>
      <pageMargins left="0.59055118110236227" right="0.59055118110236227" top="0.78740157480314965" bottom="0.78740157480314965" header="0.31496062992125984" footer="0.31496062992125984"/>
      <pageSetup paperSize="9" orientation="portrait" r:id="rId24"/>
    </customSheetView>
    <customSheetView guid="{C5E0F698-3666-4B81-8EED-CC2781573207}">
      <selection activeCell="E9" sqref="E9"/>
      <pageMargins left="0.59055118110236227" right="0.59055118110236227" top="0.78740157480314965" bottom="0.78740157480314965" header="0.31496062992125984" footer="0.31496062992125984"/>
      <pageSetup paperSize="9" orientation="portrait" r:id="rId25"/>
    </customSheetView>
    <customSheetView guid="{898219FD-2AFB-47DD-A584-5E9CD05CCBB1}">
      <selection activeCell="E9" sqref="E9"/>
      <pageMargins left="0.59055118110236227" right="0.59055118110236227" top="0.78740157480314965" bottom="0.78740157480314965" header="0.31496062992125984" footer="0.31496062992125984"/>
      <pageSetup paperSize="9" orientation="portrait" r:id="rId26"/>
    </customSheetView>
    <customSheetView guid="{F9FD260D-0E13-42FA-B6DD-FA7196CADFBB}">
      <selection activeCell="E9" sqref="E9"/>
      <pageMargins left="0.59055118110236227" right="0.59055118110236227" top="0.78740157480314965" bottom="0.78740157480314965" header="0.31496062992125984" footer="0.31496062992125984"/>
      <pageSetup paperSize="9" orientation="portrait" r:id="rId27"/>
    </customSheetView>
    <customSheetView guid="{8F84476C-5D28-45F6-BFD4-9F4E2FD5B14D}">
      <selection activeCell="E9" sqref="E9"/>
      <pageMargins left="0.59055118110236227" right="0.59055118110236227" top="0.78740157480314965" bottom="0.78740157480314965" header="0.31496062992125984" footer="0.31496062992125984"/>
      <pageSetup paperSize="9" orientation="portrait" r:id="rId28"/>
    </customSheetView>
    <customSheetView guid="{7A262490-7FC2-4C8C-B289-2D8F9C2B72A0}">
      <selection activeCell="E9" sqref="E9"/>
      <pageMargins left="0.59055118110236227" right="0.59055118110236227" top="0.78740157480314965" bottom="0.78740157480314965" header="0.31496062992125984" footer="0.31496062992125984"/>
      <pageSetup paperSize="9" orientation="portrait" r:id="rId29"/>
    </customSheetView>
    <customSheetView guid="{BED141A3-5CB4-44D0-96C1-D3D2AD78F82E}">
      <selection activeCell="E9" sqref="E9"/>
      <pageMargins left="0.59055118110236227" right="0.59055118110236227" top="0.78740157480314965" bottom="0.78740157480314965" header="0.31496062992125984" footer="0.31496062992125984"/>
      <pageSetup paperSize="9" orientation="portrait" r:id="rId30"/>
    </customSheetView>
    <customSheetView guid="{1BCDFE0B-EB32-405E-A123-CA77677AA7BE}">
      <selection activeCell="E9" sqref="E9"/>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selection activeCell="E9" sqref="E9"/>
      <pageMargins left="0.59055118110236227" right="0.59055118110236227" top="0.78740157480314965" bottom="0.78740157480314965" header="0.31496062992125984" footer="0.31496062992125984"/>
      <pageSetup paperSize="9" orientation="portrait" r:id="rId49"/>
    </customSheetView>
    <customSheetView guid="{DDC9534C-6D09-4A16-B20C-329D6E1F671D}">
      <selection activeCell="E9" sqref="E9"/>
      <pageMargins left="0.59055118110236227" right="0.59055118110236227" top="0.78740157480314965" bottom="0.78740157480314965" header="0.31496062992125984" footer="0.31496062992125984"/>
      <pageSetup paperSize="9" orientation="portrait" r:id="rId50"/>
    </customSheetView>
    <customSheetView guid="{8B44375A-1636-4AEA-8BC9-06A6E5FB3552}">
      <selection activeCell="E9" sqref="E9"/>
      <pageMargins left="0.59055118110236227" right="0.59055118110236227" top="0.78740157480314965" bottom="0.78740157480314965" header="0.31496062992125984" footer="0.31496062992125984"/>
      <pageSetup paperSize="9" orientation="portrait" r:id="rId51"/>
    </customSheetView>
    <customSheetView guid="{BD934AF0-2C30-423F-A316-708B1B6405E5}">
      <selection activeCell="E9" sqref="E9"/>
      <pageMargins left="0.59055118110236227" right="0.59055118110236227" top="0.78740157480314965" bottom="0.78740157480314965" header="0.31496062992125984" footer="0.31496062992125984"/>
      <pageSetup paperSize="9" orientation="portrait" r:id="rId52"/>
    </customSheetView>
    <customSheetView guid="{1C2FAE53-A98F-435E-9AEF-4E7909BF1616}">
      <selection activeCell="E9" sqref="E9"/>
      <pageMargins left="0.59055118110236227" right="0.59055118110236227" top="0.78740157480314965" bottom="0.78740157480314965" header="0.31496062992125984" footer="0.31496062992125984"/>
      <pageSetup paperSize="9" orientation="portrait" r:id="rId53"/>
    </customSheetView>
    <customSheetView guid="{2269C0FD-B02E-4191-A436-AAEEA9894E11}">
      <selection activeCell="E9" sqref="E9"/>
      <pageMargins left="0.59055118110236227" right="0.59055118110236227" top="0.78740157480314965" bottom="0.78740157480314965" header="0.31496062992125984" footer="0.31496062992125984"/>
      <pageSetup paperSize="9" orientation="portrait" r:id="rId54"/>
    </customSheetView>
    <customSheetView guid="{7F32949A-5CAB-4A39-BA6F-2E21B6F67F41}">
      <selection activeCell="E9" sqref="E9"/>
      <pageMargins left="0.59055118110236227" right="0.59055118110236227" top="0.78740157480314965" bottom="0.78740157480314965" header="0.31496062992125984" footer="0.31496062992125984"/>
      <pageSetup paperSize="9" orientation="portrait" r:id="rId55"/>
    </customSheetView>
    <customSheetView guid="{96261999-39E9-4504-A3A1-B1430E0C0346}">
      <selection activeCell="E9" sqref="E9"/>
      <pageMargins left="0.59055118110236227" right="0.59055118110236227" top="0.78740157480314965" bottom="0.78740157480314965" header="0.31496062992125984" footer="0.31496062992125984"/>
      <pageSetup paperSize="9" orientation="portrait" r:id="rId56"/>
    </customSheetView>
    <customSheetView guid="{1184DE22-5901-485C-8050-F941E80B16ED}">
      <selection activeCell="E9" sqref="E9"/>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E9" sqref="E9"/>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E9" sqref="E9"/>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E9" sqref="E9"/>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E9" sqref="E9"/>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E9" sqref="E9"/>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E9" sqref="E9"/>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E9" sqref="E9"/>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E9" sqref="E9"/>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E9" sqref="E9"/>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E9" sqref="E9"/>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E9" sqref="E9"/>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E9" sqref="E9"/>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E9" sqref="E9"/>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E9" sqref="E9"/>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E9" sqref="E9"/>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E9" sqref="E9"/>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E9" sqref="E9"/>
      <pageMargins left="0.59055118110236227" right="0.59055118110236227" top="0.78740157480314965" bottom="0.78740157480314965" header="0.31496062992125984" footer="0.31496062992125984"/>
      <pageSetup paperSize="9" orientation="portrait" r:id="rId76"/>
    </customSheetView>
    <customSheetView guid="{9D1B7E56-0B3F-4392-BE9A-F57461B2AFB0}">
      <selection activeCell="E9" sqref="E9"/>
      <pageMargins left="0.59055118110236227" right="0.59055118110236227" top="0.78740157480314965" bottom="0.78740157480314965" header="0.31496062992125984" footer="0.31496062992125984"/>
      <pageSetup paperSize="9" orientation="portrait" r:id="rId77"/>
    </customSheetView>
    <customSheetView guid="{CD1FBD09-2D49-40A1-916B-5524EF5CA3FA}">
      <selection activeCell="E9" sqref="E9"/>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E9" sqref="E9"/>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E9" sqref="E9"/>
      <pageMargins left="0.59055118110236227" right="0.59055118110236227" top="0.78740157480314965" bottom="0.78740157480314965" header="0.31496062992125984" footer="0.31496062992125984"/>
      <pageSetup paperSize="9" orientation="portrait" r:id="rId80"/>
    </customSheetView>
    <customSheetView guid="{954601D5-9BC0-44CB-9222-E69A5143F9E9}">
      <selection activeCell="E9" sqref="E9"/>
      <pageMargins left="0.59055118110236227" right="0.59055118110236227" top="0.78740157480314965" bottom="0.78740157480314965" header="0.31496062992125984" footer="0.31496062992125984"/>
      <pageSetup paperSize="9" orientation="portrait" r:id="rId81"/>
    </customSheetView>
    <customSheetView guid="{20ACD794-F4A7-4F34-995C-D04BD1C46A1C}">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
    <mergeCell ref="A4:C4"/>
  </mergeCell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autoPageBreaks="0"/>
  </sheetPr>
  <dimension ref="A1:J18"/>
  <sheetViews>
    <sheetView zoomScaleNormal="100" zoomScaleSheetLayoutView="100" workbookViewId="0">
      <selection activeCell="B7" sqref="B7"/>
    </sheetView>
  </sheetViews>
  <sheetFormatPr defaultColWidth="2.5" defaultRowHeight="15" customHeight="1"/>
  <cols>
    <col min="1" max="1" width="42.75" style="20" customWidth="1"/>
    <col min="2" max="2" width="29.875" style="20" customWidth="1"/>
    <col min="3" max="3" width="2.5" style="20"/>
    <col min="4" max="4" width="10.625" style="20" bestFit="1" customWidth="1"/>
    <col min="5" max="11" width="2.5" style="20"/>
    <col min="12" max="12" width="2.5" style="20" customWidth="1"/>
    <col min="13" max="16384" width="2.5" style="20"/>
  </cols>
  <sheetData>
    <row r="1" spans="1:4" ht="22.5" customHeight="1">
      <c r="B1" s="19" t="s">
        <v>4802</v>
      </c>
      <c r="D1" s="558" t="s">
        <v>747</v>
      </c>
    </row>
    <row r="2" spans="1:4" ht="22.5" customHeight="1">
      <c r="A2" s="22" t="s">
        <v>4804</v>
      </c>
    </row>
    <row r="3" spans="1:4" s="165" customFormat="1" ht="22.5" customHeight="1">
      <c r="A3" s="165" t="s">
        <v>2073</v>
      </c>
      <c r="B3" s="1966" t="s">
        <v>5558</v>
      </c>
    </row>
    <row r="4" spans="1:4" ht="20.100000000000001" customHeight="1">
      <c r="A4" s="119" t="s">
        <v>2074</v>
      </c>
      <c r="B4" s="116" t="s">
        <v>2075</v>
      </c>
    </row>
    <row r="5" spans="1:4" ht="22.5" customHeight="1">
      <c r="A5" s="615" t="s">
        <v>2076</v>
      </c>
      <c r="B5" s="44"/>
    </row>
    <row r="6" spans="1:4" ht="22.5" customHeight="1">
      <c r="A6" s="615" t="s">
        <v>2077</v>
      </c>
      <c r="B6" s="44"/>
    </row>
    <row r="7" spans="1:4" ht="22.5" customHeight="1">
      <c r="A7" s="615" t="s">
        <v>2078</v>
      </c>
      <c r="B7" s="44"/>
    </row>
    <row r="8" spans="1:4" ht="22.5" customHeight="1">
      <c r="A8" s="615" t="s">
        <v>2079</v>
      </c>
      <c r="B8" s="44"/>
    </row>
    <row r="9" spans="1:4" ht="22.5" customHeight="1">
      <c r="A9" s="615" t="s">
        <v>2080</v>
      </c>
      <c r="B9" s="616"/>
    </row>
    <row r="10" spans="1:4" ht="22.5" customHeight="1">
      <c r="A10" s="615" t="s">
        <v>2081</v>
      </c>
      <c r="B10" s="44"/>
    </row>
    <row r="11" spans="1:4" ht="22.5" customHeight="1">
      <c r="A11" s="615" t="s">
        <v>2082</v>
      </c>
      <c r="B11" s="617" t="s">
        <v>5866</v>
      </c>
    </row>
    <row r="12" spans="1:4" ht="22.5" customHeight="1">
      <c r="A12" s="615" t="s">
        <v>2083</v>
      </c>
      <c r="B12" s="44"/>
    </row>
    <row r="13" spans="1:4" ht="22.5" customHeight="1">
      <c r="A13" s="615" t="s">
        <v>2084</v>
      </c>
      <c r="B13" s="44"/>
    </row>
    <row r="14" spans="1:4" ht="22.5" customHeight="1">
      <c r="A14" s="615" t="s">
        <v>2085</v>
      </c>
      <c r="B14" s="44"/>
    </row>
    <row r="15" spans="1:4" ht="22.5" customHeight="1">
      <c r="A15" s="615" t="s">
        <v>2086</v>
      </c>
      <c r="B15" s="44"/>
    </row>
    <row r="16" spans="1:4" ht="22.5" customHeight="1">
      <c r="A16" s="615" t="s">
        <v>2087</v>
      </c>
      <c r="B16" s="44"/>
    </row>
    <row r="17" spans="1:10" ht="22.5" customHeight="1">
      <c r="A17" s="618" t="s">
        <v>2088</v>
      </c>
      <c r="B17" s="46"/>
    </row>
    <row r="18" spans="1:10" ht="15" customHeight="1">
      <c r="A18" s="564" t="s">
        <v>2089</v>
      </c>
      <c r="B18" s="23"/>
      <c r="C18" s="23"/>
      <c r="D18" s="23"/>
      <c r="E18" s="23"/>
      <c r="F18" s="23"/>
      <c r="G18" s="23"/>
      <c r="H18" s="23"/>
      <c r="I18" s="23"/>
      <c r="J18" s="23"/>
    </row>
  </sheetData>
  <customSheetViews>
    <customSheetView guid="{35BD8D3A-C3F6-4E0E-B6B2-2143E8CF03D4}" scale="85">
      <selection activeCell="M25" sqref="M25"/>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D1" sqref="D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D1" sqref="D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D1" sqref="D1"/>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D1" sqref="D1"/>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D1" sqref="D1"/>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D1" sqref="D1"/>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D1" sqref="D1"/>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D1" sqref="D1"/>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D1" sqref="D1"/>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D1" sqref="D1"/>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D1" sqref="D1"/>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D1" sqref="D1"/>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D1" sqref="D1"/>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D1" sqref="D1"/>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D1" sqref="D1"/>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D1" sqref="D1"/>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D1" sqref="D1"/>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D1" sqref="D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D1" sqref="D1"/>
      <pageMargins left="0.59055118110236227" right="0.59055118110236227" top="0.78740157480314965" bottom="0.78740157480314965" header="0.31496062992125984" footer="0.31496062992125984"/>
      <pageSetup paperSize="9" orientation="portrait" r:id="rId21"/>
    </customSheetView>
    <customSheetView guid="{53BA018E-45F1-40AC-9517-B9A1EB91F7F3}">
      <selection activeCell="D1" sqref="D1"/>
      <pageMargins left="0.59055118110236227" right="0.59055118110236227" top="0.78740157480314965" bottom="0.78740157480314965" header="0.31496062992125984" footer="0.31496062992125984"/>
      <pageSetup paperSize="9" orientation="portrait" r:id="rId22"/>
    </customSheetView>
    <customSheetView guid="{1BFE2A91-9960-49FB-B512-A4FCD8C3EC61}">
      <selection activeCell="D1" sqref="D1"/>
      <pageMargins left="0.59055118110236227" right="0.59055118110236227" top="0.78740157480314965" bottom="0.78740157480314965" header="0.31496062992125984" footer="0.31496062992125984"/>
      <pageSetup paperSize="9" orientation="portrait" r:id="rId23"/>
    </customSheetView>
    <customSheetView guid="{B11D6758-BA5A-4F43-A11B-572A39E9790E}">
      <selection activeCell="D1" sqref="D1"/>
      <pageMargins left="0.59055118110236227" right="0.59055118110236227" top="0.78740157480314965" bottom="0.78740157480314965" header="0.31496062992125984" footer="0.31496062992125984"/>
      <pageSetup paperSize="9" orientation="portrait" r:id="rId24"/>
    </customSheetView>
    <customSheetView guid="{C5E0F698-3666-4B81-8EED-CC2781573207}">
      <selection activeCell="D1" sqref="D1"/>
      <pageMargins left="0.59055118110236227" right="0.59055118110236227" top="0.78740157480314965" bottom="0.78740157480314965" header="0.31496062992125984" footer="0.31496062992125984"/>
      <pageSetup paperSize="9" orientation="portrait" r:id="rId25"/>
    </customSheetView>
    <customSheetView guid="{898219FD-2AFB-47DD-A584-5E9CD05CCBB1}">
      <selection activeCell="D1" sqref="D1"/>
      <pageMargins left="0.59055118110236227" right="0.59055118110236227" top="0.78740157480314965" bottom="0.78740157480314965" header="0.31496062992125984" footer="0.31496062992125984"/>
      <pageSetup paperSize="9" orientation="portrait" r:id="rId26"/>
    </customSheetView>
    <customSheetView guid="{F9FD260D-0E13-42FA-B6DD-FA7196CADFBB}">
      <selection activeCell="D1" sqref="D1"/>
      <pageMargins left="0.59055118110236227" right="0.59055118110236227" top="0.78740157480314965" bottom="0.78740157480314965" header="0.31496062992125984" footer="0.31496062992125984"/>
      <pageSetup paperSize="9" orientation="portrait" r:id="rId27"/>
    </customSheetView>
    <customSheetView guid="{8F84476C-5D28-45F6-BFD4-9F4E2FD5B14D}">
      <selection activeCell="D1" sqref="D1"/>
      <pageMargins left="0.59055118110236227" right="0.59055118110236227" top="0.78740157480314965" bottom="0.78740157480314965" header="0.31496062992125984" footer="0.31496062992125984"/>
      <pageSetup paperSize="9" orientation="portrait" r:id="rId28"/>
    </customSheetView>
    <customSheetView guid="{7A262490-7FC2-4C8C-B289-2D8F9C2B72A0}">
      <selection activeCell="D1" sqref="D1"/>
      <pageMargins left="0.59055118110236227" right="0.59055118110236227" top="0.78740157480314965" bottom="0.78740157480314965" header="0.31496062992125984" footer="0.31496062992125984"/>
      <pageSetup paperSize="9" orientation="portrait" r:id="rId29"/>
    </customSheetView>
    <customSheetView guid="{BED141A3-5CB4-44D0-96C1-D3D2AD78F82E}">
      <selection activeCell="D1" sqref="D1"/>
      <pageMargins left="0.59055118110236227" right="0.59055118110236227" top="0.78740157480314965" bottom="0.78740157480314965" header="0.31496062992125984" footer="0.31496062992125984"/>
      <pageSetup paperSize="9" orientation="portrait" r:id="rId30"/>
    </customSheetView>
    <customSheetView guid="{1BCDFE0B-EB32-405E-A123-CA77677AA7BE}">
      <selection activeCell="D1" sqref="D1"/>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selection activeCell="D1" sqref="D1"/>
      <pageMargins left="0.59055118110236227" right="0.59055118110236227" top="0.78740157480314965" bottom="0.78740157480314965" header="0.31496062992125984" footer="0.31496062992125984"/>
      <pageSetup paperSize="9" orientation="portrait" r:id="rId49"/>
    </customSheetView>
    <customSheetView guid="{DDC9534C-6D09-4A16-B20C-329D6E1F671D}">
      <selection activeCell="D1" sqref="D1"/>
      <pageMargins left="0.59055118110236227" right="0.59055118110236227" top="0.78740157480314965" bottom="0.78740157480314965" header="0.31496062992125984" footer="0.31496062992125984"/>
      <pageSetup paperSize="9" orientation="portrait" r:id="rId50"/>
    </customSheetView>
    <customSheetView guid="{8B44375A-1636-4AEA-8BC9-06A6E5FB3552}">
      <selection activeCell="D1" sqref="D1"/>
      <pageMargins left="0.59055118110236227" right="0.59055118110236227" top="0.78740157480314965" bottom="0.78740157480314965" header="0.31496062992125984" footer="0.31496062992125984"/>
      <pageSetup paperSize="9" orientation="portrait" r:id="rId51"/>
    </customSheetView>
    <customSheetView guid="{BD934AF0-2C30-423F-A316-708B1B6405E5}">
      <selection activeCell="D1" sqref="D1"/>
      <pageMargins left="0.59055118110236227" right="0.59055118110236227" top="0.78740157480314965" bottom="0.78740157480314965" header="0.31496062992125984" footer="0.31496062992125984"/>
      <pageSetup paperSize="9" orientation="portrait" r:id="rId52"/>
    </customSheetView>
    <customSheetView guid="{1C2FAE53-A98F-435E-9AEF-4E7909BF1616}">
      <selection activeCell="D1" sqref="D1"/>
      <pageMargins left="0.59055118110236227" right="0.59055118110236227" top="0.78740157480314965" bottom="0.78740157480314965" header="0.31496062992125984" footer="0.31496062992125984"/>
      <pageSetup paperSize="9" orientation="portrait" r:id="rId53"/>
    </customSheetView>
    <customSheetView guid="{2269C0FD-B02E-4191-A436-AAEEA9894E11}">
      <selection activeCell="D1" sqref="D1"/>
      <pageMargins left="0.59055118110236227" right="0.59055118110236227" top="0.78740157480314965" bottom="0.78740157480314965" header="0.31496062992125984" footer="0.31496062992125984"/>
      <pageSetup paperSize="9" orientation="portrait" r:id="rId54"/>
    </customSheetView>
    <customSheetView guid="{7F32949A-5CAB-4A39-BA6F-2E21B6F67F41}">
      <selection activeCell="D1" sqref="D1"/>
      <pageMargins left="0.59055118110236227" right="0.59055118110236227" top="0.78740157480314965" bottom="0.78740157480314965" header="0.31496062992125984" footer="0.31496062992125984"/>
      <pageSetup paperSize="9" orientation="portrait" r:id="rId55"/>
    </customSheetView>
    <customSheetView guid="{96261999-39E9-4504-A3A1-B1430E0C0346}">
      <selection activeCell="D1" sqref="D1"/>
      <pageMargins left="0.59055118110236227" right="0.59055118110236227" top="0.78740157480314965" bottom="0.78740157480314965" header="0.31496062992125984" footer="0.31496062992125984"/>
      <pageSetup paperSize="9" orientation="portrait" r:id="rId56"/>
    </customSheetView>
    <customSheetView guid="{1184DE22-5901-485C-8050-F941E80B16ED}">
      <selection activeCell="D1" sqref="D1"/>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D1" sqref="D1"/>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D1" sqref="D1"/>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D1" sqref="D1"/>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D1" sqref="D1"/>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D1" sqref="D1"/>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D1" sqref="D1"/>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D1" sqref="D1"/>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D1" sqref="D1"/>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D1" sqref="D1"/>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D1" sqref="D1"/>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D1" sqref="D1"/>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D1" sqref="D1"/>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D1" sqref="D1"/>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D1" sqref="D1"/>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D1" sqref="D1"/>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D1" sqref="D1"/>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D1" sqref="D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D1" sqref="D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D1" sqref="D1"/>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D1" sqref="D1"/>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D1" sqref="D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D1" sqref="D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D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autoPageBreaks="0"/>
  </sheetPr>
  <dimension ref="A1:T16"/>
  <sheetViews>
    <sheetView zoomScale="85" zoomScaleNormal="85" zoomScaleSheetLayoutView="85" workbookViewId="0">
      <selection activeCell="AI12" sqref="AI12"/>
    </sheetView>
  </sheetViews>
  <sheetFormatPr defaultColWidth="2.5" defaultRowHeight="15" customHeight="1"/>
  <cols>
    <col min="1" max="1" width="5.125" style="20" customWidth="1"/>
    <col min="2" max="2" width="10.25" style="20" customWidth="1"/>
    <col min="3" max="18" width="11.25" style="20" customWidth="1"/>
    <col min="19" max="19" width="2.5" style="20"/>
    <col min="20" max="20" width="10.625" style="20" bestFit="1" customWidth="1"/>
    <col min="21" max="16384" width="2.5" style="20"/>
  </cols>
  <sheetData>
    <row r="1" spans="1:20" ht="22.5" customHeight="1">
      <c r="M1" s="19"/>
      <c r="O1" s="19"/>
      <c r="P1" s="19"/>
      <c r="Q1" s="19"/>
      <c r="R1" s="19" t="s">
        <v>4802</v>
      </c>
      <c r="T1" s="558" t="s">
        <v>747</v>
      </c>
    </row>
    <row r="2" spans="1:20" ht="22.5" customHeight="1">
      <c r="A2" s="22" t="s">
        <v>4803</v>
      </c>
    </row>
    <row r="3" spans="1:20" s="165" customFormat="1" ht="22.5" customHeight="1">
      <c r="A3" s="165" t="s">
        <v>2090</v>
      </c>
      <c r="B3" s="539"/>
    </row>
    <row r="4" spans="1:20" ht="20.100000000000001" customHeight="1">
      <c r="A4" s="2027" t="s">
        <v>1037</v>
      </c>
      <c r="B4" s="2024"/>
      <c r="C4" s="1121" t="s">
        <v>2091</v>
      </c>
      <c r="D4" s="1121" t="s">
        <v>637</v>
      </c>
      <c r="E4" s="1121" t="s">
        <v>2092</v>
      </c>
      <c r="F4" s="1121" t="s">
        <v>2093</v>
      </c>
      <c r="G4" s="1121" t="s">
        <v>2094</v>
      </c>
      <c r="H4" s="1121" t="s">
        <v>982</v>
      </c>
      <c r="I4" s="1122" t="s">
        <v>638</v>
      </c>
      <c r="J4" s="1122" t="s">
        <v>983</v>
      </c>
      <c r="K4" s="1122" t="s">
        <v>2095</v>
      </c>
      <c r="L4" s="1122" t="s">
        <v>2096</v>
      </c>
      <c r="M4" s="619" t="s">
        <v>2097</v>
      </c>
      <c r="N4" s="619" t="s">
        <v>639</v>
      </c>
      <c r="O4" s="1135" t="s">
        <v>4920</v>
      </c>
      <c r="P4" s="1135" t="s">
        <v>5126</v>
      </c>
      <c r="Q4" s="1135" t="s">
        <v>5427</v>
      </c>
      <c r="R4" s="1135" t="s">
        <v>5565</v>
      </c>
    </row>
    <row r="5" spans="1:20" ht="32.25" customHeight="1">
      <c r="A5" s="2177" t="s">
        <v>2098</v>
      </c>
      <c r="B5" s="620" t="s">
        <v>1044</v>
      </c>
      <c r="C5" s="621">
        <f t="shared" ref="C5:N5" si="0">SUM(C6:C9)</f>
        <v>34246</v>
      </c>
      <c r="D5" s="622">
        <f t="shared" si="0"/>
        <v>34049</v>
      </c>
      <c r="E5" s="622">
        <f t="shared" si="0"/>
        <v>32876</v>
      </c>
      <c r="F5" s="622">
        <f t="shared" si="0"/>
        <v>32699</v>
      </c>
      <c r="G5" s="622">
        <f t="shared" si="0"/>
        <v>32710</v>
      </c>
      <c r="H5" s="622">
        <f t="shared" si="0"/>
        <v>32834</v>
      </c>
      <c r="I5" s="622">
        <f t="shared" si="0"/>
        <v>32899</v>
      </c>
      <c r="J5" s="622">
        <f t="shared" si="0"/>
        <v>32745</v>
      </c>
      <c r="K5" s="622">
        <f t="shared" si="0"/>
        <v>32481</v>
      </c>
      <c r="L5" s="622">
        <f t="shared" si="0"/>
        <v>32173</v>
      </c>
      <c r="M5" s="622">
        <f t="shared" si="0"/>
        <v>32079</v>
      </c>
      <c r="N5" s="622">
        <f t="shared" si="0"/>
        <v>31914</v>
      </c>
      <c r="O5" s="1148">
        <f>SUM(O6:O9)</f>
        <v>31592</v>
      </c>
      <c r="P5" s="1148">
        <f>SUM(P6:P9)</f>
        <v>31422</v>
      </c>
      <c r="Q5" s="1148">
        <f>SUM(Q6:Q9)</f>
        <v>31225</v>
      </c>
      <c r="R5" s="2001">
        <f>SUM(R6:R9)</f>
        <v>31108</v>
      </c>
    </row>
    <row r="6" spans="1:20" ht="32.25" customHeight="1">
      <c r="A6" s="2177"/>
      <c r="B6" s="1119" t="s">
        <v>2099</v>
      </c>
      <c r="C6" s="623">
        <v>31934</v>
      </c>
      <c r="D6" s="624">
        <v>31818</v>
      </c>
      <c r="E6" s="624">
        <v>30834</v>
      </c>
      <c r="F6" s="624">
        <v>30656</v>
      </c>
      <c r="G6" s="624">
        <v>30640</v>
      </c>
      <c r="H6" s="624">
        <v>30773</v>
      </c>
      <c r="I6" s="142">
        <v>30833</v>
      </c>
      <c r="J6" s="142">
        <v>30694</v>
      </c>
      <c r="K6" s="142">
        <v>30444</v>
      </c>
      <c r="L6" s="142">
        <v>30176</v>
      </c>
      <c r="M6" s="625">
        <v>30122</v>
      </c>
      <c r="N6" s="625">
        <v>30007</v>
      </c>
      <c r="O6" s="625">
        <v>29771</v>
      </c>
      <c r="P6" s="625">
        <v>29629</v>
      </c>
      <c r="Q6" s="625">
        <v>29454</v>
      </c>
      <c r="R6" s="625">
        <v>29373</v>
      </c>
    </row>
    <row r="7" spans="1:20" ht="32.25" customHeight="1">
      <c r="A7" s="2177"/>
      <c r="B7" s="1119" t="s">
        <v>2100</v>
      </c>
      <c r="C7" s="623">
        <v>11</v>
      </c>
      <c r="D7" s="624">
        <v>11</v>
      </c>
      <c r="E7" s="624">
        <v>11</v>
      </c>
      <c r="F7" s="624">
        <v>11</v>
      </c>
      <c r="G7" s="624">
        <v>13</v>
      </c>
      <c r="H7" s="624">
        <v>13</v>
      </c>
      <c r="I7" s="142">
        <v>15</v>
      </c>
      <c r="J7" s="142">
        <v>15</v>
      </c>
      <c r="K7" s="142">
        <v>15</v>
      </c>
      <c r="L7" s="142">
        <v>15</v>
      </c>
      <c r="M7" s="625">
        <v>16</v>
      </c>
      <c r="N7" s="625">
        <v>18</v>
      </c>
      <c r="O7" s="625">
        <v>20</v>
      </c>
      <c r="P7" s="625">
        <v>20</v>
      </c>
      <c r="Q7" s="625">
        <v>23</v>
      </c>
      <c r="R7" s="625">
        <v>25</v>
      </c>
    </row>
    <row r="8" spans="1:20" ht="32.25" customHeight="1">
      <c r="A8" s="2177"/>
      <c r="B8" s="1119" t="s">
        <v>2101</v>
      </c>
      <c r="C8" s="623">
        <v>1918</v>
      </c>
      <c r="D8" s="624">
        <v>1852</v>
      </c>
      <c r="E8" s="624">
        <v>1678</v>
      </c>
      <c r="F8" s="624">
        <v>1680</v>
      </c>
      <c r="G8" s="624">
        <v>1699</v>
      </c>
      <c r="H8" s="624">
        <v>1696</v>
      </c>
      <c r="I8" s="142">
        <v>1700</v>
      </c>
      <c r="J8" s="142">
        <v>1685</v>
      </c>
      <c r="K8" s="142">
        <v>1674</v>
      </c>
      <c r="L8" s="142">
        <v>1635</v>
      </c>
      <c r="M8" s="625">
        <v>1597</v>
      </c>
      <c r="N8" s="625">
        <v>1544</v>
      </c>
      <c r="O8" s="625">
        <v>1461</v>
      </c>
      <c r="P8" s="625">
        <v>1433</v>
      </c>
      <c r="Q8" s="625">
        <v>1416</v>
      </c>
      <c r="R8" s="625">
        <v>1386</v>
      </c>
    </row>
    <row r="9" spans="1:20" ht="32.25" customHeight="1">
      <c r="A9" s="2178"/>
      <c r="B9" s="1118" t="s">
        <v>419</v>
      </c>
      <c r="C9" s="626">
        <v>383</v>
      </c>
      <c r="D9" s="627">
        <v>368</v>
      </c>
      <c r="E9" s="627">
        <v>353</v>
      </c>
      <c r="F9" s="627">
        <v>352</v>
      </c>
      <c r="G9" s="627">
        <v>358</v>
      </c>
      <c r="H9" s="627">
        <v>352</v>
      </c>
      <c r="I9" s="154">
        <v>351</v>
      </c>
      <c r="J9" s="154">
        <v>351</v>
      </c>
      <c r="K9" s="154">
        <v>348</v>
      </c>
      <c r="L9" s="154">
        <v>347</v>
      </c>
      <c r="M9" s="628">
        <v>344</v>
      </c>
      <c r="N9" s="628">
        <v>345</v>
      </c>
      <c r="O9" s="628">
        <v>340</v>
      </c>
      <c r="P9" s="628">
        <v>340</v>
      </c>
      <c r="Q9" s="625">
        <v>332</v>
      </c>
      <c r="R9" s="625">
        <v>324</v>
      </c>
    </row>
    <row r="10" spans="1:20" ht="32.25" customHeight="1">
      <c r="A10" s="2177" t="s">
        <v>2102</v>
      </c>
      <c r="B10" s="620" t="s">
        <v>2103</v>
      </c>
      <c r="C10" s="629">
        <f t="shared" ref="C10:P10" si="1">SUM(C11:C14)</f>
        <v>25642199</v>
      </c>
      <c r="D10" s="630">
        <f t="shared" si="1"/>
        <v>25170598</v>
      </c>
      <c r="E10" s="630">
        <f t="shared" si="1"/>
        <v>25882229</v>
      </c>
      <c r="F10" s="630">
        <f t="shared" si="1"/>
        <v>33102695</v>
      </c>
      <c r="G10" s="630">
        <f t="shared" si="1"/>
        <v>32940484</v>
      </c>
      <c r="H10" s="622">
        <f t="shared" si="1"/>
        <v>32791445</v>
      </c>
      <c r="I10" s="622">
        <f t="shared" si="1"/>
        <v>41529576</v>
      </c>
      <c r="J10" s="622">
        <f t="shared" si="1"/>
        <v>47570204</v>
      </c>
      <c r="K10" s="622">
        <f t="shared" si="1"/>
        <v>54821068</v>
      </c>
      <c r="L10" s="622">
        <f t="shared" si="1"/>
        <v>56965139</v>
      </c>
      <c r="M10" s="622">
        <f t="shared" si="1"/>
        <v>57947333</v>
      </c>
      <c r="N10" s="622">
        <f t="shared" si="1"/>
        <v>59049822</v>
      </c>
      <c r="O10" s="1148">
        <f>SUM(O11:O14)</f>
        <v>56775495</v>
      </c>
      <c r="P10" s="1148">
        <f t="shared" si="1"/>
        <v>58241533</v>
      </c>
      <c r="Q10" s="1148">
        <f t="shared" ref="Q10" si="2">SUM(Q11:Q14)</f>
        <v>54109505</v>
      </c>
      <c r="R10" s="1148">
        <f>SUM(R11:R14)</f>
        <v>52977317</v>
      </c>
    </row>
    <row r="11" spans="1:20" ht="32.25" customHeight="1">
      <c r="A11" s="2177"/>
      <c r="B11" s="1119" t="s">
        <v>2104</v>
      </c>
      <c r="C11" s="623">
        <v>10214486</v>
      </c>
      <c r="D11" s="624">
        <v>10232889</v>
      </c>
      <c r="E11" s="624">
        <v>9749793</v>
      </c>
      <c r="F11" s="624">
        <v>9865913</v>
      </c>
      <c r="G11" s="624">
        <v>9888155</v>
      </c>
      <c r="H11" s="624">
        <v>9983648</v>
      </c>
      <c r="I11" s="142">
        <v>9851099</v>
      </c>
      <c r="J11" s="142">
        <v>9786488</v>
      </c>
      <c r="K11" s="142">
        <v>10208102</v>
      </c>
      <c r="L11" s="142">
        <v>9787375</v>
      </c>
      <c r="M11" s="625">
        <v>9826977</v>
      </c>
      <c r="N11" s="625">
        <v>10081581</v>
      </c>
      <c r="O11" s="625">
        <v>10238476</v>
      </c>
      <c r="P11" s="625">
        <v>10008634</v>
      </c>
      <c r="Q11" s="625">
        <v>9159991</v>
      </c>
      <c r="R11" s="625">
        <v>9002707</v>
      </c>
    </row>
    <row r="12" spans="1:20" ht="32.25" customHeight="1">
      <c r="A12" s="2177"/>
      <c r="B12" s="1119" t="s">
        <v>2105</v>
      </c>
      <c r="C12" s="623">
        <v>9179618</v>
      </c>
      <c r="D12" s="624">
        <v>8159846</v>
      </c>
      <c r="E12" s="624">
        <v>9908507</v>
      </c>
      <c r="F12" s="624">
        <v>16170376</v>
      </c>
      <c r="G12" s="624">
        <v>14796348</v>
      </c>
      <c r="H12" s="624">
        <v>14736419</v>
      </c>
      <c r="I12" s="142">
        <v>23909994</v>
      </c>
      <c r="J12" s="142">
        <v>30052421</v>
      </c>
      <c r="K12" s="142">
        <v>36131428</v>
      </c>
      <c r="L12" s="142">
        <v>38369788</v>
      </c>
      <c r="M12" s="625">
        <v>39454934</v>
      </c>
      <c r="N12" s="625">
        <v>41103008</v>
      </c>
      <c r="O12" s="625">
        <v>38873203</v>
      </c>
      <c r="P12" s="625">
        <v>40143673</v>
      </c>
      <c r="Q12" s="625">
        <v>36709761</v>
      </c>
      <c r="R12" s="625">
        <v>36096176</v>
      </c>
    </row>
    <row r="13" spans="1:20" ht="32.25" customHeight="1">
      <c r="A13" s="2177"/>
      <c r="B13" s="1119" t="s">
        <v>2106</v>
      </c>
      <c r="C13" s="623">
        <v>4497978</v>
      </c>
      <c r="D13" s="624">
        <v>4810008</v>
      </c>
      <c r="E13" s="624">
        <v>4027981</v>
      </c>
      <c r="F13" s="624">
        <v>4537940</v>
      </c>
      <c r="G13" s="624">
        <v>4596532</v>
      </c>
      <c r="H13" s="624">
        <v>4577634</v>
      </c>
      <c r="I13" s="142">
        <v>4356322</v>
      </c>
      <c r="J13" s="142">
        <v>4292081</v>
      </c>
      <c r="K13" s="142">
        <v>4464775</v>
      </c>
      <c r="L13" s="142">
        <v>4436737</v>
      </c>
      <c r="M13" s="625">
        <v>4385125</v>
      </c>
      <c r="N13" s="625">
        <v>3790540</v>
      </c>
      <c r="O13" s="625">
        <v>3539025</v>
      </c>
      <c r="P13" s="625">
        <v>3713912</v>
      </c>
      <c r="Q13" s="625">
        <v>3798314</v>
      </c>
      <c r="R13" s="625">
        <v>3629621</v>
      </c>
    </row>
    <row r="14" spans="1:20" ht="32.25" customHeight="1">
      <c r="A14" s="2178"/>
      <c r="B14" s="1118" t="s">
        <v>2107</v>
      </c>
      <c r="C14" s="626">
        <v>1750117</v>
      </c>
      <c r="D14" s="627">
        <v>1967855</v>
      </c>
      <c r="E14" s="627">
        <v>2195948</v>
      </c>
      <c r="F14" s="627">
        <v>2528466</v>
      </c>
      <c r="G14" s="627">
        <v>3659449</v>
      </c>
      <c r="H14" s="627">
        <v>3493744</v>
      </c>
      <c r="I14" s="154">
        <v>3412161</v>
      </c>
      <c r="J14" s="154">
        <v>3439214</v>
      </c>
      <c r="K14" s="154">
        <v>4016763</v>
      </c>
      <c r="L14" s="154">
        <v>4371239</v>
      </c>
      <c r="M14" s="628">
        <v>4280297</v>
      </c>
      <c r="N14" s="628">
        <v>4074693</v>
      </c>
      <c r="O14" s="628">
        <v>4124791</v>
      </c>
      <c r="P14" s="628">
        <v>4375314</v>
      </c>
      <c r="Q14" s="628">
        <v>4441439</v>
      </c>
      <c r="R14" s="1882">
        <v>4248813</v>
      </c>
    </row>
    <row r="15" spans="1:20" ht="15" customHeight="1">
      <c r="A15" s="20" t="s">
        <v>2108</v>
      </c>
    </row>
    <row r="16" spans="1:20" ht="15" customHeight="1">
      <c r="A16" s="23" t="s">
        <v>2109</v>
      </c>
      <c r="B16" s="1120"/>
      <c r="C16" s="23"/>
      <c r="D16" s="23"/>
      <c r="E16" s="23"/>
      <c r="F16" s="23"/>
      <c r="G16" s="23"/>
    </row>
  </sheetData>
  <customSheetViews>
    <customSheetView guid="{35BD8D3A-C3F6-4E0E-B6B2-2143E8CF03D4}" scale="70" topLeftCell="F1">
      <selection activeCell="Q29" sqref="Q29"/>
      <colBreaks count="1" manualBreakCount="1">
        <brk id="18"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printArea="1" topLeftCell="D1">
      <selection activeCell="R1" sqref="R1"/>
      <colBreaks count="1" manualBreakCount="1">
        <brk id="17"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printArea="1"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70"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70"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70" printArea="1"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70"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G24" sqref="G24"/>
      <colBreaks count="1" manualBreakCount="1">
        <brk id="16"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70" printArea="1" topLeftCell="D1">
      <selection activeCell="G24" sqref="G24"/>
      <colBreaks count="1" manualBreakCount="1">
        <brk id="17"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70" topLeftCell="F1">
      <selection activeCell="G20" sqref="G20"/>
      <colBreaks count="1" manualBreakCount="1">
        <brk id="18"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3">
    <mergeCell ref="A4:B4"/>
    <mergeCell ref="A5:A9"/>
    <mergeCell ref="A10:A14"/>
  </mergeCells>
  <phoneticPr fontId="2"/>
  <hyperlinks>
    <hyperlink ref="T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C13"/>
  <sheetViews>
    <sheetView zoomScaleNormal="100" zoomScaleSheetLayoutView="85" workbookViewId="0">
      <selection activeCell="A3" sqref="A3"/>
    </sheetView>
  </sheetViews>
  <sheetFormatPr defaultColWidth="2.5" defaultRowHeight="15" customHeight="1"/>
  <cols>
    <col min="1" max="1" width="80.125" style="6" customWidth="1"/>
    <col min="2" max="2" width="2.5" style="6"/>
    <col min="3" max="3" width="10.625" style="6" bestFit="1" customWidth="1"/>
    <col min="4" max="16384" width="2.5" style="6"/>
  </cols>
  <sheetData>
    <row r="1" spans="1:3" ht="22.5" customHeight="1">
      <c r="A1" s="5" t="s">
        <v>4753</v>
      </c>
      <c r="C1" s="95" t="s">
        <v>206</v>
      </c>
    </row>
    <row r="2" spans="1:3" s="9" customFormat="1" ht="22.5" customHeight="1">
      <c r="A2" s="7" t="s">
        <v>4763</v>
      </c>
      <c r="C2" s="38"/>
    </row>
    <row r="3" spans="1:3" s="9" customFormat="1" ht="22.5" customHeight="1">
      <c r="C3" s="38"/>
    </row>
    <row r="4" spans="1:3" ht="141.75" customHeight="1">
      <c r="A4" s="11" t="s">
        <v>61</v>
      </c>
      <c r="B4" s="11"/>
    </row>
    <row r="5" spans="1:3" ht="15" customHeight="1">
      <c r="B5" s="11"/>
    </row>
    <row r="6" spans="1:3" ht="15" customHeight="1">
      <c r="B6" s="11"/>
    </row>
    <row r="7" spans="1:3" ht="15" customHeight="1">
      <c r="B7" s="11"/>
    </row>
    <row r="8" spans="1:3" ht="15" customHeight="1">
      <c r="B8" s="11"/>
    </row>
    <row r="9" spans="1:3" ht="15" customHeight="1">
      <c r="B9" s="11"/>
    </row>
    <row r="10" spans="1:3" ht="15" customHeight="1">
      <c r="B10" s="11"/>
    </row>
    <row r="11" spans="1:3" ht="15" customHeight="1">
      <c r="B11" s="11"/>
    </row>
    <row r="12" spans="1:3" ht="15" customHeight="1">
      <c r="B12" s="11"/>
    </row>
    <row r="13" spans="1:3" ht="15" customHeight="1">
      <c r="B13" s="11"/>
    </row>
  </sheetData>
  <customSheetViews>
    <customSheetView guid="{35BD8D3A-C3F6-4E0E-B6B2-2143E8CF03D4}" scale="85">
      <selection activeCell="D10" sqref="D10"/>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C1" location="目次!A1" display="目次へ戻る"/>
  </hyperlinks>
  <pageMargins left="0.59055118110236227" right="0.59055118110236227" top="0.78740157480314965" bottom="0.78740157480314965" header="0.31496062992125984" footer="0.31496062992125984"/>
  <pageSetup paperSize="9" orientation="portrait" r:id="rId83"/>
  <drawing r:id="rId8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autoPageBreaks="0"/>
  </sheetPr>
  <dimension ref="A1:AW19"/>
  <sheetViews>
    <sheetView zoomScale="70" zoomScaleNormal="70" zoomScaleSheetLayoutView="85" workbookViewId="0">
      <selection activeCell="AU6" sqref="AU6"/>
    </sheetView>
  </sheetViews>
  <sheetFormatPr defaultColWidth="2.5" defaultRowHeight="15" customHeight="1"/>
  <cols>
    <col min="1" max="1" width="8.5" style="20" customWidth="1"/>
    <col min="2" max="25" width="8.5" style="37" customWidth="1"/>
    <col min="26" max="47" width="8.5" style="20" customWidth="1"/>
    <col min="48" max="48" width="2.5" style="20"/>
    <col min="49" max="49" width="10.625" style="20" bestFit="1" customWidth="1"/>
    <col min="50" max="16384" width="2.5" style="20"/>
  </cols>
  <sheetData>
    <row r="1" spans="1:49" ht="22.5" customHeight="1">
      <c r="AU1" s="19" t="s">
        <v>5001</v>
      </c>
      <c r="AW1" s="558" t="s">
        <v>747</v>
      </c>
    </row>
    <row r="2" spans="1:49" ht="22.5" customHeight="1">
      <c r="A2" s="22" t="s">
        <v>5002</v>
      </c>
    </row>
    <row r="3" spans="1:49" ht="27" customHeight="1">
      <c r="A3" s="2184" t="s">
        <v>4415</v>
      </c>
      <c r="B3" s="2182" t="s">
        <v>637</v>
      </c>
      <c r="C3" s="2182"/>
      <c r="D3" s="2185"/>
      <c r="E3" s="2182" t="s">
        <v>2092</v>
      </c>
      <c r="F3" s="2182"/>
      <c r="G3" s="2185"/>
      <c r="H3" s="2182" t="s">
        <v>2093</v>
      </c>
      <c r="I3" s="2182"/>
      <c r="J3" s="2182"/>
      <c r="K3" s="2182" t="s">
        <v>2094</v>
      </c>
      <c r="L3" s="2182"/>
      <c r="M3" s="2182"/>
      <c r="N3" s="2182" t="s">
        <v>982</v>
      </c>
      <c r="O3" s="2182"/>
      <c r="P3" s="2182"/>
      <c r="Q3" s="2182" t="s">
        <v>638</v>
      </c>
      <c r="R3" s="2182"/>
      <c r="S3" s="2182"/>
      <c r="T3" s="2182" t="s">
        <v>983</v>
      </c>
      <c r="U3" s="2182"/>
      <c r="V3" s="2182"/>
      <c r="W3" s="2182" t="s">
        <v>2095</v>
      </c>
      <c r="X3" s="2182"/>
      <c r="Y3" s="2182"/>
      <c r="Z3" s="2183" t="s">
        <v>2096</v>
      </c>
      <c r="AA3" s="2183"/>
      <c r="AB3" s="2183"/>
      <c r="AC3" s="2183" t="s">
        <v>2097</v>
      </c>
      <c r="AD3" s="2183"/>
      <c r="AE3" s="2183"/>
      <c r="AF3" s="2183" t="s">
        <v>639</v>
      </c>
      <c r="AG3" s="2183"/>
      <c r="AH3" s="2183"/>
      <c r="AI3" s="2183" t="s">
        <v>4920</v>
      </c>
      <c r="AJ3" s="2183"/>
      <c r="AK3" s="2183"/>
      <c r="AL3" s="2183" t="s">
        <v>5126</v>
      </c>
      <c r="AM3" s="2183"/>
      <c r="AN3" s="2183"/>
      <c r="AO3" s="2179" t="s">
        <v>5427</v>
      </c>
      <c r="AP3" s="2179"/>
      <c r="AQ3" s="2179"/>
      <c r="AR3" s="2179" t="s">
        <v>5565</v>
      </c>
      <c r="AS3" s="2179"/>
      <c r="AT3" s="2179"/>
      <c r="AU3" s="2180" t="s">
        <v>4416</v>
      </c>
    </row>
    <row r="4" spans="1:49" ht="27" customHeight="1">
      <c r="A4" s="2184"/>
      <c r="B4" s="753" t="s">
        <v>4417</v>
      </c>
      <c r="C4" s="753" t="s">
        <v>4418</v>
      </c>
      <c r="D4" s="1622" t="s">
        <v>4419</v>
      </c>
      <c r="E4" s="753" t="s">
        <v>4417</v>
      </c>
      <c r="F4" s="753" t="s">
        <v>4418</v>
      </c>
      <c r="G4" s="1622" t="s">
        <v>4419</v>
      </c>
      <c r="H4" s="753" t="s">
        <v>4417</v>
      </c>
      <c r="I4" s="753" t="s">
        <v>4418</v>
      </c>
      <c r="J4" s="753" t="s">
        <v>4419</v>
      </c>
      <c r="K4" s="753" t="s">
        <v>4417</v>
      </c>
      <c r="L4" s="753" t="s">
        <v>4418</v>
      </c>
      <c r="M4" s="753" t="s">
        <v>4419</v>
      </c>
      <c r="N4" s="753" t="s">
        <v>4417</v>
      </c>
      <c r="O4" s="753" t="s">
        <v>4418</v>
      </c>
      <c r="P4" s="753" t="s">
        <v>4419</v>
      </c>
      <c r="Q4" s="753" t="s">
        <v>4417</v>
      </c>
      <c r="R4" s="753" t="s">
        <v>4418</v>
      </c>
      <c r="S4" s="753" t="s">
        <v>4419</v>
      </c>
      <c r="T4" s="753" t="s">
        <v>4417</v>
      </c>
      <c r="U4" s="753" t="s">
        <v>4418</v>
      </c>
      <c r="V4" s="753" t="s">
        <v>4419</v>
      </c>
      <c r="W4" s="753" t="s">
        <v>4417</v>
      </c>
      <c r="X4" s="753" t="s">
        <v>4418</v>
      </c>
      <c r="Y4" s="753" t="s">
        <v>4419</v>
      </c>
      <c r="Z4" s="982" t="s">
        <v>4417</v>
      </c>
      <c r="AA4" s="977" t="s">
        <v>4418</v>
      </c>
      <c r="AB4" s="977" t="s">
        <v>4419</v>
      </c>
      <c r="AC4" s="977" t="s">
        <v>4417</v>
      </c>
      <c r="AD4" s="977" t="s">
        <v>4418</v>
      </c>
      <c r="AE4" s="977" t="s">
        <v>4419</v>
      </c>
      <c r="AF4" s="916" t="s">
        <v>4417</v>
      </c>
      <c r="AG4" s="916" t="s">
        <v>4418</v>
      </c>
      <c r="AH4" s="916" t="s">
        <v>4419</v>
      </c>
      <c r="AI4" s="1529" t="s">
        <v>4417</v>
      </c>
      <c r="AJ4" s="1529" t="s">
        <v>4418</v>
      </c>
      <c r="AK4" s="1529" t="s">
        <v>4419</v>
      </c>
      <c r="AL4" s="916" t="s">
        <v>4417</v>
      </c>
      <c r="AM4" s="916" t="s">
        <v>4418</v>
      </c>
      <c r="AN4" s="916" t="s">
        <v>4419</v>
      </c>
      <c r="AO4" s="1353" t="s">
        <v>4417</v>
      </c>
      <c r="AP4" s="1353" t="s">
        <v>4418</v>
      </c>
      <c r="AQ4" s="1353" t="s">
        <v>4419</v>
      </c>
      <c r="AR4" s="1643" t="s">
        <v>4417</v>
      </c>
      <c r="AS4" s="1643" t="s">
        <v>4418</v>
      </c>
      <c r="AT4" s="1643" t="s">
        <v>4419</v>
      </c>
      <c r="AU4" s="2181"/>
    </row>
    <row r="5" spans="1:49" ht="27" customHeight="1">
      <c r="A5" s="177" t="s">
        <v>131</v>
      </c>
      <c r="B5" s="637">
        <f t="shared" ref="B5:D5" si="0">SUM(B6:B17)</f>
        <v>2174</v>
      </c>
      <c r="C5" s="1063">
        <f t="shared" si="0"/>
        <v>14</v>
      </c>
      <c r="D5" s="1063">
        <f t="shared" si="0"/>
        <v>2619</v>
      </c>
      <c r="E5" s="608">
        <f t="shared" ref="E5:G5" si="1">SUM(E6:E17)</f>
        <v>1987</v>
      </c>
      <c r="F5" s="1063">
        <f t="shared" si="1"/>
        <v>15</v>
      </c>
      <c r="G5" s="1063">
        <f t="shared" si="1"/>
        <v>2376</v>
      </c>
      <c r="H5" s="1063">
        <f t="shared" ref="H5:AN5" si="2">SUM(H6:H17)</f>
        <v>2011</v>
      </c>
      <c r="I5" s="1063">
        <f t="shared" si="2"/>
        <v>12</v>
      </c>
      <c r="J5" s="1063">
        <f t="shared" si="2"/>
        <v>2404</v>
      </c>
      <c r="K5" s="638">
        <f t="shared" si="2"/>
        <v>1889</v>
      </c>
      <c r="L5" s="638">
        <f t="shared" si="2"/>
        <v>13</v>
      </c>
      <c r="M5" s="638">
        <f t="shared" si="2"/>
        <v>2319</v>
      </c>
      <c r="N5" s="638">
        <f t="shared" si="2"/>
        <v>1589</v>
      </c>
      <c r="O5" s="638">
        <f t="shared" si="2"/>
        <v>11</v>
      </c>
      <c r="P5" s="638">
        <f t="shared" si="2"/>
        <v>1944</v>
      </c>
      <c r="Q5" s="638">
        <f t="shared" si="2"/>
        <v>1301</v>
      </c>
      <c r="R5" s="638">
        <f t="shared" si="2"/>
        <v>5</v>
      </c>
      <c r="S5" s="638">
        <f t="shared" si="2"/>
        <v>1560</v>
      </c>
      <c r="T5" s="638">
        <f t="shared" si="2"/>
        <v>1128</v>
      </c>
      <c r="U5" s="638">
        <f t="shared" si="2"/>
        <v>9</v>
      </c>
      <c r="V5" s="638">
        <f t="shared" si="2"/>
        <v>1377</v>
      </c>
      <c r="W5" s="638">
        <f t="shared" si="2"/>
        <v>1190</v>
      </c>
      <c r="X5" s="638">
        <f t="shared" si="2"/>
        <v>8</v>
      </c>
      <c r="Y5" s="638">
        <f t="shared" si="2"/>
        <v>1488</v>
      </c>
      <c r="Z5" s="638">
        <f t="shared" si="2"/>
        <v>1008</v>
      </c>
      <c r="AA5" s="638">
        <f t="shared" si="2"/>
        <v>9</v>
      </c>
      <c r="AB5" s="638">
        <f t="shared" si="2"/>
        <v>1217</v>
      </c>
      <c r="AC5" s="638">
        <f t="shared" si="2"/>
        <v>920</v>
      </c>
      <c r="AD5" s="638">
        <f t="shared" si="2"/>
        <v>9</v>
      </c>
      <c r="AE5" s="638">
        <f t="shared" si="2"/>
        <v>1085</v>
      </c>
      <c r="AF5" s="608">
        <f t="shared" si="2"/>
        <v>679</v>
      </c>
      <c r="AG5" s="608">
        <f t="shared" si="2"/>
        <v>9</v>
      </c>
      <c r="AH5" s="608">
        <f t="shared" si="2"/>
        <v>819</v>
      </c>
      <c r="AI5" s="608">
        <f>SUM(AI6:AI17)</f>
        <v>620</v>
      </c>
      <c r="AJ5" s="608">
        <f>SUM(AJ6:AJ17)</f>
        <v>7</v>
      </c>
      <c r="AK5" s="608">
        <f>SUM(AK6:AK17)</f>
        <v>715</v>
      </c>
      <c r="AL5" s="608">
        <f t="shared" si="2"/>
        <v>561</v>
      </c>
      <c r="AM5" s="608">
        <f t="shared" si="2"/>
        <v>5</v>
      </c>
      <c r="AN5" s="608">
        <f t="shared" si="2"/>
        <v>643</v>
      </c>
      <c r="AO5" s="608">
        <f t="shared" ref="AO5:AT5" si="3">SUM(AO6:AO17)</f>
        <v>601</v>
      </c>
      <c r="AP5" s="608">
        <f t="shared" si="3"/>
        <v>8</v>
      </c>
      <c r="AQ5" s="608">
        <f t="shared" si="3"/>
        <v>702</v>
      </c>
      <c r="AR5" s="608">
        <f t="shared" si="3"/>
        <v>600</v>
      </c>
      <c r="AS5" s="608">
        <f t="shared" si="3"/>
        <v>7</v>
      </c>
      <c r="AT5" s="1584">
        <f t="shared" si="3"/>
        <v>713</v>
      </c>
      <c r="AU5" s="1768">
        <f>AR5-AO5</f>
        <v>-1</v>
      </c>
    </row>
    <row r="6" spans="1:49" ht="27" customHeight="1">
      <c r="A6" s="917" t="s">
        <v>213</v>
      </c>
      <c r="B6" s="1062">
        <v>157</v>
      </c>
      <c r="C6" s="1620">
        <v>1</v>
      </c>
      <c r="D6" s="1620">
        <v>185</v>
      </c>
      <c r="E6" s="1620">
        <v>151</v>
      </c>
      <c r="F6" s="1620" t="s">
        <v>399</v>
      </c>
      <c r="G6" s="1620">
        <v>186</v>
      </c>
      <c r="H6" s="1620">
        <v>155</v>
      </c>
      <c r="I6" s="1620" t="s">
        <v>400</v>
      </c>
      <c r="J6" s="1620">
        <v>183</v>
      </c>
      <c r="K6" s="1006">
        <v>152</v>
      </c>
      <c r="L6" s="1006" t="s">
        <v>399</v>
      </c>
      <c r="M6" s="1006">
        <v>175</v>
      </c>
      <c r="N6" s="1006">
        <v>139</v>
      </c>
      <c r="O6" s="1006">
        <v>1</v>
      </c>
      <c r="P6" s="1006">
        <v>165</v>
      </c>
      <c r="Q6" s="1006">
        <v>109</v>
      </c>
      <c r="R6" s="1006" t="s">
        <v>400</v>
      </c>
      <c r="S6" s="1006">
        <v>129</v>
      </c>
      <c r="T6" s="1006">
        <v>79</v>
      </c>
      <c r="U6" s="1006">
        <v>1</v>
      </c>
      <c r="V6" s="1006">
        <v>94</v>
      </c>
      <c r="W6" s="1006">
        <v>108</v>
      </c>
      <c r="X6" s="1006" t="s">
        <v>400</v>
      </c>
      <c r="Y6" s="1006">
        <v>131</v>
      </c>
      <c r="Z6" s="972">
        <v>106</v>
      </c>
      <c r="AA6" s="972" t="s">
        <v>399</v>
      </c>
      <c r="AB6" s="972">
        <v>128</v>
      </c>
      <c r="AC6" s="587">
        <v>73</v>
      </c>
      <c r="AD6" s="587" t="s">
        <v>399</v>
      </c>
      <c r="AE6" s="587">
        <v>89</v>
      </c>
      <c r="AF6" s="587">
        <v>72</v>
      </c>
      <c r="AG6" s="587">
        <v>1</v>
      </c>
      <c r="AH6" s="587">
        <v>92</v>
      </c>
      <c r="AI6" s="587">
        <v>48</v>
      </c>
      <c r="AJ6" s="587">
        <v>2</v>
      </c>
      <c r="AK6" s="587">
        <v>56</v>
      </c>
      <c r="AL6" s="587">
        <v>43</v>
      </c>
      <c r="AM6" s="587">
        <v>1</v>
      </c>
      <c r="AN6" s="587">
        <v>49</v>
      </c>
      <c r="AO6" s="587">
        <v>43</v>
      </c>
      <c r="AP6" s="587">
        <v>4</v>
      </c>
      <c r="AQ6" s="587">
        <v>48</v>
      </c>
      <c r="AR6" s="587">
        <v>34</v>
      </c>
      <c r="AS6" s="587">
        <v>0</v>
      </c>
      <c r="AT6" s="1770">
        <v>37</v>
      </c>
      <c r="AU6" s="1768">
        <f t="shared" ref="AU6:AU17" si="4">AR6-AO6</f>
        <v>-9</v>
      </c>
    </row>
    <row r="7" spans="1:49" ht="27" customHeight="1">
      <c r="A7" s="917" t="s">
        <v>2378</v>
      </c>
      <c r="B7" s="1062">
        <v>199</v>
      </c>
      <c r="C7" s="1620" t="s">
        <v>399</v>
      </c>
      <c r="D7" s="1620">
        <v>231</v>
      </c>
      <c r="E7" s="1620">
        <v>151</v>
      </c>
      <c r="F7" s="1620">
        <v>2</v>
      </c>
      <c r="G7" s="1620">
        <v>174</v>
      </c>
      <c r="H7" s="1620">
        <v>177</v>
      </c>
      <c r="I7" s="1620">
        <v>1</v>
      </c>
      <c r="J7" s="1620">
        <v>206</v>
      </c>
      <c r="K7" s="1006">
        <v>135</v>
      </c>
      <c r="L7" s="1006" t="s">
        <v>399</v>
      </c>
      <c r="M7" s="1006">
        <v>160</v>
      </c>
      <c r="N7" s="1006">
        <v>135</v>
      </c>
      <c r="O7" s="1006">
        <v>1</v>
      </c>
      <c r="P7" s="1006">
        <v>158</v>
      </c>
      <c r="Q7" s="1006">
        <v>108</v>
      </c>
      <c r="R7" s="1006" t="s">
        <v>400</v>
      </c>
      <c r="S7" s="1006">
        <v>128</v>
      </c>
      <c r="T7" s="1006">
        <v>87</v>
      </c>
      <c r="U7" s="1006">
        <v>1</v>
      </c>
      <c r="V7" s="1006">
        <v>100</v>
      </c>
      <c r="W7" s="1006">
        <v>110</v>
      </c>
      <c r="X7" s="1006" t="s">
        <v>400</v>
      </c>
      <c r="Y7" s="1006">
        <v>137</v>
      </c>
      <c r="Z7" s="972">
        <v>103</v>
      </c>
      <c r="AA7" s="972">
        <v>1</v>
      </c>
      <c r="AB7" s="972">
        <v>118</v>
      </c>
      <c r="AC7" s="587">
        <v>59</v>
      </c>
      <c r="AD7" s="587" t="s">
        <v>399</v>
      </c>
      <c r="AE7" s="587">
        <v>73</v>
      </c>
      <c r="AF7" s="587">
        <v>75</v>
      </c>
      <c r="AG7" s="587">
        <v>0</v>
      </c>
      <c r="AH7" s="587">
        <v>90</v>
      </c>
      <c r="AI7" s="587">
        <v>36</v>
      </c>
      <c r="AJ7" s="587">
        <v>1</v>
      </c>
      <c r="AK7" s="587">
        <v>39</v>
      </c>
      <c r="AL7" s="587">
        <v>35</v>
      </c>
      <c r="AM7" s="587">
        <v>1</v>
      </c>
      <c r="AN7" s="587">
        <v>37</v>
      </c>
      <c r="AO7" s="587">
        <v>50</v>
      </c>
      <c r="AP7" s="587">
        <v>1</v>
      </c>
      <c r="AQ7" s="587">
        <v>57</v>
      </c>
      <c r="AR7" s="587">
        <v>36</v>
      </c>
      <c r="AS7" s="587">
        <v>0</v>
      </c>
      <c r="AT7" s="1770">
        <v>44</v>
      </c>
      <c r="AU7" s="1768">
        <f t="shared" si="4"/>
        <v>-14</v>
      </c>
    </row>
    <row r="8" spans="1:49" ht="27" customHeight="1">
      <c r="A8" s="917" t="s">
        <v>4420</v>
      </c>
      <c r="B8" s="1062">
        <v>183</v>
      </c>
      <c r="C8" s="1620">
        <v>1</v>
      </c>
      <c r="D8" s="1620">
        <v>214</v>
      </c>
      <c r="E8" s="1620">
        <v>134</v>
      </c>
      <c r="F8" s="1620">
        <v>1</v>
      </c>
      <c r="G8" s="1620">
        <v>176</v>
      </c>
      <c r="H8" s="1620">
        <v>126</v>
      </c>
      <c r="I8" s="1620">
        <v>1</v>
      </c>
      <c r="J8" s="1620">
        <v>139</v>
      </c>
      <c r="K8" s="1006">
        <v>142</v>
      </c>
      <c r="L8" s="1006">
        <v>1</v>
      </c>
      <c r="M8" s="1006">
        <v>179</v>
      </c>
      <c r="N8" s="1006">
        <v>130</v>
      </c>
      <c r="O8" s="1006" t="s">
        <v>400</v>
      </c>
      <c r="P8" s="1006">
        <v>166</v>
      </c>
      <c r="Q8" s="1006">
        <v>114</v>
      </c>
      <c r="R8" s="1006" t="s">
        <v>400</v>
      </c>
      <c r="S8" s="1006">
        <v>129</v>
      </c>
      <c r="T8" s="1006">
        <v>96</v>
      </c>
      <c r="U8" s="1006" t="s">
        <v>400</v>
      </c>
      <c r="V8" s="1006">
        <v>119</v>
      </c>
      <c r="W8" s="1006">
        <v>105</v>
      </c>
      <c r="X8" s="1006" t="s">
        <v>400</v>
      </c>
      <c r="Y8" s="1006">
        <v>134</v>
      </c>
      <c r="Z8" s="972">
        <v>76</v>
      </c>
      <c r="AA8" s="972">
        <v>2</v>
      </c>
      <c r="AB8" s="972">
        <v>88</v>
      </c>
      <c r="AC8" s="587">
        <v>77</v>
      </c>
      <c r="AD8" s="587">
        <v>1</v>
      </c>
      <c r="AE8" s="587">
        <v>86</v>
      </c>
      <c r="AF8" s="587">
        <v>62</v>
      </c>
      <c r="AG8" s="587">
        <v>1</v>
      </c>
      <c r="AH8" s="587">
        <v>75</v>
      </c>
      <c r="AI8" s="587">
        <v>50</v>
      </c>
      <c r="AJ8" s="587">
        <v>1</v>
      </c>
      <c r="AK8" s="587">
        <v>55</v>
      </c>
      <c r="AL8" s="587">
        <v>40</v>
      </c>
      <c r="AM8" s="587">
        <v>0</v>
      </c>
      <c r="AN8" s="587">
        <v>43</v>
      </c>
      <c r="AO8" s="587">
        <v>49</v>
      </c>
      <c r="AP8" s="587">
        <v>0</v>
      </c>
      <c r="AQ8" s="587">
        <v>51</v>
      </c>
      <c r="AR8" s="587">
        <v>41</v>
      </c>
      <c r="AS8" s="587">
        <v>1</v>
      </c>
      <c r="AT8" s="1770">
        <v>52</v>
      </c>
      <c r="AU8" s="1768">
        <f t="shared" si="4"/>
        <v>-8</v>
      </c>
    </row>
    <row r="9" spans="1:49" ht="27" customHeight="1">
      <c r="A9" s="917" t="s">
        <v>227</v>
      </c>
      <c r="B9" s="1062">
        <v>175</v>
      </c>
      <c r="C9" s="1620" t="s">
        <v>399</v>
      </c>
      <c r="D9" s="1620">
        <v>220</v>
      </c>
      <c r="E9" s="1620">
        <v>140</v>
      </c>
      <c r="F9" s="1620">
        <v>1</v>
      </c>
      <c r="G9" s="1620">
        <v>167</v>
      </c>
      <c r="H9" s="1620">
        <v>149</v>
      </c>
      <c r="I9" s="1620">
        <v>1</v>
      </c>
      <c r="J9" s="1620">
        <v>180</v>
      </c>
      <c r="K9" s="1006">
        <v>156</v>
      </c>
      <c r="L9" s="1006">
        <v>3</v>
      </c>
      <c r="M9" s="1006">
        <v>189</v>
      </c>
      <c r="N9" s="1006">
        <v>140</v>
      </c>
      <c r="O9" s="1006">
        <v>3</v>
      </c>
      <c r="P9" s="1006">
        <v>175</v>
      </c>
      <c r="Q9" s="1006">
        <v>132</v>
      </c>
      <c r="R9" s="1006">
        <v>1</v>
      </c>
      <c r="S9" s="1006">
        <v>156</v>
      </c>
      <c r="T9" s="1006">
        <v>86</v>
      </c>
      <c r="U9" s="1006">
        <v>1</v>
      </c>
      <c r="V9" s="1006">
        <v>108</v>
      </c>
      <c r="W9" s="1006">
        <v>106</v>
      </c>
      <c r="X9" s="1006">
        <v>1</v>
      </c>
      <c r="Y9" s="1006">
        <v>151</v>
      </c>
      <c r="Z9" s="972">
        <v>83</v>
      </c>
      <c r="AA9" s="972" t="s">
        <v>399</v>
      </c>
      <c r="AB9" s="972">
        <v>110</v>
      </c>
      <c r="AC9" s="587">
        <v>86</v>
      </c>
      <c r="AD9" s="587" t="s">
        <v>399</v>
      </c>
      <c r="AE9" s="587">
        <v>101</v>
      </c>
      <c r="AF9" s="587">
        <v>59</v>
      </c>
      <c r="AG9" s="587">
        <v>0</v>
      </c>
      <c r="AH9" s="587">
        <v>78</v>
      </c>
      <c r="AI9" s="587">
        <v>47</v>
      </c>
      <c r="AJ9" s="587">
        <v>0</v>
      </c>
      <c r="AK9" s="587">
        <v>55</v>
      </c>
      <c r="AL9" s="587">
        <v>49</v>
      </c>
      <c r="AM9" s="587">
        <v>0</v>
      </c>
      <c r="AN9" s="587">
        <v>59</v>
      </c>
      <c r="AO9" s="587">
        <v>45</v>
      </c>
      <c r="AP9" s="587">
        <v>0</v>
      </c>
      <c r="AQ9" s="587">
        <v>51</v>
      </c>
      <c r="AR9" s="587">
        <v>42</v>
      </c>
      <c r="AS9" s="587">
        <v>1</v>
      </c>
      <c r="AT9" s="1770">
        <v>47</v>
      </c>
      <c r="AU9" s="1768">
        <f t="shared" si="4"/>
        <v>-3</v>
      </c>
    </row>
    <row r="10" spans="1:49" ht="27" customHeight="1">
      <c r="A10" s="917" t="s">
        <v>228</v>
      </c>
      <c r="B10" s="1062">
        <v>161</v>
      </c>
      <c r="C10" s="1620">
        <v>2</v>
      </c>
      <c r="D10" s="1620">
        <v>185</v>
      </c>
      <c r="E10" s="1620">
        <v>150</v>
      </c>
      <c r="F10" s="1620">
        <v>1</v>
      </c>
      <c r="G10" s="1620">
        <v>178</v>
      </c>
      <c r="H10" s="1620">
        <v>151</v>
      </c>
      <c r="I10" s="1620" t="s">
        <v>400</v>
      </c>
      <c r="J10" s="1620">
        <v>190</v>
      </c>
      <c r="K10" s="1006">
        <v>172</v>
      </c>
      <c r="L10" s="1006">
        <v>3</v>
      </c>
      <c r="M10" s="1006">
        <v>205</v>
      </c>
      <c r="N10" s="1006">
        <v>91</v>
      </c>
      <c r="O10" s="1006" t="s">
        <v>400</v>
      </c>
      <c r="P10" s="1006">
        <v>115</v>
      </c>
      <c r="Q10" s="1006">
        <v>118</v>
      </c>
      <c r="R10" s="1006">
        <v>2</v>
      </c>
      <c r="S10" s="1006">
        <v>144</v>
      </c>
      <c r="T10" s="1006">
        <v>88</v>
      </c>
      <c r="U10" s="1006">
        <v>1</v>
      </c>
      <c r="V10" s="1006">
        <v>101</v>
      </c>
      <c r="W10" s="1006">
        <v>111</v>
      </c>
      <c r="X10" s="1006">
        <v>2</v>
      </c>
      <c r="Y10" s="1006">
        <v>141</v>
      </c>
      <c r="Z10" s="972">
        <v>87</v>
      </c>
      <c r="AA10" s="972" t="s">
        <v>399</v>
      </c>
      <c r="AB10" s="972">
        <v>105</v>
      </c>
      <c r="AC10" s="587">
        <v>91</v>
      </c>
      <c r="AD10" s="587" t="s">
        <v>399</v>
      </c>
      <c r="AE10" s="587">
        <v>104</v>
      </c>
      <c r="AF10" s="587">
        <v>32</v>
      </c>
      <c r="AG10" s="587">
        <v>0</v>
      </c>
      <c r="AH10" s="587">
        <v>41</v>
      </c>
      <c r="AI10" s="587">
        <v>47</v>
      </c>
      <c r="AJ10" s="587">
        <v>0</v>
      </c>
      <c r="AK10" s="587">
        <v>50</v>
      </c>
      <c r="AL10" s="587">
        <v>39</v>
      </c>
      <c r="AM10" s="587">
        <v>0</v>
      </c>
      <c r="AN10" s="587">
        <v>48</v>
      </c>
      <c r="AO10" s="587">
        <v>44</v>
      </c>
      <c r="AP10" s="587">
        <v>0</v>
      </c>
      <c r="AQ10" s="587">
        <v>50</v>
      </c>
      <c r="AR10" s="587">
        <v>50</v>
      </c>
      <c r="AS10" s="587">
        <v>1</v>
      </c>
      <c r="AT10" s="1770">
        <v>62</v>
      </c>
      <c r="AU10" s="1768">
        <f t="shared" si="4"/>
        <v>6</v>
      </c>
    </row>
    <row r="11" spans="1:49" ht="27" customHeight="1">
      <c r="A11" s="917" t="s">
        <v>229</v>
      </c>
      <c r="B11" s="1062">
        <v>191</v>
      </c>
      <c r="C11" s="1620">
        <v>2</v>
      </c>
      <c r="D11" s="1620">
        <v>227</v>
      </c>
      <c r="E11" s="1620">
        <v>163</v>
      </c>
      <c r="F11" s="1620">
        <v>1</v>
      </c>
      <c r="G11" s="1620">
        <v>191</v>
      </c>
      <c r="H11" s="1620">
        <v>157</v>
      </c>
      <c r="I11" s="1620">
        <v>1</v>
      </c>
      <c r="J11" s="1620">
        <v>182</v>
      </c>
      <c r="K11" s="1006">
        <v>141</v>
      </c>
      <c r="L11" s="1006" t="s">
        <v>399</v>
      </c>
      <c r="M11" s="1006">
        <v>176</v>
      </c>
      <c r="N11" s="1006">
        <v>124</v>
      </c>
      <c r="O11" s="1006">
        <v>1</v>
      </c>
      <c r="P11" s="1006">
        <v>146</v>
      </c>
      <c r="Q11" s="1006">
        <v>117</v>
      </c>
      <c r="R11" s="1006" t="s">
        <v>400</v>
      </c>
      <c r="S11" s="1006">
        <v>138</v>
      </c>
      <c r="T11" s="1006">
        <v>75</v>
      </c>
      <c r="U11" s="1006" t="s">
        <v>400</v>
      </c>
      <c r="V11" s="1006">
        <v>98</v>
      </c>
      <c r="W11" s="1006">
        <v>82</v>
      </c>
      <c r="X11" s="1006" t="s">
        <v>400</v>
      </c>
      <c r="Y11" s="1006">
        <v>110</v>
      </c>
      <c r="Z11" s="972">
        <v>47</v>
      </c>
      <c r="AA11" s="972" t="s">
        <v>399</v>
      </c>
      <c r="AB11" s="972">
        <v>60</v>
      </c>
      <c r="AC11" s="587">
        <v>71</v>
      </c>
      <c r="AD11" s="587">
        <v>1</v>
      </c>
      <c r="AE11" s="587">
        <v>79</v>
      </c>
      <c r="AF11" s="587">
        <v>49</v>
      </c>
      <c r="AG11" s="587">
        <v>0</v>
      </c>
      <c r="AH11" s="587">
        <v>59</v>
      </c>
      <c r="AI11" s="587">
        <v>63</v>
      </c>
      <c r="AJ11" s="587">
        <v>1</v>
      </c>
      <c r="AK11" s="587">
        <v>75</v>
      </c>
      <c r="AL11" s="587">
        <v>52</v>
      </c>
      <c r="AM11" s="587">
        <v>1</v>
      </c>
      <c r="AN11" s="587">
        <v>56</v>
      </c>
      <c r="AO11" s="587">
        <v>62</v>
      </c>
      <c r="AP11" s="587">
        <v>0</v>
      </c>
      <c r="AQ11" s="587">
        <v>79</v>
      </c>
      <c r="AR11" s="587">
        <v>45</v>
      </c>
      <c r="AS11" s="587">
        <v>0</v>
      </c>
      <c r="AT11" s="1770">
        <v>47</v>
      </c>
      <c r="AU11" s="1768">
        <f t="shared" si="4"/>
        <v>-17</v>
      </c>
    </row>
    <row r="12" spans="1:49" ht="27" customHeight="1">
      <c r="A12" s="917" t="s">
        <v>230</v>
      </c>
      <c r="B12" s="1062">
        <v>180</v>
      </c>
      <c r="C12" s="1620" t="s">
        <v>399</v>
      </c>
      <c r="D12" s="1620">
        <v>208</v>
      </c>
      <c r="E12" s="1620">
        <v>170</v>
      </c>
      <c r="F12" s="1620">
        <v>1</v>
      </c>
      <c r="G12" s="1620">
        <v>205</v>
      </c>
      <c r="H12" s="1620">
        <v>169</v>
      </c>
      <c r="I12" s="1620">
        <v>3</v>
      </c>
      <c r="J12" s="1620">
        <v>208</v>
      </c>
      <c r="K12" s="1006">
        <v>149</v>
      </c>
      <c r="L12" s="1006">
        <v>1</v>
      </c>
      <c r="M12" s="1006">
        <v>194</v>
      </c>
      <c r="N12" s="1006">
        <v>135</v>
      </c>
      <c r="O12" s="1006">
        <v>1</v>
      </c>
      <c r="P12" s="1006">
        <v>168</v>
      </c>
      <c r="Q12" s="1006">
        <v>97</v>
      </c>
      <c r="R12" s="1006" t="s">
        <v>400</v>
      </c>
      <c r="S12" s="1006">
        <v>121</v>
      </c>
      <c r="T12" s="1006">
        <v>94</v>
      </c>
      <c r="U12" s="1006">
        <v>1</v>
      </c>
      <c r="V12" s="1006">
        <v>112</v>
      </c>
      <c r="W12" s="1006">
        <v>85</v>
      </c>
      <c r="X12" s="1006">
        <v>1</v>
      </c>
      <c r="Y12" s="1006">
        <v>96</v>
      </c>
      <c r="Z12" s="972">
        <v>75</v>
      </c>
      <c r="AA12" s="972" t="s">
        <v>399</v>
      </c>
      <c r="AB12" s="972">
        <v>91</v>
      </c>
      <c r="AC12" s="587">
        <v>75</v>
      </c>
      <c r="AD12" s="587">
        <v>2</v>
      </c>
      <c r="AE12" s="587">
        <v>95</v>
      </c>
      <c r="AF12" s="587">
        <v>61</v>
      </c>
      <c r="AG12" s="587">
        <v>3</v>
      </c>
      <c r="AH12" s="587">
        <v>64</v>
      </c>
      <c r="AI12" s="587">
        <v>39</v>
      </c>
      <c r="AJ12" s="587">
        <v>0</v>
      </c>
      <c r="AK12" s="587">
        <v>45</v>
      </c>
      <c r="AL12" s="587">
        <v>46</v>
      </c>
      <c r="AM12" s="587">
        <v>0</v>
      </c>
      <c r="AN12" s="587">
        <v>50</v>
      </c>
      <c r="AO12" s="587">
        <v>47</v>
      </c>
      <c r="AP12" s="587">
        <v>1</v>
      </c>
      <c r="AQ12" s="587">
        <v>61</v>
      </c>
      <c r="AR12" s="587">
        <v>41</v>
      </c>
      <c r="AS12" s="587">
        <v>1</v>
      </c>
      <c r="AT12" s="1770">
        <v>51</v>
      </c>
      <c r="AU12" s="1768">
        <f t="shared" si="4"/>
        <v>-6</v>
      </c>
    </row>
    <row r="13" spans="1:49" ht="27" customHeight="1">
      <c r="A13" s="917" t="s">
        <v>231</v>
      </c>
      <c r="B13" s="1062">
        <v>165</v>
      </c>
      <c r="C13" s="1620" t="s">
        <v>399</v>
      </c>
      <c r="D13" s="1620">
        <v>217</v>
      </c>
      <c r="E13" s="1620">
        <v>162</v>
      </c>
      <c r="F13" s="1620">
        <v>3</v>
      </c>
      <c r="G13" s="1620">
        <v>196</v>
      </c>
      <c r="H13" s="1620">
        <v>160</v>
      </c>
      <c r="I13" s="1620">
        <v>2</v>
      </c>
      <c r="J13" s="1620">
        <v>191</v>
      </c>
      <c r="K13" s="1006">
        <v>163</v>
      </c>
      <c r="L13" s="1006">
        <v>1</v>
      </c>
      <c r="M13" s="1006">
        <v>218</v>
      </c>
      <c r="N13" s="1006">
        <v>141</v>
      </c>
      <c r="O13" s="1006">
        <v>1</v>
      </c>
      <c r="P13" s="1006">
        <v>183</v>
      </c>
      <c r="Q13" s="1006">
        <v>75</v>
      </c>
      <c r="R13" s="1006">
        <v>1</v>
      </c>
      <c r="S13" s="1006">
        <v>100</v>
      </c>
      <c r="T13" s="1006">
        <v>105</v>
      </c>
      <c r="U13" s="1006">
        <v>1</v>
      </c>
      <c r="V13" s="1006">
        <v>127</v>
      </c>
      <c r="W13" s="1006">
        <v>93</v>
      </c>
      <c r="X13" s="1006">
        <v>2</v>
      </c>
      <c r="Y13" s="1006">
        <v>116</v>
      </c>
      <c r="Z13" s="972">
        <v>72</v>
      </c>
      <c r="AA13" s="972">
        <v>2</v>
      </c>
      <c r="AB13" s="972">
        <v>84</v>
      </c>
      <c r="AC13" s="587">
        <v>64</v>
      </c>
      <c r="AD13" s="587">
        <v>1</v>
      </c>
      <c r="AE13" s="587">
        <v>81</v>
      </c>
      <c r="AF13" s="587">
        <v>49</v>
      </c>
      <c r="AG13" s="587">
        <v>0</v>
      </c>
      <c r="AH13" s="587">
        <v>62</v>
      </c>
      <c r="AI13" s="587">
        <v>50</v>
      </c>
      <c r="AJ13" s="587">
        <v>1</v>
      </c>
      <c r="AK13" s="587">
        <v>56</v>
      </c>
      <c r="AL13" s="587">
        <v>48</v>
      </c>
      <c r="AM13" s="587">
        <v>1</v>
      </c>
      <c r="AN13" s="587">
        <v>54</v>
      </c>
      <c r="AO13" s="587">
        <v>39</v>
      </c>
      <c r="AP13" s="587">
        <v>1</v>
      </c>
      <c r="AQ13" s="587">
        <v>43</v>
      </c>
      <c r="AR13" s="587">
        <v>64</v>
      </c>
      <c r="AS13" s="587">
        <v>0</v>
      </c>
      <c r="AT13" s="1770">
        <v>68</v>
      </c>
      <c r="AU13" s="1768">
        <f t="shared" si="4"/>
        <v>25</v>
      </c>
    </row>
    <row r="14" spans="1:49" ht="27" customHeight="1">
      <c r="A14" s="917" t="s">
        <v>232</v>
      </c>
      <c r="B14" s="1062">
        <v>147</v>
      </c>
      <c r="C14" s="1620">
        <v>3</v>
      </c>
      <c r="D14" s="1620">
        <v>190</v>
      </c>
      <c r="E14" s="1620">
        <v>151</v>
      </c>
      <c r="F14" s="1620">
        <v>2</v>
      </c>
      <c r="G14" s="1620">
        <v>179</v>
      </c>
      <c r="H14" s="1620">
        <v>173</v>
      </c>
      <c r="I14" s="1620">
        <v>1</v>
      </c>
      <c r="J14" s="1620">
        <v>214</v>
      </c>
      <c r="K14" s="1006">
        <v>154</v>
      </c>
      <c r="L14" s="1006">
        <v>1</v>
      </c>
      <c r="M14" s="1006">
        <v>188</v>
      </c>
      <c r="N14" s="1006">
        <v>131</v>
      </c>
      <c r="O14" s="1006">
        <v>1</v>
      </c>
      <c r="P14" s="1006">
        <v>142</v>
      </c>
      <c r="Q14" s="1006">
        <v>84</v>
      </c>
      <c r="R14" s="1006">
        <v>1</v>
      </c>
      <c r="S14" s="1006">
        <v>97</v>
      </c>
      <c r="T14" s="1006">
        <v>93</v>
      </c>
      <c r="U14" s="1006">
        <v>1</v>
      </c>
      <c r="V14" s="1006">
        <v>131</v>
      </c>
      <c r="W14" s="1006">
        <v>100</v>
      </c>
      <c r="X14" s="1006">
        <v>1</v>
      </c>
      <c r="Y14" s="1006">
        <v>120</v>
      </c>
      <c r="Z14" s="972">
        <v>83</v>
      </c>
      <c r="AA14" s="972" t="s">
        <v>399</v>
      </c>
      <c r="AB14" s="972">
        <v>98</v>
      </c>
      <c r="AC14" s="587">
        <v>70</v>
      </c>
      <c r="AD14" s="587">
        <v>1</v>
      </c>
      <c r="AE14" s="587">
        <v>86</v>
      </c>
      <c r="AF14" s="587">
        <v>45</v>
      </c>
      <c r="AG14" s="587">
        <v>1</v>
      </c>
      <c r="AH14" s="587">
        <v>54</v>
      </c>
      <c r="AI14" s="587">
        <v>50</v>
      </c>
      <c r="AJ14" s="587">
        <v>0</v>
      </c>
      <c r="AK14" s="587">
        <v>60</v>
      </c>
      <c r="AL14" s="587">
        <v>52</v>
      </c>
      <c r="AM14" s="587">
        <v>0</v>
      </c>
      <c r="AN14" s="587">
        <v>63</v>
      </c>
      <c r="AO14" s="587">
        <v>39</v>
      </c>
      <c r="AP14" s="587">
        <v>0</v>
      </c>
      <c r="AQ14" s="587">
        <v>50</v>
      </c>
      <c r="AR14" s="587">
        <v>64</v>
      </c>
      <c r="AS14" s="587">
        <v>0</v>
      </c>
      <c r="AT14" s="1770">
        <v>81</v>
      </c>
      <c r="AU14" s="1768">
        <f t="shared" si="4"/>
        <v>25</v>
      </c>
    </row>
    <row r="15" spans="1:49" ht="27" customHeight="1">
      <c r="A15" s="917" t="s">
        <v>233</v>
      </c>
      <c r="B15" s="1062">
        <v>181</v>
      </c>
      <c r="C15" s="1620">
        <v>3</v>
      </c>
      <c r="D15" s="1620">
        <v>209</v>
      </c>
      <c r="E15" s="1620">
        <v>209</v>
      </c>
      <c r="F15" s="1620" t="s">
        <v>399</v>
      </c>
      <c r="G15" s="1620">
        <v>245</v>
      </c>
      <c r="H15" s="1620">
        <v>190</v>
      </c>
      <c r="I15" s="1620">
        <v>1</v>
      </c>
      <c r="J15" s="1620">
        <v>241</v>
      </c>
      <c r="K15" s="1006">
        <v>166</v>
      </c>
      <c r="L15" s="1006">
        <v>1</v>
      </c>
      <c r="M15" s="1006">
        <v>213</v>
      </c>
      <c r="N15" s="1006">
        <v>144</v>
      </c>
      <c r="O15" s="1006" t="s">
        <v>400</v>
      </c>
      <c r="P15" s="1006">
        <v>169</v>
      </c>
      <c r="Q15" s="1006">
        <v>111</v>
      </c>
      <c r="R15" s="1006" t="s">
        <v>400</v>
      </c>
      <c r="S15" s="1006">
        <v>135</v>
      </c>
      <c r="T15" s="1006">
        <v>89</v>
      </c>
      <c r="U15" s="1006">
        <v>1</v>
      </c>
      <c r="V15" s="1006">
        <v>105</v>
      </c>
      <c r="W15" s="1006">
        <v>94</v>
      </c>
      <c r="X15" s="1006" t="s">
        <v>400</v>
      </c>
      <c r="Y15" s="1006">
        <v>117</v>
      </c>
      <c r="Z15" s="972">
        <v>103</v>
      </c>
      <c r="AA15" s="972">
        <v>1</v>
      </c>
      <c r="AB15" s="972">
        <v>141</v>
      </c>
      <c r="AC15" s="587">
        <v>81</v>
      </c>
      <c r="AD15" s="587" t="s">
        <v>399</v>
      </c>
      <c r="AE15" s="587">
        <v>93</v>
      </c>
      <c r="AF15" s="587">
        <v>57</v>
      </c>
      <c r="AG15" s="587">
        <v>1</v>
      </c>
      <c r="AH15" s="587">
        <v>73</v>
      </c>
      <c r="AI15" s="587">
        <v>57</v>
      </c>
      <c r="AJ15" s="587">
        <v>1</v>
      </c>
      <c r="AK15" s="587">
        <v>65</v>
      </c>
      <c r="AL15" s="587">
        <v>53</v>
      </c>
      <c r="AM15" s="587">
        <v>1</v>
      </c>
      <c r="AN15" s="587">
        <v>56</v>
      </c>
      <c r="AO15" s="587">
        <v>60</v>
      </c>
      <c r="AP15" s="587">
        <v>0</v>
      </c>
      <c r="AQ15" s="587">
        <v>68</v>
      </c>
      <c r="AR15" s="587">
        <v>61</v>
      </c>
      <c r="AS15" s="587">
        <v>0</v>
      </c>
      <c r="AT15" s="1770">
        <v>69</v>
      </c>
      <c r="AU15" s="1768">
        <f t="shared" si="4"/>
        <v>1</v>
      </c>
    </row>
    <row r="16" spans="1:49" ht="27" customHeight="1">
      <c r="A16" s="917" t="s">
        <v>234</v>
      </c>
      <c r="B16" s="1062">
        <v>193</v>
      </c>
      <c r="C16" s="1620">
        <v>1</v>
      </c>
      <c r="D16" s="1620">
        <v>237</v>
      </c>
      <c r="E16" s="1620">
        <v>192</v>
      </c>
      <c r="F16" s="1620">
        <v>2</v>
      </c>
      <c r="G16" s="1620">
        <v>230</v>
      </c>
      <c r="H16" s="1620">
        <v>212</v>
      </c>
      <c r="I16" s="1620" t="s">
        <v>400</v>
      </c>
      <c r="J16" s="1620">
        <v>247</v>
      </c>
      <c r="K16" s="1006">
        <v>179</v>
      </c>
      <c r="L16" s="1006">
        <v>2</v>
      </c>
      <c r="M16" s="1006">
        <v>206</v>
      </c>
      <c r="N16" s="1006">
        <v>118</v>
      </c>
      <c r="O16" s="1006" t="s">
        <v>400</v>
      </c>
      <c r="P16" s="1006">
        <v>158</v>
      </c>
      <c r="Q16" s="1006">
        <v>113</v>
      </c>
      <c r="R16" s="1006" t="s">
        <v>400</v>
      </c>
      <c r="S16" s="1006">
        <v>133</v>
      </c>
      <c r="T16" s="1006">
        <v>104</v>
      </c>
      <c r="U16" s="1006" t="s">
        <v>400</v>
      </c>
      <c r="V16" s="1006">
        <v>123</v>
      </c>
      <c r="W16" s="1006">
        <v>110</v>
      </c>
      <c r="X16" s="1006" t="s">
        <v>400</v>
      </c>
      <c r="Y16" s="1006">
        <v>133</v>
      </c>
      <c r="Z16" s="972">
        <v>78</v>
      </c>
      <c r="AA16" s="972" t="s">
        <v>399</v>
      </c>
      <c r="AB16" s="972">
        <v>87</v>
      </c>
      <c r="AC16" s="587">
        <v>89</v>
      </c>
      <c r="AD16" s="587">
        <v>2</v>
      </c>
      <c r="AE16" s="587">
        <v>100</v>
      </c>
      <c r="AF16" s="587">
        <v>61</v>
      </c>
      <c r="AG16" s="587">
        <v>0</v>
      </c>
      <c r="AH16" s="587">
        <v>71</v>
      </c>
      <c r="AI16" s="587">
        <v>63</v>
      </c>
      <c r="AJ16" s="587">
        <v>0</v>
      </c>
      <c r="AK16" s="587">
        <v>73</v>
      </c>
      <c r="AL16" s="587">
        <v>52</v>
      </c>
      <c r="AM16" s="587">
        <v>0</v>
      </c>
      <c r="AN16" s="587">
        <v>62</v>
      </c>
      <c r="AO16" s="587">
        <v>54</v>
      </c>
      <c r="AP16" s="587">
        <v>0</v>
      </c>
      <c r="AQ16" s="587">
        <v>65</v>
      </c>
      <c r="AR16" s="587">
        <v>60</v>
      </c>
      <c r="AS16" s="587">
        <v>2</v>
      </c>
      <c r="AT16" s="1770">
        <v>74</v>
      </c>
      <c r="AU16" s="1768">
        <f t="shared" si="4"/>
        <v>6</v>
      </c>
    </row>
    <row r="17" spans="1:47" ht="27" customHeight="1">
      <c r="A17" s="918" t="s">
        <v>235</v>
      </c>
      <c r="B17" s="639">
        <v>242</v>
      </c>
      <c r="C17" s="611">
        <v>1</v>
      </c>
      <c r="D17" s="611">
        <v>296</v>
      </c>
      <c r="E17" s="611">
        <v>214</v>
      </c>
      <c r="F17" s="611">
        <v>1</v>
      </c>
      <c r="G17" s="611">
        <v>249</v>
      </c>
      <c r="H17" s="611">
        <v>192</v>
      </c>
      <c r="I17" s="611">
        <v>1</v>
      </c>
      <c r="J17" s="611">
        <v>223</v>
      </c>
      <c r="K17" s="611">
        <v>180</v>
      </c>
      <c r="L17" s="611" t="s">
        <v>399</v>
      </c>
      <c r="M17" s="611">
        <v>216</v>
      </c>
      <c r="N17" s="611">
        <v>161</v>
      </c>
      <c r="O17" s="611">
        <v>2</v>
      </c>
      <c r="P17" s="611">
        <v>199</v>
      </c>
      <c r="Q17" s="611">
        <v>123</v>
      </c>
      <c r="R17" s="611" t="s">
        <v>400</v>
      </c>
      <c r="S17" s="611">
        <v>150</v>
      </c>
      <c r="T17" s="611">
        <v>132</v>
      </c>
      <c r="U17" s="611">
        <v>1</v>
      </c>
      <c r="V17" s="611">
        <v>159</v>
      </c>
      <c r="W17" s="611">
        <v>86</v>
      </c>
      <c r="X17" s="611">
        <v>1</v>
      </c>
      <c r="Y17" s="611">
        <v>102</v>
      </c>
      <c r="Z17" s="36">
        <v>95</v>
      </c>
      <c r="AA17" s="36">
        <v>3</v>
      </c>
      <c r="AB17" s="36">
        <v>107</v>
      </c>
      <c r="AC17" s="597">
        <v>84</v>
      </c>
      <c r="AD17" s="597">
        <v>1</v>
      </c>
      <c r="AE17" s="597">
        <v>98</v>
      </c>
      <c r="AF17" s="597">
        <v>57</v>
      </c>
      <c r="AG17" s="597">
        <v>2</v>
      </c>
      <c r="AH17" s="597">
        <v>60</v>
      </c>
      <c r="AI17" s="597">
        <v>70</v>
      </c>
      <c r="AJ17" s="597">
        <v>0</v>
      </c>
      <c r="AK17" s="597">
        <v>86</v>
      </c>
      <c r="AL17" s="597">
        <v>52</v>
      </c>
      <c r="AM17" s="597">
        <v>0</v>
      </c>
      <c r="AN17" s="597">
        <v>66</v>
      </c>
      <c r="AO17" s="597">
        <v>69</v>
      </c>
      <c r="AP17" s="597">
        <v>1</v>
      </c>
      <c r="AQ17" s="597">
        <v>79</v>
      </c>
      <c r="AR17" s="597">
        <v>62</v>
      </c>
      <c r="AS17" s="597">
        <v>1</v>
      </c>
      <c r="AT17" s="1771">
        <v>81</v>
      </c>
      <c r="AU17" s="1769">
        <f t="shared" si="4"/>
        <v>-7</v>
      </c>
    </row>
    <row r="18" spans="1:47" ht="20.100000000000001" customHeight="1">
      <c r="A18" s="20" t="s">
        <v>4421</v>
      </c>
    </row>
    <row r="19" spans="1:47" ht="20.100000000000001" customHeight="1">
      <c r="A19" s="565" t="s">
        <v>2662</v>
      </c>
    </row>
  </sheetData>
  <customSheetViews>
    <customSheetView guid="{35BD8D3A-C3F6-4E0E-B6B2-2143E8CF03D4}" scale="85" topLeftCell="X1">
      <selection activeCell="AK18" sqref="AK18"/>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N10" sqref="AN1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W1">
      <selection activeCell="AK1" sqref="AK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X1">
      <selection activeCell="A2" sqref="A2"/>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N10" sqref="AN10"/>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N10" sqref="AN10"/>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Q1">
      <selection activeCell="AC5" sqref="AC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V1">
      <selection activeCell="Z1" sqref="Z1:AJ2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N10" sqref="AN10"/>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N10" sqref="AN10"/>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N10" sqref="AN10"/>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Q1">
      <selection activeCell="AC5" sqref="AC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Q1">
      <selection activeCell="AC5" sqref="AC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V1">
      <selection activeCell="Z1" sqref="Z1:AJ2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V1">
      <selection activeCell="Z1" sqref="Z1:AJ2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N10" sqref="AN10"/>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N10" sqref="AN10"/>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AN10" sqref="AN10"/>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AN10" sqref="AN10"/>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topLeftCell="C1">
      <selection activeCell="AH1" sqref="AH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Q1">
      <selection activeCell="AC5" sqref="AC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AN10" sqref="AN10"/>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AN10" sqref="AN10"/>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AN10" sqref="AN10"/>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AN10" sqref="AN10"/>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AN10" sqref="AN10"/>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AN10" sqref="AN10"/>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AN10" sqref="AN10"/>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Q1">
      <selection activeCell="AC5" sqref="AC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Q1">
      <selection activeCell="AC5" sqref="AC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Q1">
      <selection activeCell="AC5" sqref="AC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Q1">
      <selection activeCell="AC5" sqref="AC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Q1">
      <selection activeCell="AC5" sqref="AC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Q1">
      <selection activeCell="AC5" sqref="AC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Q1">
      <selection activeCell="AC5" sqref="AC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Q1">
      <selection activeCell="AC5" sqref="AC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Q1">
      <selection activeCell="AC5" sqref="AC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Q1">
      <selection activeCell="AC5" sqref="AC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Q1">
      <selection activeCell="AC5" sqref="AC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Q1">
      <selection activeCell="AC5" sqref="AC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Q1">
      <selection activeCell="AC5" sqref="AC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Q1">
      <selection activeCell="AC5" sqref="AC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Q1">
      <selection activeCell="AC5" sqref="AC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Q1">
      <selection activeCell="AC5" sqref="AC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Q1">
      <selection activeCell="AC5" sqref="AC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Q1">
      <selection activeCell="AC5" sqref="AC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Q1">
      <selection activeCell="AC5" sqref="AC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Q1">
      <selection activeCell="AC5" sqref="AC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Q1">
      <selection activeCell="AC5" sqref="AC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Q1">
      <selection activeCell="AC5" sqref="AC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Q1">
      <selection activeCell="AC5" sqref="AC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Q1">
      <selection activeCell="AC5" sqref="AC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Q1">
      <selection activeCell="AC5" sqref="AC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AN10" sqref="AN10"/>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AN10" sqref="AN10"/>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AN10" sqref="AN10"/>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AN10" sqref="AN10"/>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AN10" sqref="AN10"/>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AN10" sqref="AN10"/>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Q1">
      <selection activeCell="AC5" sqref="AC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Q1">
      <selection activeCell="AC5" sqref="AC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Q1">
      <selection activeCell="AC5" sqref="AC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N10" sqref="AN10"/>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V1">
      <selection activeCell="Z1" sqref="Z1:AJ2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N10" sqref="AN10"/>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N10" sqref="AN10"/>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V1">
      <selection activeCell="Z1" sqref="Z1:AJ2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Q1">
      <selection activeCell="AC5" sqref="AC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Q1">
      <selection activeCell="AC5" sqref="AC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Q1">
      <selection activeCell="AC5" sqref="AC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Q1">
      <selection activeCell="AC5" sqref="AC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AN10" sqref="AN10"/>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AN10" sqref="AN10"/>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N10" sqref="AN10"/>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N10" sqref="AN10"/>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N10" sqref="AN10"/>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X1">
      <selection activeCell="A2" sqref="A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X1">
      <selection activeCell="A2" sqref="A2"/>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AN10" sqref="AN10"/>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AN10" sqref="AN10"/>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X1">
      <selection activeCell="A2" sqref="A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X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7">
    <mergeCell ref="A3:A4"/>
    <mergeCell ref="H3:J3"/>
    <mergeCell ref="K3:M3"/>
    <mergeCell ref="N3:P3"/>
    <mergeCell ref="Q3:S3"/>
    <mergeCell ref="B3:D3"/>
    <mergeCell ref="E3:G3"/>
    <mergeCell ref="AR3:AT3"/>
    <mergeCell ref="AU3:AU4"/>
    <mergeCell ref="T3:V3"/>
    <mergeCell ref="W3:Y3"/>
    <mergeCell ref="Z3:AB3"/>
    <mergeCell ref="AC3:AE3"/>
    <mergeCell ref="AF3:AH3"/>
    <mergeCell ref="AL3:AN3"/>
    <mergeCell ref="AO3:AQ3"/>
    <mergeCell ref="AI3:AK3"/>
  </mergeCells>
  <phoneticPr fontId="2"/>
  <hyperlinks>
    <hyperlink ref="AN1" location="目次!A1" display="目次へ戻る"/>
    <hyperlink ref="AW1" location="目次!A1" display="目次へ戻る"/>
    <hyperlink ref="AQ1" location="目次!A1" display="目次へ戻る"/>
    <hyperlink ref="A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autoPageBreaks="0"/>
  </sheetPr>
  <dimension ref="A1:H22"/>
  <sheetViews>
    <sheetView zoomScale="85" zoomScaleNormal="85" zoomScaleSheetLayoutView="85" workbookViewId="0">
      <selection activeCell="R8" sqref="R8"/>
    </sheetView>
  </sheetViews>
  <sheetFormatPr defaultColWidth="2.5" defaultRowHeight="15" customHeight="1"/>
  <cols>
    <col min="1" max="6" width="13.25" style="20" customWidth="1"/>
    <col min="7" max="7" width="2.5" style="20" customWidth="1"/>
    <col min="8" max="8" width="10.625" style="20" bestFit="1" customWidth="1"/>
    <col min="9" max="16384" width="2.5" style="20"/>
  </cols>
  <sheetData>
    <row r="1" spans="1:8" ht="22.5" customHeight="1">
      <c r="F1" s="19" t="s">
        <v>5001</v>
      </c>
      <c r="H1" s="558" t="s">
        <v>747</v>
      </c>
    </row>
    <row r="2" spans="1:8" ht="22.5" customHeight="1">
      <c r="A2" s="22" t="s">
        <v>5003</v>
      </c>
      <c r="B2" s="22"/>
      <c r="C2" s="22"/>
    </row>
    <row r="3" spans="1:8" s="165" customFormat="1" ht="22.5" customHeight="1">
      <c r="A3" s="47" t="s">
        <v>2110</v>
      </c>
      <c r="B3" s="47"/>
      <c r="C3" s="47"/>
    </row>
    <row r="4" spans="1:8" ht="36" customHeight="1">
      <c r="A4" s="116" t="s">
        <v>2111</v>
      </c>
      <c r="B4" s="120" t="s">
        <v>2112</v>
      </c>
      <c r="C4" s="118" t="s">
        <v>131</v>
      </c>
      <c r="D4" s="118" t="s">
        <v>558</v>
      </c>
      <c r="E4" s="118" t="s">
        <v>2113</v>
      </c>
      <c r="F4" s="115" t="s">
        <v>2114</v>
      </c>
    </row>
    <row r="5" spans="1:8" s="37" customFormat="1" ht="41.25" customHeight="1">
      <c r="A5" s="61">
        <v>2009</v>
      </c>
      <c r="B5" s="631" t="s">
        <v>1947</v>
      </c>
      <c r="C5" s="601">
        <v>7175900</v>
      </c>
      <c r="D5" s="146">
        <v>6284205</v>
      </c>
      <c r="E5" s="146">
        <v>769055</v>
      </c>
      <c r="F5" s="146">
        <v>122640</v>
      </c>
    </row>
    <row r="6" spans="1:8" s="37" customFormat="1" ht="41.25" customHeight="1">
      <c r="A6" s="61">
        <v>2010</v>
      </c>
      <c r="B6" s="631" t="s">
        <v>1948</v>
      </c>
      <c r="C6" s="601">
        <v>6862365</v>
      </c>
      <c r="D6" s="146">
        <v>5992205</v>
      </c>
      <c r="E6" s="146">
        <v>761025</v>
      </c>
      <c r="F6" s="146">
        <v>109135</v>
      </c>
    </row>
    <row r="7" spans="1:8" s="37" customFormat="1" ht="41.25" customHeight="1">
      <c r="A7" s="61">
        <v>2011</v>
      </c>
      <c r="B7" s="631" t="s">
        <v>1949</v>
      </c>
      <c r="C7" s="601">
        <v>6679866</v>
      </c>
      <c r="D7" s="146">
        <v>5820864</v>
      </c>
      <c r="E7" s="146">
        <v>748470</v>
      </c>
      <c r="F7" s="146">
        <v>110532</v>
      </c>
    </row>
    <row r="8" spans="1:8" s="37" customFormat="1" ht="41.25" customHeight="1">
      <c r="A8" s="61">
        <v>2012</v>
      </c>
      <c r="B8" s="631" t="s">
        <v>1950</v>
      </c>
      <c r="C8" s="1066">
        <v>7272625</v>
      </c>
      <c r="D8" s="1064">
        <v>6344430</v>
      </c>
      <c r="E8" s="1064">
        <v>818330</v>
      </c>
      <c r="F8" s="1064">
        <v>109865</v>
      </c>
    </row>
    <row r="9" spans="1:8" s="37" customFormat="1" ht="41.25" customHeight="1">
      <c r="A9" s="61">
        <v>2013</v>
      </c>
      <c r="B9" s="631" t="s">
        <v>1951</v>
      </c>
      <c r="C9" s="601">
        <v>7486880</v>
      </c>
      <c r="D9" s="146">
        <v>6544815</v>
      </c>
      <c r="E9" s="146">
        <v>831835</v>
      </c>
      <c r="F9" s="146">
        <v>110230</v>
      </c>
    </row>
    <row r="10" spans="1:8" s="37" customFormat="1" ht="41.25" customHeight="1">
      <c r="A10" s="61">
        <v>2014</v>
      </c>
      <c r="B10" s="631" t="s">
        <v>1952</v>
      </c>
      <c r="C10" s="601">
        <v>7417895</v>
      </c>
      <c r="D10" s="146">
        <v>6477655</v>
      </c>
      <c r="E10" s="146">
        <v>836580</v>
      </c>
      <c r="F10" s="146">
        <v>103660</v>
      </c>
    </row>
    <row r="11" spans="1:8" ht="41.25" customHeight="1">
      <c r="A11" s="117">
        <v>2015</v>
      </c>
      <c r="B11" s="117" t="s">
        <v>1953</v>
      </c>
      <c r="C11" s="584">
        <v>7591572</v>
      </c>
      <c r="D11" s="31">
        <v>6639972</v>
      </c>
      <c r="E11" s="31">
        <v>848754</v>
      </c>
      <c r="F11" s="31">
        <v>102846</v>
      </c>
    </row>
    <row r="12" spans="1:8" ht="41.25" customHeight="1">
      <c r="A12" s="117">
        <v>2016</v>
      </c>
      <c r="B12" s="117" t="s">
        <v>2115</v>
      </c>
      <c r="C12" s="584">
        <v>7565720</v>
      </c>
      <c r="D12" s="31">
        <v>6610150</v>
      </c>
      <c r="E12" s="31">
        <v>859940</v>
      </c>
      <c r="F12" s="31">
        <v>95630</v>
      </c>
    </row>
    <row r="13" spans="1:8" ht="41.25" customHeight="1">
      <c r="A13" s="117">
        <v>2017</v>
      </c>
      <c r="B13" s="117" t="s">
        <v>2116</v>
      </c>
      <c r="C13" s="584">
        <v>7568640</v>
      </c>
      <c r="D13" s="31">
        <v>6595915</v>
      </c>
      <c r="E13" s="31">
        <v>882570</v>
      </c>
      <c r="F13" s="31">
        <v>90155</v>
      </c>
    </row>
    <row r="14" spans="1:8" ht="41.25" customHeight="1">
      <c r="A14" s="117">
        <v>2018</v>
      </c>
      <c r="B14" s="117" t="s">
        <v>2117</v>
      </c>
      <c r="C14" s="584">
        <v>7569735</v>
      </c>
      <c r="D14" s="31">
        <v>6573285</v>
      </c>
      <c r="E14" s="31">
        <v>903740</v>
      </c>
      <c r="F14" s="31">
        <v>92710</v>
      </c>
    </row>
    <row r="15" spans="1:8" ht="41.25" customHeight="1">
      <c r="A15" s="117">
        <v>2019</v>
      </c>
      <c r="B15" s="117" t="s">
        <v>1957</v>
      </c>
      <c r="C15" s="602">
        <v>7397958</v>
      </c>
      <c r="D15" s="587">
        <v>6407928</v>
      </c>
      <c r="E15" s="587">
        <v>900726</v>
      </c>
      <c r="F15" s="587">
        <v>89304</v>
      </c>
    </row>
    <row r="16" spans="1:8" ht="41.25" customHeight="1">
      <c r="A16" s="1086">
        <v>2020</v>
      </c>
      <c r="B16" s="1086" t="s">
        <v>1958</v>
      </c>
      <c r="C16" s="602">
        <v>4939910</v>
      </c>
      <c r="D16" s="587">
        <v>4174870</v>
      </c>
      <c r="E16" s="587">
        <v>704085</v>
      </c>
      <c r="F16" s="587">
        <v>60955</v>
      </c>
    </row>
    <row r="17" spans="1:6" ht="41.25" customHeight="1">
      <c r="A17" s="1510">
        <v>2021</v>
      </c>
      <c r="B17" s="1510" t="s">
        <v>4915</v>
      </c>
      <c r="C17" s="602">
        <v>5379370</v>
      </c>
      <c r="D17" s="587">
        <v>4536585</v>
      </c>
      <c r="E17" s="587">
        <v>780005</v>
      </c>
      <c r="F17" s="587">
        <v>62780</v>
      </c>
    </row>
    <row r="18" spans="1:6" ht="41.25" customHeight="1">
      <c r="A18" s="1349">
        <v>2022</v>
      </c>
      <c r="B18" s="1349" t="s">
        <v>5124</v>
      </c>
      <c r="C18" s="602">
        <v>6145505</v>
      </c>
      <c r="D18" s="587">
        <v>5223150</v>
      </c>
      <c r="E18" s="587">
        <v>849355</v>
      </c>
      <c r="F18" s="587">
        <v>73000</v>
      </c>
    </row>
    <row r="19" spans="1:6" ht="41.25" customHeight="1">
      <c r="A19" s="1626">
        <v>2023</v>
      </c>
      <c r="B19" s="1626" t="s">
        <v>5425</v>
      </c>
      <c r="C19" s="602">
        <v>6835050</v>
      </c>
      <c r="D19" s="587">
        <v>5887842</v>
      </c>
      <c r="E19" s="587">
        <v>869616</v>
      </c>
      <c r="F19" s="587">
        <v>77592</v>
      </c>
    </row>
    <row r="20" spans="1:6" ht="41.25" customHeight="1">
      <c r="A20" s="1629">
        <v>2024</v>
      </c>
      <c r="B20" s="656" t="s">
        <v>5566</v>
      </c>
      <c r="C20" s="603">
        <f>SUM(D20:F20)</f>
        <v>7091585</v>
      </c>
      <c r="D20" s="604">
        <v>6159740</v>
      </c>
      <c r="E20" s="604">
        <v>853370</v>
      </c>
      <c r="F20" s="604">
        <v>78475</v>
      </c>
    </row>
    <row r="21" spans="1:6" ht="20.100000000000001" customHeight="1">
      <c r="A21" s="20" t="s">
        <v>2118</v>
      </c>
    </row>
    <row r="22" spans="1:6" ht="20.100000000000001" customHeight="1">
      <c r="A22" s="20" t="s">
        <v>2119</v>
      </c>
    </row>
  </sheetData>
  <customSheetViews>
    <customSheetView guid="{35BD8D3A-C3F6-4E0E-B6B2-2143E8CF03D4}" scale="85" topLeftCell="A10">
      <selection activeCell="H18" sqref="H18"/>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H1" sqref="H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A13">
      <selection activeCell="A2" sqref="A2"/>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A13">
      <selection activeCell="A2" sqref="A2"/>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H1" sqref="H1"/>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H1" sqref="H1"/>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H1" sqref="H1"/>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H1" sqref="H1"/>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H1" sqref="H1"/>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H1" sqref="H1"/>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H1" sqref="H1"/>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H1" sqref="H1"/>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H1" sqref="H1"/>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H1" sqref="H1"/>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H1" sqref="H1"/>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H1" sqref="H1"/>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H1" sqref="H1"/>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H1" sqref="H1"/>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H1" sqref="H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H1" sqref="H1"/>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H1" sqref="H1"/>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H1" sqref="H1"/>
      <pageMargins left="0.59055118110236227" right="0.59055118110236227" top="0.78740157480314965" bottom="0.78740157480314965" header="0.31496062992125984" footer="0.31496062992125984"/>
      <pageSetup paperSize="9" orientation="portrait" r:id="rId59"/>
    </customSheetView>
    <customSheetView guid="{3735EA80-EB2D-4910-81F1-1AA74ECCBFE5}">
      <selection activeCell="A2" sqref="A2"/>
      <pageMargins left="0.59055118110236227" right="0.59055118110236227" top="0.78740157480314965" bottom="0.78740157480314965" header="0.31496062992125984" footer="0.31496062992125984"/>
      <pageSetup paperSize="9" orientation="portrait" r:id="rId60"/>
    </customSheetView>
    <customSheetView guid="{436E96B2-CC3D-4C3D-8B1C-266CE54627E3}">
      <selection activeCell="A2" sqref="A2"/>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H1" sqref="H1"/>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H1" sqref="H1"/>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H1" sqref="H1"/>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H1" sqref="H1"/>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H1" sqref="H1"/>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H1" sqref="H1"/>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H1" sqref="H1"/>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H1" sqref="H1"/>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H1" sqref="H1"/>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H1" sqref="H1"/>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H1" sqref="H1"/>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H1" sqref="H1"/>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H1" sqref="H1"/>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H1" sqref="H1"/>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H1" sqref="H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A13">
      <selection activeCell="A2" sqref="A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A13">
      <selection activeCell="A2" sqref="A2"/>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H1" sqref="H1"/>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H1" sqref="H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autoPageBreaks="0"/>
  </sheetPr>
  <dimension ref="A1:S15"/>
  <sheetViews>
    <sheetView zoomScale="85" zoomScaleNormal="85" zoomScaleSheetLayoutView="70" workbookViewId="0">
      <selection activeCell="AB14" sqref="AB14"/>
    </sheetView>
  </sheetViews>
  <sheetFormatPr defaultColWidth="2.5" defaultRowHeight="15" customHeight="1"/>
  <cols>
    <col min="1" max="17" width="13" style="20" customWidth="1"/>
    <col min="18" max="18" width="2.5" style="20"/>
    <col min="19" max="19" width="10.625" style="20" bestFit="1" customWidth="1"/>
    <col min="20" max="16384" width="2.5" style="20"/>
  </cols>
  <sheetData>
    <row r="1" spans="1:19" ht="22.5" customHeight="1">
      <c r="L1" s="19"/>
      <c r="N1" s="19"/>
      <c r="O1" s="19"/>
      <c r="P1" s="19"/>
      <c r="Q1" s="19" t="s">
        <v>5001</v>
      </c>
      <c r="S1" s="558" t="s">
        <v>747</v>
      </c>
    </row>
    <row r="2" spans="1:19" ht="22.5" customHeight="1">
      <c r="A2" s="22" t="s">
        <v>5004</v>
      </c>
    </row>
    <row r="3" spans="1:19" s="165" customFormat="1" ht="22.5" customHeight="1">
      <c r="A3" s="632" t="s">
        <v>2120</v>
      </c>
      <c r="B3" s="538"/>
      <c r="C3" s="538"/>
      <c r="D3" s="538"/>
      <c r="E3" s="538"/>
      <c r="F3" s="538"/>
    </row>
    <row r="4" spans="1:19" ht="20.100000000000001" customHeight="1">
      <c r="A4" s="2027" t="s">
        <v>2121</v>
      </c>
      <c r="B4" s="2016" t="s">
        <v>2122</v>
      </c>
      <c r="C4" s="2017"/>
      <c r="D4" s="2017"/>
      <c r="E4" s="2017"/>
      <c r="F4" s="2017"/>
      <c r="G4" s="2017"/>
      <c r="H4" s="2017"/>
      <c r="I4" s="2017"/>
      <c r="J4" s="2017"/>
      <c r="K4" s="2017"/>
      <c r="L4" s="2017"/>
      <c r="M4" s="2017"/>
      <c r="N4" s="1509"/>
      <c r="O4" s="1097"/>
      <c r="P4" s="1625"/>
      <c r="Q4" s="1348"/>
    </row>
    <row r="5" spans="1:19" ht="20.100000000000001" customHeight="1">
      <c r="A5" s="2027"/>
      <c r="B5" s="633" t="s">
        <v>2123</v>
      </c>
      <c r="C5" s="634" t="s">
        <v>2124</v>
      </c>
      <c r="D5" s="634" t="s">
        <v>2125</v>
      </c>
      <c r="E5" s="634" t="s">
        <v>2126</v>
      </c>
      <c r="F5" s="634" t="s">
        <v>2127</v>
      </c>
      <c r="G5" s="634" t="s">
        <v>2128</v>
      </c>
      <c r="H5" s="635" t="s">
        <v>2129</v>
      </c>
      <c r="I5" s="635" t="s">
        <v>2130</v>
      </c>
      <c r="J5" s="635" t="s">
        <v>2131</v>
      </c>
      <c r="K5" s="635" t="s">
        <v>2132</v>
      </c>
      <c r="L5" s="636" t="s">
        <v>2133</v>
      </c>
      <c r="M5" s="636" t="s">
        <v>2134</v>
      </c>
      <c r="N5" s="891" t="s">
        <v>4928</v>
      </c>
      <c r="O5" s="891" t="s">
        <v>5127</v>
      </c>
      <c r="P5" s="891" t="s">
        <v>5428</v>
      </c>
      <c r="Q5" s="891" t="s">
        <v>5567</v>
      </c>
    </row>
    <row r="6" spans="1:19" ht="41.25" customHeight="1">
      <c r="A6" s="177" t="s">
        <v>1044</v>
      </c>
      <c r="B6" s="637">
        <f t="shared" ref="B6:M6" si="0">SUM(B7:B8)</f>
        <v>253869</v>
      </c>
      <c r="C6" s="1063">
        <f t="shared" si="0"/>
        <v>284903</v>
      </c>
      <c r="D6" s="1063">
        <f t="shared" si="0"/>
        <v>207088</v>
      </c>
      <c r="E6" s="1063">
        <f t="shared" si="0"/>
        <v>239152</v>
      </c>
      <c r="F6" s="1063">
        <f t="shared" si="0"/>
        <v>274443</v>
      </c>
      <c r="G6" s="1063">
        <f t="shared" si="0"/>
        <v>280983</v>
      </c>
      <c r="H6" s="1063">
        <f t="shared" si="0"/>
        <v>258033</v>
      </c>
      <c r="I6" s="1063">
        <f t="shared" si="0"/>
        <v>243747</v>
      </c>
      <c r="J6" s="1063">
        <f t="shared" si="0"/>
        <v>257932</v>
      </c>
      <c r="K6" s="1063">
        <f t="shared" si="0"/>
        <v>256187</v>
      </c>
      <c r="L6" s="1063">
        <f t="shared" si="0"/>
        <v>249984</v>
      </c>
      <c r="M6" s="1063">
        <f t="shared" si="0"/>
        <v>235910</v>
      </c>
      <c r="N6" s="1149">
        <f>SUM(N7:N8)</f>
        <v>260471</v>
      </c>
      <c r="O6" s="1149">
        <f>SUM(O7:O8)</f>
        <v>263984</v>
      </c>
      <c r="P6" s="1149">
        <f>SUM(P7:P8)</f>
        <v>263273</v>
      </c>
      <c r="Q6" s="1918">
        <f>SUM(Q7:Q8)</f>
        <v>266754</v>
      </c>
    </row>
    <row r="7" spans="1:19" ht="41.25" customHeight="1">
      <c r="A7" s="1110" t="s">
        <v>2135</v>
      </c>
      <c r="B7" s="1062">
        <v>199330</v>
      </c>
      <c r="C7" s="1113">
        <v>228359</v>
      </c>
      <c r="D7" s="1113">
        <v>146331</v>
      </c>
      <c r="E7" s="1113">
        <v>176250</v>
      </c>
      <c r="F7" s="1113">
        <v>210099</v>
      </c>
      <c r="G7" s="1113">
        <v>219531</v>
      </c>
      <c r="H7" s="1107">
        <v>196405</v>
      </c>
      <c r="I7" s="1107">
        <v>180504</v>
      </c>
      <c r="J7" s="1107">
        <v>192530</v>
      </c>
      <c r="K7" s="1107">
        <v>191177</v>
      </c>
      <c r="L7" s="587">
        <v>186308</v>
      </c>
      <c r="M7" s="587">
        <v>173766</v>
      </c>
      <c r="N7" s="587">
        <v>199655</v>
      </c>
      <c r="O7" s="587">
        <v>204564</v>
      </c>
      <c r="P7" s="587">
        <v>204880</v>
      </c>
      <c r="Q7" s="587">
        <v>208014</v>
      </c>
    </row>
    <row r="8" spans="1:19" ht="41.25" customHeight="1">
      <c r="A8" s="1106" t="s">
        <v>2136</v>
      </c>
      <c r="B8" s="639">
        <v>54539</v>
      </c>
      <c r="C8" s="611">
        <v>56544</v>
      </c>
      <c r="D8" s="611">
        <v>60757</v>
      </c>
      <c r="E8" s="611">
        <v>62902</v>
      </c>
      <c r="F8" s="611">
        <v>64344</v>
      </c>
      <c r="G8" s="611">
        <v>61452</v>
      </c>
      <c r="H8" s="36">
        <v>61628</v>
      </c>
      <c r="I8" s="36">
        <v>63243</v>
      </c>
      <c r="J8" s="36">
        <v>65402</v>
      </c>
      <c r="K8" s="36">
        <v>65010</v>
      </c>
      <c r="L8" s="597">
        <v>63676</v>
      </c>
      <c r="M8" s="597">
        <v>62144</v>
      </c>
      <c r="N8" s="597">
        <v>60816</v>
      </c>
      <c r="O8" s="597">
        <v>59420</v>
      </c>
      <c r="P8" s="597">
        <v>58393</v>
      </c>
      <c r="Q8" s="1917">
        <v>58740</v>
      </c>
    </row>
    <row r="9" spans="1:19" s="165" customFormat="1" ht="22.5" customHeight="1">
      <c r="A9" s="632" t="s">
        <v>2120</v>
      </c>
      <c r="B9" s="538"/>
      <c r="C9" s="538"/>
      <c r="D9" s="538"/>
      <c r="E9" s="538"/>
      <c r="F9" s="538"/>
    </row>
    <row r="10" spans="1:19" s="37" customFormat="1" ht="20.100000000000001" customHeight="1">
      <c r="A10" s="2186" t="s">
        <v>2121</v>
      </c>
      <c r="B10" s="2187" t="s">
        <v>2137</v>
      </c>
      <c r="C10" s="2188"/>
      <c r="D10" s="2188"/>
      <c r="E10" s="2188"/>
      <c r="F10" s="2188"/>
      <c r="G10" s="2188"/>
      <c r="H10" s="2188"/>
      <c r="I10" s="2188"/>
      <c r="J10" s="2188"/>
      <c r="K10" s="2188"/>
      <c r="L10" s="2188"/>
      <c r="M10" s="2188"/>
      <c r="N10" s="1526"/>
      <c r="O10" s="1109"/>
      <c r="P10" s="1634"/>
      <c r="Q10" s="1351"/>
    </row>
    <row r="11" spans="1:19" s="37" customFormat="1" ht="20.100000000000001" customHeight="1">
      <c r="A11" s="2186"/>
      <c r="B11" s="633" t="s">
        <v>2123</v>
      </c>
      <c r="C11" s="634" t="s">
        <v>2124</v>
      </c>
      <c r="D11" s="634" t="s">
        <v>2125</v>
      </c>
      <c r="E11" s="634" t="s">
        <v>2126</v>
      </c>
      <c r="F11" s="634" t="s">
        <v>2127</v>
      </c>
      <c r="G11" s="634" t="s">
        <v>2128</v>
      </c>
      <c r="H11" s="634" t="s">
        <v>2129</v>
      </c>
      <c r="I11" s="634" t="s">
        <v>2130</v>
      </c>
      <c r="J11" s="634" t="s">
        <v>2131</v>
      </c>
      <c r="K11" s="634" t="s">
        <v>2132</v>
      </c>
      <c r="L11" s="640" t="s">
        <v>2133</v>
      </c>
      <c r="M11" s="636" t="s">
        <v>2134</v>
      </c>
      <c r="N11" s="891" t="s">
        <v>4928</v>
      </c>
      <c r="O11" s="891" t="s">
        <v>5127</v>
      </c>
      <c r="P11" s="891" t="s">
        <v>5428</v>
      </c>
      <c r="Q11" s="891" t="s">
        <v>5567</v>
      </c>
    </row>
    <row r="12" spans="1:19" s="37" customFormat="1" ht="41.25" customHeight="1">
      <c r="A12" s="641" t="s">
        <v>1044</v>
      </c>
      <c r="B12" s="637">
        <f t="shared" ref="B12:O12" si="1">SUM(B13:B14)</f>
        <v>745529</v>
      </c>
      <c r="C12" s="1063">
        <f t="shared" si="1"/>
        <v>771868</v>
      </c>
      <c r="D12" s="1063">
        <f t="shared" si="1"/>
        <v>820596</v>
      </c>
      <c r="E12" s="1063">
        <f t="shared" si="1"/>
        <v>836670</v>
      </c>
      <c r="F12" s="1063">
        <f t="shared" si="1"/>
        <v>859890</v>
      </c>
      <c r="G12" s="1063">
        <f t="shared" si="1"/>
        <v>832932</v>
      </c>
      <c r="H12" s="1063">
        <f t="shared" si="1"/>
        <v>832278</v>
      </c>
      <c r="I12" s="1063">
        <f t="shared" si="1"/>
        <v>841726</v>
      </c>
      <c r="J12" s="1063">
        <f t="shared" si="1"/>
        <v>864966</v>
      </c>
      <c r="K12" s="1063">
        <f t="shared" si="1"/>
        <v>869745</v>
      </c>
      <c r="L12" s="1063">
        <f t="shared" si="1"/>
        <v>841080</v>
      </c>
      <c r="M12" s="1063">
        <f t="shared" si="1"/>
        <v>811019</v>
      </c>
      <c r="N12" s="1149">
        <f>SUM(N13:N14)</f>
        <v>809512</v>
      </c>
      <c r="O12" s="1149">
        <f t="shared" si="1"/>
        <v>803228</v>
      </c>
      <c r="P12" s="1149">
        <f>SUM(P13:P14)</f>
        <v>799122</v>
      </c>
      <c r="Q12" s="1918">
        <f>SUM(Q13:Q14)</f>
        <v>799837</v>
      </c>
    </row>
    <row r="13" spans="1:19" s="37" customFormat="1" ht="41.25" customHeight="1">
      <c r="A13" s="1114" t="s">
        <v>2135</v>
      </c>
      <c r="B13" s="1062">
        <v>168135</v>
      </c>
      <c r="C13" s="1113">
        <v>169754</v>
      </c>
      <c r="D13" s="1113">
        <v>175735</v>
      </c>
      <c r="E13" s="1113">
        <v>170353</v>
      </c>
      <c r="F13" s="1113">
        <v>175931</v>
      </c>
      <c r="G13" s="1113">
        <v>179536</v>
      </c>
      <c r="H13" s="1113">
        <v>174880</v>
      </c>
      <c r="I13" s="1113">
        <v>167950</v>
      </c>
      <c r="J13" s="1113">
        <v>168796</v>
      </c>
      <c r="K13" s="1113">
        <v>185619</v>
      </c>
      <c r="L13" s="1113">
        <v>169448</v>
      </c>
      <c r="M13" s="1113">
        <v>154991</v>
      </c>
      <c r="N13" s="1064">
        <v>171166</v>
      </c>
      <c r="O13" s="1064">
        <v>175802</v>
      </c>
      <c r="P13" s="1064">
        <v>173856</v>
      </c>
      <c r="Q13" s="587">
        <v>175250</v>
      </c>
    </row>
    <row r="14" spans="1:19" s="37" customFormat="1" ht="41.25" customHeight="1">
      <c r="A14" s="642" t="s">
        <v>2136</v>
      </c>
      <c r="B14" s="639">
        <v>577394</v>
      </c>
      <c r="C14" s="611">
        <v>602114</v>
      </c>
      <c r="D14" s="611">
        <v>644861</v>
      </c>
      <c r="E14" s="611">
        <v>666317</v>
      </c>
      <c r="F14" s="611">
        <v>683959</v>
      </c>
      <c r="G14" s="611">
        <v>653396</v>
      </c>
      <c r="H14" s="611">
        <v>657398</v>
      </c>
      <c r="I14" s="611">
        <v>673776</v>
      </c>
      <c r="J14" s="611">
        <v>696170</v>
      </c>
      <c r="K14" s="611">
        <v>684126</v>
      </c>
      <c r="L14" s="611">
        <v>671632</v>
      </c>
      <c r="M14" s="611">
        <v>656028</v>
      </c>
      <c r="N14" s="1150">
        <v>638346</v>
      </c>
      <c r="O14" s="1150">
        <v>627426</v>
      </c>
      <c r="P14" s="1150">
        <v>625266</v>
      </c>
      <c r="Q14" s="1917">
        <v>624587</v>
      </c>
    </row>
    <row r="15" spans="1:19" ht="15" customHeight="1">
      <c r="A15" s="20" t="s">
        <v>2138</v>
      </c>
    </row>
  </sheetData>
  <customSheetViews>
    <customSheetView guid="{35BD8D3A-C3F6-4E0E-B6B2-2143E8CF03D4}" scale="85" topLeftCell="I1">
      <selection activeCell="R17" sqref="R17"/>
      <colBreaks count="1" manualBreakCount="1">
        <brk id="17"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topLeftCell="I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topLeftCell="I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topLeftCell="I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topLeftCell="I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topLeftCell="I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colBreaks count="1" manualBreakCount="1">
        <brk id="16"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O1" sqref="O1"/>
      <colBreaks count="1" manualBreakCount="1">
        <brk id="16"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I1">
      <selection activeCell="G20" sqref="G20"/>
      <colBreaks count="1" manualBreakCount="1">
        <brk id="17"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4">
    <mergeCell ref="A4:A5"/>
    <mergeCell ref="B4:M4"/>
    <mergeCell ref="A10:A11"/>
    <mergeCell ref="B10:M10"/>
  </mergeCells>
  <phoneticPr fontId="2"/>
  <hyperlinks>
    <hyperlink ref="S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8"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autoPageBreaks="0"/>
  </sheetPr>
  <dimension ref="A1:O22"/>
  <sheetViews>
    <sheetView zoomScale="70" zoomScaleNormal="70" zoomScaleSheetLayoutView="70" workbookViewId="0">
      <selection activeCell="F18" sqref="F18"/>
    </sheetView>
  </sheetViews>
  <sheetFormatPr defaultColWidth="2.5" defaultRowHeight="15" customHeight="1"/>
  <cols>
    <col min="1" max="3" width="11.75" style="20" customWidth="1"/>
    <col min="4" max="8" width="10.625" style="20" customWidth="1"/>
    <col min="9" max="13" width="10.625" style="37" customWidth="1"/>
    <col min="14" max="14" width="2.5" style="37" customWidth="1"/>
    <col min="15" max="15" width="11" style="20" bestFit="1" customWidth="1"/>
    <col min="16" max="16384" width="2.5" style="20"/>
  </cols>
  <sheetData>
    <row r="1" spans="1:15" ht="22.5" customHeight="1">
      <c r="M1" s="19" t="s">
        <v>5001</v>
      </c>
      <c r="O1" s="558" t="s">
        <v>747</v>
      </c>
    </row>
    <row r="2" spans="1:15" ht="22.5" customHeight="1">
      <c r="A2" s="22" t="s">
        <v>5005</v>
      </c>
      <c r="B2" s="22"/>
      <c r="C2" s="22"/>
    </row>
    <row r="3" spans="1:15" s="165" customFormat="1" ht="22.5" customHeight="1">
      <c r="I3" s="605"/>
      <c r="J3" s="605"/>
      <c r="K3" s="605"/>
      <c r="L3" s="605"/>
      <c r="M3" s="166" t="s">
        <v>2139</v>
      </c>
      <c r="N3" s="605"/>
    </row>
    <row r="4" spans="1:15" ht="20.100000000000001" customHeight="1">
      <c r="A4" s="2027" t="s">
        <v>2111</v>
      </c>
      <c r="B4" s="2033" t="s">
        <v>2112</v>
      </c>
      <c r="C4" s="2027" t="s">
        <v>131</v>
      </c>
      <c r="D4" s="2024" t="s">
        <v>2140</v>
      </c>
      <c r="E4" s="2024"/>
      <c r="F4" s="2024"/>
      <c r="G4" s="2024"/>
      <c r="H4" s="2186" t="s">
        <v>2141</v>
      </c>
      <c r="I4" s="2189"/>
      <c r="J4" s="2189"/>
      <c r="K4" s="2189"/>
      <c r="L4" s="2189" t="s">
        <v>419</v>
      </c>
      <c r="M4" s="2187"/>
      <c r="N4" s="20"/>
    </row>
    <row r="5" spans="1:15" ht="20.100000000000001" customHeight="1">
      <c r="A5" s="2027"/>
      <c r="B5" s="2027"/>
      <c r="C5" s="2027"/>
      <c r="D5" s="2024" t="s">
        <v>2142</v>
      </c>
      <c r="E5" s="2024"/>
      <c r="F5" s="2024"/>
      <c r="G5" s="2023" t="s">
        <v>2143</v>
      </c>
      <c r="H5" s="2186" t="s">
        <v>2144</v>
      </c>
      <c r="I5" s="2189"/>
      <c r="J5" s="2189" t="s">
        <v>2145</v>
      </c>
      <c r="K5" s="2189" t="s">
        <v>2146</v>
      </c>
      <c r="L5" s="2189" t="s">
        <v>2147</v>
      </c>
      <c r="M5" s="2190" t="s">
        <v>2148</v>
      </c>
      <c r="N5" s="20"/>
    </row>
    <row r="6" spans="1:15" ht="20.100000000000001" customHeight="1">
      <c r="A6" s="2027"/>
      <c r="B6" s="2027"/>
      <c r="C6" s="2027"/>
      <c r="D6" s="118" t="s">
        <v>2149</v>
      </c>
      <c r="E6" s="118" t="s">
        <v>2150</v>
      </c>
      <c r="F6" s="118" t="s">
        <v>2151</v>
      </c>
      <c r="G6" s="2024"/>
      <c r="H6" s="606" t="s">
        <v>2152</v>
      </c>
      <c r="I6" s="59" t="s">
        <v>2153</v>
      </c>
      <c r="J6" s="2189"/>
      <c r="K6" s="2189"/>
      <c r="L6" s="2189"/>
      <c r="M6" s="2187"/>
      <c r="N6" s="20"/>
    </row>
    <row r="7" spans="1:15" s="37" customFormat="1" ht="41.25" customHeight="1">
      <c r="A7" s="1619">
        <v>2010</v>
      </c>
      <c r="B7" s="1619" t="s">
        <v>2033</v>
      </c>
      <c r="C7" s="1062">
        <f t="shared" ref="C7" si="0">SUM(D7:M7)</f>
        <v>249550</v>
      </c>
      <c r="D7" s="1620">
        <v>8219</v>
      </c>
      <c r="E7" s="1620">
        <v>15488</v>
      </c>
      <c r="F7" s="1620">
        <v>181</v>
      </c>
      <c r="G7" s="1620">
        <v>727</v>
      </c>
      <c r="H7" s="1620">
        <v>51621</v>
      </c>
      <c r="I7" s="1620">
        <v>81408</v>
      </c>
      <c r="J7" s="1620">
        <v>4517</v>
      </c>
      <c r="K7" s="1620">
        <v>491</v>
      </c>
      <c r="L7" s="1620">
        <v>4013</v>
      </c>
      <c r="M7" s="1620">
        <v>82885</v>
      </c>
    </row>
    <row r="8" spans="1:15" s="37" customFormat="1" ht="41.25" customHeight="1">
      <c r="A8" s="1619">
        <v>2011</v>
      </c>
      <c r="B8" s="1619" t="s">
        <v>2034</v>
      </c>
      <c r="C8" s="1062">
        <f t="shared" ref="C8" si="1">SUM(D8:M8)</f>
        <v>252285</v>
      </c>
      <c r="D8" s="1620">
        <v>8461</v>
      </c>
      <c r="E8" s="1620">
        <v>15607</v>
      </c>
      <c r="F8" s="1620">
        <v>184</v>
      </c>
      <c r="G8" s="1620">
        <v>736</v>
      </c>
      <c r="H8" s="1620">
        <v>52689</v>
      </c>
      <c r="I8" s="1620">
        <v>81149</v>
      </c>
      <c r="J8" s="1620">
        <v>4506</v>
      </c>
      <c r="K8" s="1620">
        <v>513</v>
      </c>
      <c r="L8" s="1620">
        <v>4053</v>
      </c>
      <c r="M8" s="1620">
        <v>84387</v>
      </c>
    </row>
    <row r="9" spans="1:15" s="37" customFormat="1" ht="41.25" customHeight="1">
      <c r="A9" s="65">
        <v>2012</v>
      </c>
      <c r="B9" s="65" t="s">
        <v>2035</v>
      </c>
      <c r="C9" s="601">
        <f t="shared" ref="C9:C18" si="2">SUM(D9:M9)</f>
        <v>258078</v>
      </c>
      <c r="D9" s="146">
        <v>8744</v>
      </c>
      <c r="E9" s="146">
        <v>15818</v>
      </c>
      <c r="F9" s="146">
        <v>184</v>
      </c>
      <c r="G9" s="146">
        <v>718</v>
      </c>
      <c r="H9" s="146">
        <v>54578</v>
      </c>
      <c r="I9" s="146">
        <v>80859</v>
      </c>
      <c r="J9" s="146">
        <v>4601</v>
      </c>
      <c r="K9" s="146">
        <v>504</v>
      </c>
      <c r="L9" s="146">
        <v>4308</v>
      </c>
      <c r="M9" s="146">
        <v>87764</v>
      </c>
    </row>
    <row r="10" spans="1:15" s="37" customFormat="1" ht="41.25" customHeight="1">
      <c r="A10" s="65">
        <v>2013</v>
      </c>
      <c r="B10" s="65" t="s">
        <v>2036</v>
      </c>
      <c r="C10" s="601">
        <f t="shared" si="2"/>
        <v>263714</v>
      </c>
      <c r="D10" s="146">
        <v>9007</v>
      </c>
      <c r="E10" s="146">
        <v>16158</v>
      </c>
      <c r="F10" s="146">
        <v>201</v>
      </c>
      <c r="G10" s="146">
        <v>717</v>
      </c>
      <c r="H10" s="146">
        <v>56743</v>
      </c>
      <c r="I10" s="146">
        <v>80096</v>
      </c>
      <c r="J10" s="146">
        <v>4666</v>
      </c>
      <c r="K10" s="146">
        <v>541</v>
      </c>
      <c r="L10" s="146">
        <v>4511</v>
      </c>
      <c r="M10" s="146">
        <v>91074</v>
      </c>
    </row>
    <row r="11" spans="1:15" s="37" customFormat="1" ht="41.25" customHeight="1">
      <c r="A11" s="65">
        <v>2014</v>
      </c>
      <c r="B11" s="65" t="s">
        <v>1952</v>
      </c>
      <c r="C11" s="601">
        <f t="shared" si="2"/>
        <v>268023</v>
      </c>
      <c r="D11" s="146">
        <v>9113</v>
      </c>
      <c r="E11" s="146">
        <v>16359</v>
      </c>
      <c r="F11" s="146">
        <v>221</v>
      </c>
      <c r="G11" s="146">
        <v>746</v>
      </c>
      <c r="H11" s="146">
        <v>58604</v>
      </c>
      <c r="I11" s="146">
        <v>79353</v>
      </c>
      <c r="J11" s="146">
        <v>4625</v>
      </c>
      <c r="K11" s="146">
        <v>583</v>
      </c>
      <c r="L11" s="146">
        <v>4668</v>
      </c>
      <c r="M11" s="146">
        <v>93751</v>
      </c>
    </row>
    <row r="12" spans="1:15" ht="41.25" customHeight="1">
      <c r="A12" s="117">
        <v>2015</v>
      </c>
      <c r="B12" s="117" t="s">
        <v>1953</v>
      </c>
      <c r="C12" s="601">
        <f t="shared" si="2"/>
        <v>271004</v>
      </c>
      <c r="D12" s="31">
        <v>9227</v>
      </c>
      <c r="E12" s="31">
        <v>16419</v>
      </c>
      <c r="F12" s="31">
        <v>223</v>
      </c>
      <c r="G12" s="31">
        <v>771</v>
      </c>
      <c r="H12" s="146">
        <v>60626</v>
      </c>
      <c r="I12" s="146">
        <v>78287</v>
      </c>
      <c r="J12" s="146">
        <v>4549</v>
      </c>
      <c r="K12" s="146">
        <v>607</v>
      </c>
      <c r="L12" s="146">
        <v>4877</v>
      </c>
      <c r="M12" s="146">
        <v>95418</v>
      </c>
      <c r="N12" s="20"/>
    </row>
    <row r="13" spans="1:15" ht="41.25" customHeight="1">
      <c r="A13" s="117">
        <v>2016</v>
      </c>
      <c r="B13" s="117" t="s">
        <v>2115</v>
      </c>
      <c r="C13" s="601">
        <f t="shared" si="2"/>
        <v>273420</v>
      </c>
      <c r="D13" s="31">
        <v>9289</v>
      </c>
      <c r="E13" s="31">
        <v>16246</v>
      </c>
      <c r="F13" s="31">
        <v>238</v>
      </c>
      <c r="G13" s="31">
        <v>775</v>
      </c>
      <c r="H13" s="146">
        <v>63165</v>
      </c>
      <c r="I13" s="146">
        <v>77557</v>
      </c>
      <c r="J13" s="146">
        <v>4573</v>
      </c>
      <c r="K13" s="146">
        <v>615</v>
      </c>
      <c r="L13" s="146">
        <v>5000</v>
      </c>
      <c r="M13" s="146">
        <v>95962</v>
      </c>
      <c r="N13" s="20"/>
    </row>
    <row r="14" spans="1:15" ht="41.25" customHeight="1">
      <c r="A14" s="117">
        <v>2017</v>
      </c>
      <c r="B14" s="117" t="s">
        <v>2116</v>
      </c>
      <c r="C14" s="601">
        <f t="shared" si="2"/>
        <v>274347</v>
      </c>
      <c r="D14" s="31">
        <v>9231</v>
      </c>
      <c r="E14" s="31">
        <v>15886</v>
      </c>
      <c r="F14" s="31">
        <v>236</v>
      </c>
      <c r="G14" s="31">
        <v>735</v>
      </c>
      <c r="H14" s="146">
        <v>64854</v>
      </c>
      <c r="I14" s="146">
        <v>76365</v>
      </c>
      <c r="J14" s="146">
        <v>4589</v>
      </c>
      <c r="K14" s="146">
        <v>621</v>
      </c>
      <c r="L14" s="146">
        <v>5067</v>
      </c>
      <c r="M14" s="146">
        <v>96763</v>
      </c>
      <c r="N14" s="20"/>
    </row>
    <row r="15" spans="1:15" ht="41.25" customHeight="1">
      <c r="A15" s="117">
        <v>2018</v>
      </c>
      <c r="B15" s="117" t="s">
        <v>2117</v>
      </c>
      <c r="C15" s="601">
        <f t="shared" si="2"/>
        <v>275414</v>
      </c>
      <c r="D15" s="31">
        <v>9323</v>
      </c>
      <c r="E15" s="31">
        <v>15618</v>
      </c>
      <c r="F15" s="31">
        <v>240</v>
      </c>
      <c r="G15" s="31">
        <v>744</v>
      </c>
      <c r="H15" s="146">
        <v>66512</v>
      </c>
      <c r="I15" s="146">
        <v>74723</v>
      </c>
      <c r="J15" s="146">
        <v>4530</v>
      </c>
      <c r="K15" s="146">
        <v>613</v>
      </c>
      <c r="L15" s="146">
        <v>5139</v>
      </c>
      <c r="M15" s="146">
        <v>97972</v>
      </c>
      <c r="N15" s="20"/>
    </row>
    <row r="16" spans="1:15" ht="41.25" customHeight="1">
      <c r="A16" s="117">
        <v>2019</v>
      </c>
      <c r="B16" s="117" t="s">
        <v>1957</v>
      </c>
      <c r="C16" s="601">
        <f t="shared" si="2"/>
        <v>270276</v>
      </c>
      <c r="D16" s="587">
        <v>9209</v>
      </c>
      <c r="E16" s="587">
        <v>15359</v>
      </c>
      <c r="F16" s="587">
        <v>252</v>
      </c>
      <c r="G16" s="587">
        <v>699</v>
      </c>
      <c r="H16" s="643">
        <v>67864</v>
      </c>
      <c r="I16" s="643">
        <v>73355</v>
      </c>
      <c r="J16" s="643">
        <v>4506</v>
      </c>
      <c r="K16" s="643">
        <v>629</v>
      </c>
      <c r="L16" s="643">
        <v>5089</v>
      </c>
      <c r="M16" s="643">
        <v>93314</v>
      </c>
      <c r="N16" s="20"/>
    </row>
    <row r="17" spans="1:14" ht="41.25" customHeight="1">
      <c r="A17" s="1086">
        <v>2020</v>
      </c>
      <c r="B17" s="1086" t="s">
        <v>1958</v>
      </c>
      <c r="C17" s="1062">
        <f t="shared" si="2"/>
        <v>271800</v>
      </c>
      <c r="D17" s="587">
        <v>9403</v>
      </c>
      <c r="E17" s="587">
        <v>15272</v>
      </c>
      <c r="F17" s="587">
        <v>261</v>
      </c>
      <c r="G17" s="587">
        <v>684</v>
      </c>
      <c r="H17" s="1064">
        <v>69351</v>
      </c>
      <c r="I17" s="1064">
        <v>71786</v>
      </c>
      <c r="J17" s="1064">
        <v>4595</v>
      </c>
      <c r="K17" s="1064">
        <v>637</v>
      </c>
      <c r="L17" s="1064">
        <v>5240</v>
      </c>
      <c r="M17" s="1064">
        <v>94571</v>
      </c>
      <c r="N17" s="20"/>
    </row>
    <row r="18" spans="1:14" ht="41.25" customHeight="1">
      <c r="A18" s="1510">
        <v>2021</v>
      </c>
      <c r="B18" s="1510" t="s">
        <v>4915</v>
      </c>
      <c r="C18" s="1062">
        <f t="shared" si="2"/>
        <v>272597</v>
      </c>
      <c r="D18" s="587">
        <v>9322</v>
      </c>
      <c r="E18" s="587">
        <v>15115</v>
      </c>
      <c r="F18" s="587">
        <v>270</v>
      </c>
      <c r="G18" s="587">
        <v>644</v>
      </c>
      <c r="H18" s="1064">
        <v>70457</v>
      </c>
      <c r="I18" s="1064">
        <v>70345</v>
      </c>
      <c r="J18" s="1064">
        <v>4626</v>
      </c>
      <c r="K18" s="1064">
        <v>654</v>
      </c>
      <c r="L18" s="1064">
        <v>5501</v>
      </c>
      <c r="M18" s="1064">
        <v>95663</v>
      </c>
      <c r="N18" s="20"/>
    </row>
    <row r="19" spans="1:14" ht="41.25" customHeight="1">
      <c r="A19" s="1349">
        <v>2022</v>
      </c>
      <c r="B19" s="1349" t="s">
        <v>5124</v>
      </c>
      <c r="C19" s="1062">
        <f>SUM(D19:M19)</f>
        <v>273616</v>
      </c>
      <c r="D19" s="587">
        <v>9180</v>
      </c>
      <c r="E19" s="587">
        <v>14996</v>
      </c>
      <c r="F19" s="587">
        <v>276</v>
      </c>
      <c r="G19" s="587">
        <v>633</v>
      </c>
      <c r="H19" s="1064">
        <v>71550</v>
      </c>
      <c r="I19" s="1064">
        <v>69122</v>
      </c>
      <c r="J19" s="1064">
        <v>4651</v>
      </c>
      <c r="K19" s="1064">
        <v>661</v>
      </c>
      <c r="L19" s="1064">
        <v>5641</v>
      </c>
      <c r="M19" s="1064">
        <v>96906</v>
      </c>
      <c r="N19" s="20"/>
    </row>
    <row r="20" spans="1:14" ht="41.25" customHeight="1">
      <c r="A20" s="1626">
        <v>2023</v>
      </c>
      <c r="B20" s="1626" t="s">
        <v>5425</v>
      </c>
      <c r="C20" s="1062">
        <f>SUM(D20:M20)</f>
        <v>274153</v>
      </c>
      <c r="D20" s="587">
        <v>9079</v>
      </c>
      <c r="E20" s="587">
        <v>14857</v>
      </c>
      <c r="F20" s="587">
        <v>280</v>
      </c>
      <c r="G20" s="587">
        <v>612</v>
      </c>
      <c r="H20" s="1064">
        <v>72871</v>
      </c>
      <c r="I20" s="1064">
        <v>67669</v>
      </c>
      <c r="J20" s="1064">
        <v>4678</v>
      </c>
      <c r="K20" s="1064">
        <v>655</v>
      </c>
      <c r="L20" s="1064">
        <v>5754</v>
      </c>
      <c r="M20" s="1064">
        <v>97698</v>
      </c>
      <c r="N20" s="20"/>
    </row>
    <row r="21" spans="1:14" ht="41.25" customHeight="1">
      <c r="A21" s="1629">
        <v>2024</v>
      </c>
      <c r="B21" s="1629" t="s">
        <v>5566</v>
      </c>
      <c r="C21" s="644">
        <f>SUM(D21:M21)</f>
        <v>274164</v>
      </c>
      <c r="D21" s="604">
        <v>8992</v>
      </c>
      <c r="E21" s="604">
        <v>14649</v>
      </c>
      <c r="F21" s="604">
        <v>287</v>
      </c>
      <c r="G21" s="604">
        <v>612</v>
      </c>
      <c r="H21" s="645">
        <v>73993</v>
      </c>
      <c r="I21" s="645">
        <v>66161</v>
      </c>
      <c r="J21" s="645">
        <v>4720</v>
      </c>
      <c r="K21" s="645">
        <v>645</v>
      </c>
      <c r="L21" s="645">
        <v>5820</v>
      </c>
      <c r="M21" s="645">
        <v>98285</v>
      </c>
      <c r="N21" s="20"/>
    </row>
    <row r="22" spans="1:14" ht="20.100000000000001" customHeight="1">
      <c r="A22" s="20" t="s">
        <v>2154</v>
      </c>
    </row>
  </sheetData>
  <customSheetViews>
    <customSheetView guid="{35BD8D3A-C3F6-4E0E-B6B2-2143E8CF03D4}" scale="85" topLeftCell="A7">
      <selection activeCell="D22" sqref="D22"/>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O1" sqref="O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E1">
      <selection activeCell="O1" sqref="O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topLeftCell="E1">
      <selection activeCell="O1" sqref="O1"/>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O1" sqref="O1"/>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O1" sqref="O1"/>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O1" sqref="O1"/>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O1" sqref="O1"/>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O1" sqref="O1"/>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O1" sqref="O1"/>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O1" sqref="O1"/>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O1" sqref="O1"/>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O1" sqref="O1"/>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O1" sqref="O1"/>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O1" sqref="O1"/>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O1" sqref="O1"/>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O1" sqref="O1"/>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O1" sqref="O1"/>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O1" sqref="O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O1" sqref="O1"/>
      <pageMargins left="0.59055118110236227" right="0.59055118110236227" top="0.78740157480314965" bottom="0.78740157480314965" header="0.31496062992125984" footer="0.31496062992125984"/>
      <pageSetup paperSize="9" orientation="portrait" r:id="rId20"/>
    </customSheetView>
    <customSheetView guid="{93FFEA2B-6C03-44F6-B130-FBAEBD1B563D}">
      <pageMargins left="0.59055118110236227" right="0.59055118110236227" top="0.78740157480314965" bottom="0.78740157480314965" header="0.31496062992125984" footer="0.31496062992125984"/>
      <pageSetup paperSize="9" orientation="portrait" r:id="rId21"/>
    </customSheetView>
    <customSheetView guid="{53BA018E-45F1-40AC-9517-B9A1EB91F7F3}">
      <pageMargins left="0.59055118110236227" right="0.59055118110236227" top="0.78740157480314965" bottom="0.78740157480314965" header="0.31496062992125984" footer="0.31496062992125984"/>
      <pageSetup paperSize="9" orientation="portrait" r:id="rId22"/>
    </customSheetView>
    <customSheetView guid="{1BFE2A91-9960-49FB-B512-A4FCD8C3EC61}">
      <pageMargins left="0.59055118110236227" right="0.59055118110236227" top="0.78740157480314965" bottom="0.78740157480314965" header="0.31496062992125984" footer="0.31496062992125984"/>
      <pageSetup paperSize="9" orientation="portrait" r:id="rId23"/>
    </customSheetView>
    <customSheetView guid="{B11D6758-BA5A-4F43-A11B-572A39E9790E}">
      <pageMargins left="0.59055118110236227" right="0.59055118110236227" top="0.78740157480314965" bottom="0.78740157480314965" header="0.31496062992125984" footer="0.31496062992125984"/>
      <pageSetup paperSize="9" orientation="portrait" r:id="rId24"/>
    </customSheetView>
    <customSheetView guid="{C5E0F698-3666-4B81-8EED-CC2781573207}">
      <pageMargins left="0.59055118110236227" right="0.59055118110236227" top="0.78740157480314965" bottom="0.78740157480314965" header="0.31496062992125984" footer="0.31496062992125984"/>
      <pageSetup paperSize="9" orientation="portrait" r:id="rId25"/>
    </customSheetView>
    <customSheetView guid="{898219FD-2AFB-47DD-A584-5E9CD05CCBB1}">
      <pageMargins left="0.59055118110236227" right="0.59055118110236227" top="0.78740157480314965" bottom="0.78740157480314965" header="0.31496062992125984" footer="0.31496062992125984"/>
      <pageSetup paperSize="9" orientation="portrait" r:id="rId26"/>
    </customSheetView>
    <customSheetView guid="{F9FD260D-0E13-42FA-B6DD-FA7196CADFBB}">
      <pageMargins left="0.59055118110236227" right="0.59055118110236227" top="0.78740157480314965" bottom="0.78740157480314965" header="0.31496062992125984" footer="0.31496062992125984"/>
      <pageSetup paperSize="9" orientation="portrait" r:id="rId27"/>
    </customSheetView>
    <customSheetView guid="{8F84476C-5D28-45F6-BFD4-9F4E2FD5B14D}">
      <pageMargins left="0.59055118110236227" right="0.59055118110236227" top="0.78740157480314965" bottom="0.78740157480314965" header="0.31496062992125984" footer="0.31496062992125984"/>
      <pageSetup paperSize="9" orientation="portrait" r:id="rId28"/>
    </customSheetView>
    <customSheetView guid="{7A262490-7FC2-4C8C-B289-2D8F9C2B72A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pageMargins left="0.59055118110236227" right="0.59055118110236227" top="0.78740157480314965" bottom="0.78740157480314965" header="0.31496062992125984" footer="0.31496062992125984"/>
      <pageSetup paperSize="9" orientation="portrait" r:id="rId53"/>
    </customSheetView>
    <customSheetView guid="{2269C0FD-B02E-4191-A436-AAEEA9894E11}">
      <pageMargins left="0.59055118110236227" right="0.59055118110236227" top="0.78740157480314965" bottom="0.78740157480314965" header="0.31496062992125984" footer="0.31496062992125984"/>
      <pageSetup paperSize="9" orientation="portrait" r:id="rId54"/>
    </customSheetView>
    <customSheetView guid="{7F32949A-5CAB-4A39-BA6F-2E21B6F67F41}">
      <pageMargins left="0.59055118110236227" right="0.59055118110236227" top="0.78740157480314965" bottom="0.78740157480314965" header="0.31496062992125984" footer="0.31496062992125984"/>
      <pageSetup paperSize="9" orientation="portrait" r:id="rId55"/>
    </customSheetView>
    <customSheetView guid="{96261999-39E9-4504-A3A1-B1430E0C0346}">
      <pageMargins left="0.59055118110236227" right="0.59055118110236227" top="0.78740157480314965" bottom="0.78740157480314965" header="0.31496062992125984" footer="0.31496062992125984"/>
      <pageSetup paperSize="9" orientation="portrait" r:id="rId56"/>
    </customSheetView>
    <customSheetView guid="{1184DE22-5901-485C-8050-F941E80B16ED}">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O1" sqref="O1"/>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O1" sqref="O1"/>
      <pageMargins left="0.59055118110236227" right="0.59055118110236227" top="0.78740157480314965" bottom="0.78740157480314965" header="0.31496062992125984" footer="0.31496062992125984"/>
      <pageSetup paperSize="9" orientation="portrait" r:id="rId59"/>
    </customSheetView>
    <customSheetView guid="{3735EA80-EB2D-4910-81F1-1AA74ECCBFE5}">
      <pageMargins left="0.59055118110236227" right="0.59055118110236227" top="0.78740157480314965" bottom="0.78740157480314965" header="0.31496062992125984" footer="0.31496062992125984"/>
      <pageSetup paperSize="9" orientation="portrait" r:id="rId60"/>
    </customSheetView>
    <customSheetView guid="{436E96B2-CC3D-4C3D-8B1C-266CE54627E3}">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O1" sqref="O1"/>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O1" sqref="O1"/>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O1" sqref="O1"/>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O1" sqref="O1"/>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O1" sqref="O1"/>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O1" sqref="O1"/>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O1" sqref="O1"/>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O1" sqref="O1"/>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O1" sqref="O1"/>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O1" sqref="O1"/>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O1" sqref="O1"/>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O1" sqref="O1"/>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O1" sqref="O1"/>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O1" sqref="O1"/>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O1" sqref="O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topLeftCell="E1">
      <selection activeCell="O1" sqref="O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topLeftCell="E1">
      <selection activeCell="O1" sqref="O1"/>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O1" sqref="O1"/>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O1" sqref="O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topLeftCell="E1">
      <selection activeCell="O1" sqref="O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3">
    <mergeCell ref="K5:K6"/>
    <mergeCell ref="L5:L6"/>
    <mergeCell ref="M5:M6"/>
    <mergeCell ref="A4:A6"/>
    <mergeCell ref="B4:B6"/>
    <mergeCell ref="C4:C6"/>
    <mergeCell ref="D4:G4"/>
    <mergeCell ref="H4:K4"/>
    <mergeCell ref="L4:M4"/>
    <mergeCell ref="D5:F5"/>
    <mergeCell ref="G5:G6"/>
    <mergeCell ref="H5:I5"/>
    <mergeCell ref="J5:J6"/>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autoPageBreaks="0"/>
  </sheetPr>
  <dimension ref="A1:L25"/>
  <sheetViews>
    <sheetView zoomScale="70" zoomScaleNormal="70" zoomScaleSheetLayoutView="85" workbookViewId="0">
      <selection activeCell="J20" sqref="J20"/>
    </sheetView>
  </sheetViews>
  <sheetFormatPr defaultColWidth="2.5" defaultRowHeight="15" customHeight="1"/>
  <cols>
    <col min="1" max="2" width="11.75" style="20" customWidth="1"/>
    <col min="3" max="7" width="12" style="20" customWidth="1"/>
    <col min="8" max="10" width="12" style="646" customWidth="1"/>
    <col min="11" max="11" width="2.5" style="20" customWidth="1"/>
    <col min="12" max="12" width="10.625" style="20" bestFit="1" customWidth="1"/>
    <col min="13" max="16384" width="2.5" style="20"/>
  </cols>
  <sheetData>
    <row r="1" spans="1:12" ht="22.5" customHeight="1">
      <c r="J1" s="19" t="s">
        <v>5001</v>
      </c>
      <c r="L1" s="558" t="s">
        <v>747</v>
      </c>
    </row>
    <row r="2" spans="1:12" ht="22.5" customHeight="1">
      <c r="A2" s="22" t="s">
        <v>5006</v>
      </c>
      <c r="B2" s="22"/>
      <c r="C2" s="22"/>
    </row>
    <row r="3" spans="1:12" s="165" customFormat="1" ht="22.5" customHeight="1">
      <c r="H3" s="647"/>
      <c r="I3" s="647"/>
      <c r="J3" s="48" t="s">
        <v>2139</v>
      </c>
    </row>
    <row r="4" spans="1:12" ht="20.100000000000001" customHeight="1">
      <c r="A4" s="2017" t="s">
        <v>2026</v>
      </c>
      <c r="B4" s="2022" t="s">
        <v>2027</v>
      </c>
      <c r="C4" s="2023" t="s">
        <v>2155</v>
      </c>
      <c r="D4" s="2024" t="s">
        <v>1038</v>
      </c>
      <c r="E4" s="2023" t="s">
        <v>2156</v>
      </c>
      <c r="F4" s="2023" t="s">
        <v>2157</v>
      </c>
      <c r="G4" s="2191" t="s">
        <v>2158</v>
      </c>
      <c r="H4" s="2191"/>
      <c r="I4" s="2191"/>
      <c r="J4" s="2030" t="s">
        <v>2159</v>
      </c>
    </row>
    <row r="5" spans="1:12" ht="20.100000000000001" customHeight="1">
      <c r="A5" s="2017"/>
      <c r="B5" s="2017"/>
      <c r="C5" s="2024"/>
      <c r="D5" s="2024"/>
      <c r="E5" s="2024"/>
      <c r="F5" s="2024"/>
      <c r="G5" s="977" t="s">
        <v>244</v>
      </c>
      <c r="H5" s="977" t="s">
        <v>2160</v>
      </c>
      <c r="I5" s="977" t="s">
        <v>2161</v>
      </c>
      <c r="J5" s="2016"/>
    </row>
    <row r="6" spans="1:12" s="37" customFormat="1" ht="41.25" customHeight="1">
      <c r="A6" s="1005">
        <v>2009</v>
      </c>
      <c r="B6" s="1010" t="s">
        <v>1947</v>
      </c>
      <c r="C6" s="648">
        <v>326.8</v>
      </c>
      <c r="D6" s="1006">
        <v>84</v>
      </c>
      <c r="E6" s="1006">
        <v>1284</v>
      </c>
      <c r="F6" s="1006">
        <v>137</v>
      </c>
      <c r="G6" s="145">
        <f>SUM(H6:I6)</f>
        <v>5334728</v>
      </c>
      <c r="H6" s="624">
        <v>1908814</v>
      </c>
      <c r="I6" s="624">
        <v>3425914</v>
      </c>
      <c r="J6" s="1006">
        <v>637</v>
      </c>
    </row>
    <row r="7" spans="1:12" s="37" customFormat="1" ht="41.25" customHeight="1">
      <c r="A7" s="1005">
        <v>2010</v>
      </c>
      <c r="B7" s="1009" t="s">
        <v>1948</v>
      </c>
      <c r="C7" s="648">
        <v>333</v>
      </c>
      <c r="D7" s="1006">
        <v>87</v>
      </c>
      <c r="E7" s="1006">
        <v>1349</v>
      </c>
      <c r="F7" s="1006">
        <v>139</v>
      </c>
      <c r="G7" s="145">
        <f>SUM(H7:I7)</f>
        <v>5636030</v>
      </c>
      <c r="H7" s="624">
        <v>1881092</v>
      </c>
      <c r="I7" s="624">
        <v>3754938</v>
      </c>
      <c r="J7" s="1006">
        <v>649</v>
      </c>
    </row>
    <row r="8" spans="1:12" s="37" customFormat="1" ht="41.25" customHeight="1">
      <c r="A8" s="1005">
        <v>2011</v>
      </c>
      <c r="B8" s="1009" t="s">
        <v>1949</v>
      </c>
      <c r="C8" s="648">
        <v>373.8</v>
      </c>
      <c r="D8" s="1006">
        <v>88</v>
      </c>
      <c r="E8" s="1006">
        <v>1408</v>
      </c>
      <c r="F8" s="1006">
        <v>138</v>
      </c>
      <c r="G8" s="145">
        <f t="shared" ref="G8:G19" si="0">SUM(H8:I8)</f>
        <v>5528710</v>
      </c>
      <c r="H8" s="624">
        <v>1822331</v>
      </c>
      <c r="I8" s="624">
        <v>3706379</v>
      </c>
      <c r="J8" s="1006">
        <v>695</v>
      </c>
    </row>
    <row r="9" spans="1:12" s="37" customFormat="1" ht="41.25" customHeight="1">
      <c r="A9" s="1005">
        <v>2012</v>
      </c>
      <c r="B9" s="1009" t="s">
        <v>1950</v>
      </c>
      <c r="C9" s="648">
        <v>389.8</v>
      </c>
      <c r="D9" s="1006">
        <v>97</v>
      </c>
      <c r="E9" s="1006">
        <v>1360</v>
      </c>
      <c r="F9" s="1006">
        <v>148</v>
      </c>
      <c r="G9" s="145">
        <f t="shared" si="0"/>
        <v>5856511</v>
      </c>
      <c r="H9" s="624">
        <v>2047412</v>
      </c>
      <c r="I9" s="624">
        <v>3809099</v>
      </c>
      <c r="J9" s="1006">
        <v>697</v>
      </c>
    </row>
    <row r="10" spans="1:12" s="37" customFormat="1" ht="41.25" customHeight="1">
      <c r="A10" s="1005">
        <v>2013</v>
      </c>
      <c r="B10" s="1009" t="s">
        <v>1951</v>
      </c>
      <c r="C10" s="648">
        <v>400.5</v>
      </c>
      <c r="D10" s="1006">
        <v>102</v>
      </c>
      <c r="E10" s="1006">
        <v>1332</v>
      </c>
      <c r="F10" s="1006">
        <v>144</v>
      </c>
      <c r="G10" s="145">
        <f t="shared" si="0"/>
        <v>5675285</v>
      </c>
      <c r="H10" s="624">
        <v>1811252</v>
      </c>
      <c r="I10" s="624">
        <v>3864033</v>
      </c>
      <c r="J10" s="1006">
        <v>698</v>
      </c>
    </row>
    <row r="11" spans="1:12" s="37" customFormat="1" ht="41.25" customHeight="1">
      <c r="A11" s="1005">
        <v>2014</v>
      </c>
      <c r="B11" s="1009" t="s">
        <v>1952</v>
      </c>
      <c r="C11" s="648">
        <v>402.7</v>
      </c>
      <c r="D11" s="1006">
        <v>106</v>
      </c>
      <c r="E11" s="1006">
        <v>1341</v>
      </c>
      <c r="F11" s="1006">
        <v>144</v>
      </c>
      <c r="G11" s="145">
        <f t="shared" si="0"/>
        <v>5453850</v>
      </c>
      <c r="H11" s="624">
        <v>1582034</v>
      </c>
      <c r="I11" s="624">
        <v>3871816</v>
      </c>
      <c r="J11" s="1006">
        <v>700</v>
      </c>
    </row>
    <row r="12" spans="1:12" ht="41.25" customHeight="1">
      <c r="A12" s="955">
        <v>2015</v>
      </c>
      <c r="B12" s="955" t="s">
        <v>1953</v>
      </c>
      <c r="C12" s="649">
        <v>402.9</v>
      </c>
      <c r="D12" s="972">
        <v>106</v>
      </c>
      <c r="E12" s="972">
        <v>1316</v>
      </c>
      <c r="F12" s="972">
        <v>143</v>
      </c>
      <c r="G12" s="145">
        <f t="shared" si="0"/>
        <v>5376536</v>
      </c>
      <c r="H12" s="142">
        <v>1515279</v>
      </c>
      <c r="I12" s="142">
        <v>3861257</v>
      </c>
      <c r="J12" s="972">
        <v>701</v>
      </c>
    </row>
    <row r="13" spans="1:12" ht="41.25" customHeight="1">
      <c r="A13" s="955">
        <v>2016</v>
      </c>
      <c r="B13" s="955" t="s">
        <v>2115</v>
      </c>
      <c r="C13" s="649">
        <v>426.6</v>
      </c>
      <c r="D13" s="972">
        <v>109</v>
      </c>
      <c r="E13" s="972">
        <v>1308</v>
      </c>
      <c r="F13" s="972">
        <v>148</v>
      </c>
      <c r="G13" s="145">
        <f t="shared" si="0"/>
        <v>5430622</v>
      </c>
      <c r="H13" s="142">
        <v>1629383</v>
      </c>
      <c r="I13" s="142">
        <v>3801239</v>
      </c>
      <c r="J13" s="972">
        <v>708</v>
      </c>
    </row>
    <row r="14" spans="1:12" ht="41.25" customHeight="1">
      <c r="A14" s="955">
        <v>2017</v>
      </c>
      <c r="B14" s="955" t="s">
        <v>2116</v>
      </c>
      <c r="C14" s="649">
        <v>426.6</v>
      </c>
      <c r="D14" s="972">
        <v>112</v>
      </c>
      <c r="E14" s="972">
        <v>1295</v>
      </c>
      <c r="F14" s="972">
        <v>148</v>
      </c>
      <c r="G14" s="145">
        <f t="shared" si="0"/>
        <v>4894518</v>
      </c>
      <c r="H14" s="142">
        <v>1581545</v>
      </c>
      <c r="I14" s="142">
        <v>3312973</v>
      </c>
      <c r="J14" s="972">
        <v>712</v>
      </c>
    </row>
    <row r="15" spans="1:12" ht="41.25" customHeight="1">
      <c r="A15" s="955">
        <v>2018</v>
      </c>
      <c r="B15" s="955" t="s">
        <v>2117</v>
      </c>
      <c r="C15" s="649">
        <v>472.2</v>
      </c>
      <c r="D15" s="972">
        <v>114</v>
      </c>
      <c r="E15" s="972">
        <v>1297</v>
      </c>
      <c r="F15" s="972">
        <v>149</v>
      </c>
      <c r="G15" s="145">
        <f t="shared" si="0"/>
        <v>4886045</v>
      </c>
      <c r="H15" s="142">
        <v>1591922</v>
      </c>
      <c r="I15" s="142">
        <v>3294123</v>
      </c>
      <c r="J15" s="972">
        <v>713</v>
      </c>
    </row>
    <row r="16" spans="1:12" ht="41.25" customHeight="1">
      <c r="A16" s="955">
        <v>2019</v>
      </c>
      <c r="B16" s="955" t="s">
        <v>1957</v>
      </c>
      <c r="C16" s="650">
        <v>410.7</v>
      </c>
      <c r="D16" s="587">
        <v>114</v>
      </c>
      <c r="E16" s="587">
        <v>1291</v>
      </c>
      <c r="F16" s="587">
        <v>140</v>
      </c>
      <c r="G16" s="145">
        <f t="shared" si="0"/>
        <v>4316841</v>
      </c>
      <c r="H16" s="625">
        <v>1479857</v>
      </c>
      <c r="I16" s="625">
        <v>2836984</v>
      </c>
      <c r="J16" s="587">
        <v>661</v>
      </c>
    </row>
    <row r="17" spans="1:10" ht="41.25" customHeight="1">
      <c r="A17" s="955">
        <v>2020</v>
      </c>
      <c r="B17" s="955" t="s">
        <v>1958</v>
      </c>
      <c r="C17" s="650">
        <v>409.4</v>
      </c>
      <c r="D17" s="587">
        <v>111</v>
      </c>
      <c r="E17" s="587">
        <v>1092</v>
      </c>
      <c r="F17" s="587">
        <v>139</v>
      </c>
      <c r="G17" s="145">
        <f t="shared" si="0"/>
        <v>3190780</v>
      </c>
      <c r="H17" s="625">
        <v>944568</v>
      </c>
      <c r="I17" s="625">
        <v>2246212</v>
      </c>
      <c r="J17" s="587">
        <v>645</v>
      </c>
    </row>
    <row r="18" spans="1:10" ht="41.25" customHeight="1">
      <c r="A18" s="1510">
        <v>2021</v>
      </c>
      <c r="B18" s="1510" t="s">
        <v>4915</v>
      </c>
      <c r="C18" s="650">
        <v>342.4</v>
      </c>
      <c r="D18" s="587">
        <v>110</v>
      </c>
      <c r="E18" s="587">
        <v>983</v>
      </c>
      <c r="F18" s="587">
        <v>138</v>
      </c>
      <c r="G18" s="145">
        <f>SUM(H18:I18)</f>
        <v>3372987</v>
      </c>
      <c r="H18" s="625">
        <v>1244438</v>
      </c>
      <c r="I18" s="625">
        <v>2128549</v>
      </c>
      <c r="J18" s="587">
        <v>564</v>
      </c>
    </row>
    <row r="19" spans="1:10" ht="41.25" customHeight="1">
      <c r="A19" s="1349">
        <v>2022</v>
      </c>
      <c r="B19" s="1349" t="s">
        <v>5124</v>
      </c>
      <c r="C19" s="650">
        <v>339.7</v>
      </c>
      <c r="D19" s="587">
        <v>99</v>
      </c>
      <c r="E19" s="587">
        <v>947</v>
      </c>
      <c r="F19" s="587">
        <v>143</v>
      </c>
      <c r="G19" s="145">
        <f t="shared" si="0"/>
        <v>3889100</v>
      </c>
      <c r="H19" s="625">
        <v>1277749</v>
      </c>
      <c r="I19" s="625">
        <v>2611351</v>
      </c>
      <c r="J19" s="587">
        <v>511</v>
      </c>
    </row>
    <row r="20" spans="1:10" ht="41.25" customHeight="1">
      <c r="A20" s="1626">
        <v>2023</v>
      </c>
      <c r="B20" s="1626" t="s">
        <v>5425</v>
      </c>
      <c r="C20" s="650">
        <v>341.3</v>
      </c>
      <c r="D20" s="587">
        <v>97</v>
      </c>
      <c r="E20" s="587">
        <v>941</v>
      </c>
      <c r="F20" s="587">
        <v>140</v>
      </c>
      <c r="G20" s="145">
        <f>SUM(H20:I20)</f>
        <v>4216236</v>
      </c>
      <c r="H20" s="625">
        <v>1370336</v>
      </c>
      <c r="I20" s="625">
        <v>2845900</v>
      </c>
      <c r="J20" s="587">
        <v>508</v>
      </c>
    </row>
    <row r="21" spans="1:10" ht="41.25" customHeight="1">
      <c r="A21" s="1629">
        <v>2024</v>
      </c>
      <c r="B21" s="1629" t="s">
        <v>5566</v>
      </c>
      <c r="C21" s="1772">
        <v>341.9</v>
      </c>
      <c r="D21" s="1773">
        <v>92</v>
      </c>
      <c r="E21" s="1773">
        <v>931</v>
      </c>
      <c r="F21" s="1773">
        <v>141</v>
      </c>
      <c r="G21" s="1774">
        <f>SUM(H21:I21)</f>
        <v>4385703</v>
      </c>
      <c r="H21" s="1775">
        <v>1462135</v>
      </c>
      <c r="I21" s="1775">
        <v>2923568</v>
      </c>
      <c r="J21" s="1773">
        <v>507</v>
      </c>
    </row>
    <row r="22" spans="1:10" ht="20.100000000000001" customHeight="1">
      <c r="A22" s="20" t="s">
        <v>2162</v>
      </c>
    </row>
    <row r="23" spans="1:10" ht="20.100000000000001" customHeight="1">
      <c r="A23" s="20" t="s">
        <v>2163</v>
      </c>
    </row>
    <row r="24" spans="1:10" ht="20.100000000000001" customHeight="1">
      <c r="A24" s="540" t="s">
        <v>4891</v>
      </c>
    </row>
    <row r="25" spans="1:10" ht="20.100000000000001" customHeight="1">
      <c r="A25" s="20" t="s">
        <v>2164</v>
      </c>
    </row>
  </sheetData>
  <customSheetViews>
    <customSheetView guid="{35BD8D3A-C3F6-4E0E-B6B2-2143E8CF03D4}" scale="85" topLeftCell="A13">
      <selection activeCell="E34" sqref="E34"/>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10">
      <selection activeCell="C18" sqref="C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9" sqref="C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19" sqref="A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0">
      <selection activeCell="C18" sqref="C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C19" sqref="C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0">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10">
      <selection activeCell="C18" sqref="C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10">
      <selection activeCell="C18" sqref="C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10">
      <selection activeCell="C18" sqref="C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10">
      <selection activeCell="C18" sqref="C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L16" sqref="L16"/>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L16" sqref="L16"/>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10">
      <selection activeCell="C18" sqref="C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10">
      <selection activeCell="C18" sqref="C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10">
      <selection activeCell="C18" sqref="C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C18" sqref="C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0">
      <selection activeCell="C18" sqref="C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0">
      <selection activeCell="C18" sqref="C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L1" sqref="L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L16" sqref="L16"/>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0">
      <selection activeCell="C18" sqref="C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0">
      <selection activeCell="C18" sqref="C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0">
      <selection activeCell="C18" sqref="C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10">
      <selection activeCell="C18" sqref="C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10">
      <selection activeCell="C18" sqref="C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10">
      <selection activeCell="C18" sqref="C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0">
      <selection activeCell="C18" sqref="C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0">
      <selection activeCell="C18" sqref="C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10">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0">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0">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L16" sqref="L16"/>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L16" sqref="L16"/>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L16" sqref="L16"/>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0">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L16" sqref="L16"/>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L16" sqref="L16"/>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L16" sqref="L16"/>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L16" sqref="L16"/>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L16" sqref="L16"/>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L16" sqref="L16"/>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L16" sqref="L16"/>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L16" sqref="L16"/>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L16" sqref="L16"/>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L16" sqref="L16"/>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L16" sqref="L16"/>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L16" sqref="L16"/>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0">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10">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10">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10">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0">
      <selection activeCell="C18" sqref="C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10">
      <selection activeCell="C18" sqref="C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10">
      <selection activeCell="C18" sqref="C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10">
      <selection activeCell="C18" sqref="C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0">
      <selection activeCell="C18" sqref="C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0">
      <selection activeCell="C18" sqref="C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0">
      <selection activeCell="C18" sqref="C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0">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0">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L16" sqref="L16"/>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C18" sqref="C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10">
      <selection activeCell="C18" sqref="C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0">
      <selection activeCell="C18" sqref="C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0">
      <selection activeCell="C18" sqref="C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10">
      <selection activeCell="C18" sqref="C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L16" sqref="L16"/>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0">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L16" sqref="L16"/>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L16" sqref="L16"/>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0">
      <selection activeCell="C18" sqref="C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C19" sqref="C1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C19" sqref="C1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C19" sqref="C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C19" sqref="C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19" sqref="A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19" sqref="A1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C19" sqref="C1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C19" sqref="C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19" sqref="A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3">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
    <mergeCell ref="G4:I4"/>
    <mergeCell ref="J4:J5"/>
    <mergeCell ref="A4:A5"/>
    <mergeCell ref="B4:B5"/>
    <mergeCell ref="C4:C5"/>
    <mergeCell ref="D4:D5"/>
    <mergeCell ref="E4:E5"/>
    <mergeCell ref="F4:F5"/>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autoPageBreaks="0"/>
  </sheetPr>
  <dimension ref="A1:M24"/>
  <sheetViews>
    <sheetView zoomScale="70" zoomScaleNormal="70" zoomScaleSheetLayoutView="85" workbookViewId="0">
      <selection activeCell="G8" sqref="G8"/>
    </sheetView>
  </sheetViews>
  <sheetFormatPr defaultColWidth="2.5" defaultRowHeight="15" customHeight="1"/>
  <cols>
    <col min="1" max="3" width="11.375" style="20" customWidth="1"/>
    <col min="4" max="11" width="10.125" style="20" customWidth="1"/>
    <col min="12" max="12" width="2.5" style="20" customWidth="1"/>
    <col min="13" max="13" width="10.625" style="20" bestFit="1" customWidth="1"/>
    <col min="14" max="16384" width="2.5" style="20"/>
  </cols>
  <sheetData>
    <row r="1" spans="1:13" ht="22.5" customHeight="1">
      <c r="K1" s="19" t="s">
        <v>5001</v>
      </c>
      <c r="M1" s="558" t="s">
        <v>747</v>
      </c>
    </row>
    <row r="2" spans="1:13" ht="22.5" customHeight="1">
      <c r="A2" s="22" t="s">
        <v>5007</v>
      </c>
      <c r="B2" s="22"/>
      <c r="C2" s="22"/>
    </row>
    <row r="3" spans="1:13" s="165" customFormat="1" ht="22.5" customHeight="1">
      <c r="K3" s="48" t="s">
        <v>2165</v>
      </c>
    </row>
    <row r="4" spans="1:13" ht="27">
      <c r="A4" s="954" t="s">
        <v>2166</v>
      </c>
      <c r="B4" s="957" t="s">
        <v>2167</v>
      </c>
      <c r="C4" s="959" t="s">
        <v>873</v>
      </c>
      <c r="D4" s="958" t="s">
        <v>2168</v>
      </c>
      <c r="E4" s="959" t="s">
        <v>2169</v>
      </c>
      <c r="F4" s="959" t="s">
        <v>2170</v>
      </c>
      <c r="G4" s="959" t="s">
        <v>2171</v>
      </c>
      <c r="H4" s="959" t="s">
        <v>2172</v>
      </c>
      <c r="I4" s="958" t="s">
        <v>2173</v>
      </c>
      <c r="J4" s="959" t="s">
        <v>2174</v>
      </c>
      <c r="K4" s="964" t="s">
        <v>2175</v>
      </c>
    </row>
    <row r="5" spans="1:13" s="37" customFormat="1" ht="41.25" customHeight="1">
      <c r="A5" s="1005">
        <v>2010</v>
      </c>
      <c r="B5" s="1009" t="s">
        <v>2176</v>
      </c>
      <c r="C5" s="601">
        <f t="shared" ref="C5:C17" si="0">SUM(D5:K5)</f>
        <v>101242</v>
      </c>
      <c r="D5" s="1006">
        <v>3878</v>
      </c>
      <c r="E5" s="1006">
        <v>50987</v>
      </c>
      <c r="F5" s="1006">
        <v>22365</v>
      </c>
      <c r="G5" s="1006" t="s">
        <v>399</v>
      </c>
      <c r="H5" s="1006">
        <v>4059</v>
      </c>
      <c r="I5" s="1006">
        <v>4471</v>
      </c>
      <c r="J5" s="1006" t="s">
        <v>399</v>
      </c>
      <c r="K5" s="1006">
        <v>15482</v>
      </c>
    </row>
    <row r="6" spans="1:13" s="37" customFormat="1" ht="41.25" customHeight="1">
      <c r="A6" s="1005">
        <v>2011</v>
      </c>
      <c r="B6" s="1009" t="s">
        <v>140</v>
      </c>
      <c r="C6" s="601">
        <f t="shared" si="0"/>
        <v>102229</v>
      </c>
      <c r="D6" s="1006">
        <v>3897</v>
      </c>
      <c r="E6" s="1006">
        <v>53071</v>
      </c>
      <c r="F6" s="1006">
        <v>22139</v>
      </c>
      <c r="G6" s="1006" t="s">
        <v>399</v>
      </c>
      <c r="H6" s="1006">
        <v>4006</v>
      </c>
      <c r="I6" s="1006">
        <v>4247</v>
      </c>
      <c r="J6" s="1006" t="s">
        <v>399</v>
      </c>
      <c r="K6" s="1006">
        <v>14869</v>
      </c>
    </row>
    <row r="7" spans="1:13" s="37" customFormat="1" ht="41.25" customHeight="1">
      <c r="A7" s="1005">
        <v>2012</v>
      </c>
      <c r="B7" s="1009" t="s">
        <v>2177</v>
      </c>
      <c r="C7" s="601">
        <f t="shared" si="0"/>
        <v>103268</v>
      </c>
      <c r="D7" s="1006">
        <v>3934</v>
      </c>
      <c r="E7" s="1006">
        <v>54667</v>
      </c>
      <c r="F7" s="1006">
        <v>22208</v>
      </c>
      <c r="G7" s="1006" t="s">
        <v>399</v>
      </c>
      <c r="H7" s="1006">
        <v>3960</v>
      </c>
      <c r="I7" s="1006">
        <v>4121</v>
      </c>
      <c r="J7" s="1006" t="s">
        <v>399</v>
      </c>
      <c r="K7" s="1006">
        <v>14378</v>
      </c>
    </row>
    <row r="8" spans="1:13" s="37" customFormat="1" ht="41.25" customHeight="1">
      <c r="A8" s="1005">
        <v>2013</v>
      </c>
      <c r="B8" s="1009" t="s">
        <v>1034</v>
      </c>
      <c r="C8" s="601">
        <f t="shared" si="0"/>
        <v>106182</v>
      </c>
      <c r="D8" s="1006">
        <v>4166</v>
      </c>
      <c r="E8" s="1006">
        <v>57617</v>
      </c>
      <c r="F8" s="1006">
        <v>22237</v>
      </c>
      <c r="G8" s="1006" t="s">
        <v>399</v>
      </c>
      <c r="H8" s="1006">
        <v>4038</v>
      </c>
      <c r="I8" s="1006">
        <v>4109</v>
      </c>
      <c r="J8" s="1006" t="s">
        <v>399</v>
      </c>
      <c r="K8" s="1006">
        <v>14015</v>
      </c>
    </row>
    <row r="9" spans="1:13" s="37" customFormat="1" ht="41.25" customHeight="1">
      <c r="A9" s="1005">
        <v>2014</v>
      </c>
      <c r="B9" s="1009" t="s">
        <v>969</v>
      </c>
      <c r="C9" s="601">
        <f t="shared" si="0"/>
        <v>109208</v>
      </c>
      <c r="D9" s="1006">
        <v>4374</v>
      </c>
      <c r="E9" s="1006">
        <v>60687</v>
      </c>
      <c r="F9" s="1006">
        <v>22427</v>
      </c>
      <c r="G9" s="1006">
        <v>2</v>
      </c>
      <c r="H9" s="1006">
        <v>4064</v>
      </c>
      <c r="I9" s="1006">
        <v>4200</v>
      </c>
      <c r="J9" s="1006" t="s">
        <v>399</v>
      </c>
      <c r="K9" s="1006">
        <v>13454</v>
      </c>
    </row>
    <row r="10" spans="1:13" s="37" customFormat="1" ht="41.25" customHeight="1">
      <c r="A10" s="1005">
        <v>2015</v>
      </c>
      <c r="B10" s="1009" t="s">
        <v>880</v>
      </c>
      <c r="C10" s="601">
        <f t="shared" si="0"/>
        <v>111636</v>
      </c>
      <c r="D10" s="1006">
        <v>4508</v>
      </c>
      <c r="E10" s="1006">
        <v>63460</v>
      </c>
      <c r="F10" s="1006">
        <v>22291</v>
      </c>
      <c r="G10" s="1006">
        <v>3</v>
      </c>
      <c r="H10" s="1006">
        <v>4061</v>
      </c>
      <c r="I10" s="1006">
        <v>4319</v>
      </c>
      <c r="J10" s="1006" t="s">
        <v>399</v>
      </c>
      <c r="K10" s="1006">
        <v>12994</v>
      </c>
    </row>
    <row r="11" spans="1:13" ht="41.25" customHeight="1">
      <c r="A11" s="955">
        <v>2016</v>
      </c>
      <c r="B11" s="1009" t="s">
        <v>180</v>
      </c>
      <c r="C11" s="601">
        <f t="shared" si="0"/>
        <v>113148</v>
      </c>
      <c r="D11" s="972">
        <v>4716</v>
      </c>
      <c r="E11" s="972">
        <v>65327</v>
      </c>
      <c r="F11" s="972">
        <v>22129</v>
      </c>
      <c r="G11" s="972">
        <v>3</v>
      </c>
      <c r="H11" s="972">
        <v>4068</v>
      </c>
      <c r="I11" s="972">
        <v>4428</v>
      </c>
      <c r="J11" s="972" t="s">
        <v>399</v>
      </c>
      <c r="K11" s="972">
        <v>12477</v>
      </c>
    </row>
    <row r="12" spans="1:13" ht="41.25" customHeight="1">
      <c r="A12" s="955">
        <v>2017</v>
      </c>
      <c r="B12" s="1009" t="s">
        <v>186</v>
      </c>
      <c r="C12" s="601">
        <f t="shared" si="0"/>
        <v>113378</v>
      </c>
      <c r="D12" s="972">
        <v>4852</v>
      </c>
      <c r="E12" s="972">
        <v>66540</v>
      </c>
      <c r="F12" s="972">
        <v>21690</v>
      </c>
      <c r="G12" s="972">
        <v>3</v>
      </c>
      <c r="H12" s="972">
        <v>4034</v>
      </c>
      <c r="I12" s="972">
        <v>4429</v>
      </c>
      <c r="J12" s="972" t="s">
        <v>399</v>
      </c>
      <c r="K12" s="972">
        <v>11830</v>
      </c>
    </row>
    <row r="13" spans="1:13" ht="41.25" customHeight="1">
      <c r="A13" s="955">
        <v>2018</v>
      </c>
      <c r="B13" s="1009" t="s">
        <v>2178</v>
      </c>
      <c r="C13" s="601">
        <f t="shared" si="0"/>
        <v>113539</v>
      </c>
      <c r="D13" s="972">
        <v>4922</v>
      </c>
      <c r="E13" s="972">
        <v>67603</v>
      </c>
      <c r="F13" s="972">
        <v>21275</v>
      </c>
      <c r="G13" s="972">
        <v>2</v>
      </c>
      <c r="H13" s="972">
        <v>4004</v>
      </c>
      <c r="I13" s="972">
        <v>4415</v>
      </c>
      <c r="J13" s="972" t="s">
        <v>399</v>
      </c>
      <c r="K13" s="972">
        <v>11318</v>
      </c>
    </row>
    <row r="14" spans="1:13" ht="41.25" customHeight="1">
      <c r="A14" s="955">
        <v>2019</v>
      </c>
      <c r="B14" s="955" t="s">
        <v>919</v>
      </c>
      <c r="C14" s="601">
        <f t="shared" si="0"/>
        <v>113825</v>
      </c>
      <c r="D14" s="972">
        <v>4978</v>
      </c>
      <c r="E14" s="972">
        <v>68608</v>
      </c>
      <c r="F14" s="972">
        <v>21051</v>
      </c>
      <c r="G14" s="972">
        <v>1</v>
      </c>
      <c r="H14" s="972">
        <v>4021</v>
      </c>
      <c r="I14" s="972">
        <v>4316</v>
      </c>
      <c r="J14" s="972">
        <v>1</v>
      </c>
      <c r="K14" s="972">
        <v>10849</v>
      </c>
    </row>
    <row r="15" spans="1:13" ht="41.25" customHeight="1">
      <c r="A15" s="955">
        <v>2020</v>
      </c>
      <c r="B15" s="955" t="s">
        <v>837</v>
      </c>
      <c r="C15" s="601">
        <f t="shared" si="0"/>
        <v>113939</v>
      </c>
      <c r="D15" s="587">
        <v>4930</v>
      </c>
      <c r="E15" s="587">
        <v>69433</v>
      </c>
      <c r="F15" s="587">
        <v>20804</v>
      </c>
      <c r="G15" s="587">
        <v>1</v>
      </c>
      <c r="H15" s="587">
        <v>4037</v>
      </c>
      <c r="I15" s="587">
        <v>4348</v>
      </c>
      <c r="J15" s="587">
        <v>1</v>
      </c>
      <c r="K15" s="587">
        <v>10385</v>
      </c>
    </row>
    <row r="16" spans="1:13" ht="41.25" customHeight="1">
      <c r="A16" s="955">
        <v>2021</v>
      </c>
      <c r="B16" s="955" t="s">
        <v>2179</v>
      </c>
      <c r="C16" s="601">
        <f t="shared" si="0"/>
        <v>115595</v>
      </c>
      <c r="D16" s="587">
        <v>5087</v>
      </c>
      <c r="E16" s="587">
        <v>70713</v>
      </c>
      <c r="F16" s="587">
        <v>20782</v>
      </c>
      <c r="G16" s="587">
        <v>1</v>
      </c>
      <c r="H16" s="587">
        <v>4186</v>
      </c>
      <c r="I16" s="587">
        <v>4708</v>
      </c>
      <c r="J16" s="587">
        <v>1</v>
      </c>
      <c r="K16" s="587">
        <v>10117</v>
      </c>
    </row>
    <row r="17" spans="1:11" ht="41.25" customHeight="1">
      <c r="A17" s="1510">
        <v>2022</v>
      </c>
      <c r="B17" s="1510" t="s">
        <v>4917</v>
      </c>
      <c r="C17" s="1062">
        <f t="shared" si="0"/>
        <v>117570</v>
      </c>
      <c r="D17" s="587">
        <v>5347</v>
      </c>
      <c r="E17" s="587">
        <v>71859</v>
      </c>
      <c r="F17" s="587">
        <v>20742</v>
      </c>
      <c r="G17" s="587">
        <v>0</v>
      </c>
      <c r="H17" s="587">
        <v>4331</v>
      </c>
      <c r="I17" s="587">
        <v>5276</v>
      </c>
      <c r="J17" s="587">
        <v>1</v>
      </c>
      <c r="K17" s="587">
        <v>10014</v>
      </c>
    </row>
    <row r="18" spans="1:11" ht="41.25" customHeight="1">
      <c r="A18" s="1349">
        <v>2023</v>
      </c>
      <c r="B18" s="1349" t="s">
        <v>5128</v>
      </c>
      <c r="C18" s="1062">
        <f>SUM(D18:K18)</f>
        <v>118952</v>
      </c>
      <c r="D18" s="587">
        <v>5489</v>
      </c>
      <c r="E18" s="587">
        <v>72778</v>
      </c>
      <c r="F18" s="587">
        <v>21014</v>
      </c>
      <c r="G18" s="587">
        <v>0</v>
      </c>
      <c r="H18" s="587">
        <v>4420</v>
      </c>
      <c r="I18" s="587">
        <v>5370</v>
      </c>
      <c r="J18" s="587">
        <v>1</v>
      </c>
      <c r="K18" s="587">
        <v>9880</v>
      </c>
    </row>
    <row r="19" spans="1:11" ht="41.25" customHeight="1">
      <c r="A19" s="1626">
        <v>2024</v>
      </c>
      <c r="B19" s="1626" t="s">
        <v>5601</v>
      </c>
      <c r="C19" s="1062">
        <f>SUM(D19:K19)</f>
        <v>119894</v>
      </c>
      <c r="D19" s="587">
        <v>5594</v>
      </c>
      <c r="E19" s="587">
        <v>73464</v>
      </c>
      <c r="F19" s="587">
        <v>21118</v>
      </c>
      <c r="G19" s="587">
        <v>0</v>
      </c>
      <c r="H19" s="587">
        <v>4514</v>
      </c>
      <c r="I19" s="587">
        <v>5405</v>
      </c>
      <c r="J19" s="587">
        <v>1</v>
      </c>
      <c r="K19" s="587">
        <v>9798</v>
      </c>
    </row>
    <row r="20" spans="1:11" ht="41.25" customHeight="1">
      <c r="A20" s="1629">
        <v>2025</v>
      </c>
      <c r="B20" s="1755" t="s">
        <v>5581</v>
      </c>
      <c r="C20" s="1786">
        <f>SUM(D20:K20)</f>
        <v>120384</v>
      </c>
      <c r="D20" s="1787">
        <v>5631</v>
      </c>
      <c r="E20" s="1787">
        <v>74164</v>
      </c>
      <c r="F20" s="1787">
        <v>21026</v>
      </c>
      <c r="G20" s="1787">
        <v>0</v>
      </c>
      <c r="H20" s="1787">
        <v>4551</v>
      </c>
      <c r="I20" s="1787">
        <v>5426</v>
      </c>
      <c r="J20" s="1787">
        <v>1</v>
      </c>
      <c r="K20" s="1787">
        <v>9585</v>
      </c>
    </row>
    <row r="21" spans="1:11" ht="20.100000000000001" customHeight="1">
      <c r="A21" s="20" t="s">
        <v>2180</v>
      </c>
    </row>
    <row r="22" spans="1:11" ht="20.100000000000001" customHeight="1">
      <c r="A22" s="20" t="s">
        <v>2181</v>
      </c>
    </row>
    <row r="23" spans="1:11" ht="20.100000000000001" customHeight="1">
      <c r="A23" s="20" t="s">
        <v>2182</v>
      </c>
    </row>
    <row r="24" spans="1:11" ht="20.100000000000001" customHeight="1">
      <c r="A24" s="20" t="s">
        <v>2183</v>
      </c>
    </row>
  </sheetData>
  <customSheetViews>
    <customSheetView guid="{35BD8D3A-C3F6-4E0E-B6B2-2143E8CF03D4}" scale="85" topLeftCell="A13">
      <selection activeCell="K33" sqref="K3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10">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M1" sqref="M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BO2" sqref="BO2"/>
      <pageMargins left="0.59055118110236227" right="0.59055118110236227" top="0.78740157480314965" bottom="0.78740157480314965" header="0.31496062992125984" footer="0.31496062992125984"/>
      <pageSetup paperSize="9" orientation="portrait" r:id="rId4"/>
    </customSheetView>
    <customSheetView guid="{24722943-D668-4B0A-A18B-250D1EAF22DF}" topLeftCell="D2">
      <selection activeCell="BO2" sqref="BO2"/>
      <pageMargins left="0.59055118110236227" right="0.59055118110236227" top="0.78740157480314965" bottom="0.78740157480314965" header="0.31496062992125984" footer="0.31496062992125984"/>
      <pageSetup paperSize="9" orientation="portrait" r:id="rId5"/>
    </customSheetView>
    <customSheetView guid="{F9A5D3E6-646D-417F-BBE8-7ECCE1B1890D}" topLeftCell="D2">
      <selection activeCell="BO2" sqref="BO2"/>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0">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10">
      <selection activeCell="C17" sqref="C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BO2" sqref="BO2"/>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BO2" sqref="BO2"/>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BO2" sqref="BO2"/>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0">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0">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10">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10">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10">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topLeftCell="A11">
      <selection activeCell="G16" sqref="G16"/>
      <pageMargins left="0.59055118110236227" right="0.59055118110236227" top="0.78740157480314965" bottom="0.78740157480314965" header="0.31496062992125984" footer="0.31496062992125984"/>
      <pageSetup paperSize="9" orientation="portrait" r:id="rId17"/>
    </customSheetView>
    <customSheetView guid="{30058F98-6897-4D54-8BCF-6DCA7063FB8D}" topLeftCell="D2">
      <selection activeCell="BO2" sqref="BO2"/>
      <pageMargins left="0.59055118110236227" right="0.59055118110236227" top="0.78740157480314965" bottom="0.78740157480314965" header="0.31496062992125984" footer="0.31496062992125984"/>
      <pageSetup paperSize="9" orientation="portrait" r:id="rId18"/>
    </customSheetView>
    <customSheetView guid="{69EF12F7-33A4-4F77-BCCE-9A346C0C3A8F}" topLeftCell="D2">
      <selection activeCell="BO2" sqref="BO2"/>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M1" sqref="M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0">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topLeftCell="D2">
      <selection activeCell="BO2" sqref="BO2"/>
      <pageMargins left="0.59055118110236227" right="0.59055118110236227" top="0.78740157480314965" bottom="0.78740157480314965" header="0.31496062992125984" footer="0.31496062992125984"/>
      <pageSetup paperSize="9" orientation="portrait" r:id="rId22"/>
    </customSheetView>
    <customSheetView guid="{1BFE2A91-9960-49FB-B512-A4FCD8C3EC61}" topLeftCell="D2">
      <selection activeCell="BO2" sqref="BO2"/>
      <pageMargins left="0.59055118110236227" right="0.59055118110236227" top="0.78740157480314965" bottom="0.78740157480314965" header="0.31496062992125984" footer="0.31496062992125984"/>
      <pageSetup paperSize="9" orientation="portrait" r:id="rId23"/>
    </customSheetView>
    <customSheetView guid="{B11D6758-BA5A-4F43-A11B-572A39E9790E}" topLeftCell="D2">
      <selection activeCell="BO2" sqref="BO2"/>
      <pageMargins left="0.59055118110236227" right="0.59055118110236227" top="0.78740157480314965" bottom="0.78740157480314965" header="0.31496062992125984" footer="0.31496062992125984"/>
      <pageSetup paperSize="9" orientation="portrait" r:id="rId24"/>
    </customSheetView>
    <customSheetView guid="{C5E0F698-3666-4B81-8EED-CC2781573207}" topLeftCell="D2">
      <selection activeCell="BO2" sqref="BO2"/>
      <pageMargins left="0.59055118110236227" right="0.59055118110236227" top="0.78740157480314965" bottom="0.78740157480314965" header="0.31496062992125984" footer="0.31496062992125984"/>
      <pageSetup paperSize="9" orientation="portrait" r:id="rId25"/>
    </customSheetView>
    <customSheetView guid="{898219FD-2AFB-47DD-A584-5E9CD05CCBB1}" topLeftCell="D2">
      <selection activeCell="BO2" sqref="BO2"/>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10">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0">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0">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10">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0">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0">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0">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0">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0">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0">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0">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0">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0">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0">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0">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0">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0">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0">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0">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0">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0">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0">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0">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10">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10">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10">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0">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10">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topLeftCell="D2">
      <selection activeCell="BO2" sqref="BO2"/>
      <pageMargins left="0.59055118110236227" right="0.59055118110236227" top="0.78740157480314965" bottom="0.78740157480314965" header="0.31496062992125984" footer="0.31496062992125984"/>
      <pageSetup paperSize="9" orientation="portrait" r:id="rId55"/>
    </customSheetView>
    <customSheetView guid="{96261999-39E9-4504-A3A1-B1430E0C0346}" topLeftCell="D2">
      <selection activeCell="BO2" sqref="BO2"/>
      <pageMargins left="0.59055118110236227" right="0.59055118110236227" top="0.78740157480314965" bottom="0.78740157480314965" header="0.31496062992125984" footer="0.31496062992125984"/>
      <pageSetup paperSize="9" orientation="portrait" r:id="rId56"/>
    </customSheetView>
    <customSheetView guid="{1184DE22-5901-485C-8050-F941E80B16ED}" topLeftCell="D2">
      <selection activeCell="BO2" sqref="BO2"/>
      <pageMargins left="0.59055118110236227" right="0.59055118110236227" top="0.78740157480314965" bottom="0.78740157480314965" header="0.31496062992125984" footer="0.31496062992125984"/>
      <pageSetup paperSize="9" orientation="portrait" r:id="rId57"/>
    </customSheetView>
    <customSheetView guid="{2B898D7F-EE90-4CFD-9F43-AB7414F89E77}" topLeftCell="D2">
      <selection activeCell="BO2" sqref="BO2"/>
      <pageMargins left="0.59055118110236227" right="0.59055118110236227" top="0.78740157480314965" bottom="0.78740157480314965" header="0.31496062992125984" footer="0.31496062992125984"/>
      <pageSetup paperSize="9" orientation="portrait" r:id="rId58"/>
    </customSheetView>
    <customSheetView guid="{C6AFBE28-E866-4D5D-ADBD-07D2847FD902}" topLeftCell="D2">
      <selection activeCell="BO2" sqref="BO2"/>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0">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0">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0">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G16" sqref="G16"/>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10">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topLeftCell="D2">
      <selection activeCell="BO2" sqref="BO2"/>
      <pageMargins left="0.59055118110236227" right="0.59055118110236227" top="0.78740157480314965" bottom="0.78740157480314965" header="0.31496062992125984" footer="0.31496062992125984"/>
      <pageSetup paperSize="9" orientation="portrait" r:id="rId65"/>
    </customSheetView>
    <customSheetView guid="{240189DE-87D7-4094-9C55-239451DB35EE}" topLeftCell="D2">
      <selection activeCell="BO2" sqref="BO2"/>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10">
      <selection activeCell="C17" sqref="C1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0">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0">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0">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0">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topLeftCell="D2">
      <selection activeCell="BO2" sqref="BO2"/>
      <pageMargins left="0.59055118110236227" right="0.59055118110236227" top="0.78740157480314965" bottom="0.78740157480314965" header="0.31496062992125984" footer="0.31496062992125984"/>
      <pageSetup paperSize="9" orientation="portrait" r:id="rId72"/>
    </customSheetView>
    <customSheetView guid="{71042459-703D-4FF3-8D53-1213B54B1552}" topLeftCell="D2">
      <selection activeCell="BO2" sqref="BO2"/>
      <pageMargins left="0.59055118110236227" right="0.59055118110236227" top="0.78740157480314965" bottom="0.78740157480314965" header="0.31496062992125984" footer="0.31496062992125984"/>
      <pageSetup paperSize="9" orientation="portrait" r:id="rId73"/>
    </customSheetView>
    <customSheetView guid="{EE644B69-3942-4A0D-811D-C183FE0C8B84}" topLeftCell="D2">
      <selection activeCell="BO2" sqref="BO2"/>
      <pageMargins left="0.59055118110236227" right="0.59055118110236227" top="0.78740157480314965" bottom="0.78740157480314965" header="0.31496062992125984" footer="0.31496062992125984"/>
      <pageSetup paperSize="9" orientation="portrait" r:id="rId74"/>
    </customSheetView>
    <customSheetView guid="{AA17E97B-ABB2-4C8B-BAA8-63934B5B5DBA}" topLeftCell="D2">
      <selection activeCell="BO2" sqref="BO2"/>
      <pageMargins left="0.59055118110236227" right="0.59055118110236227" top="0.78740157480314965" bottom="0.78740157480314965" header="0.31496062992125984" footer="0.31496062992125984"/>
      <pageSetup paperSize="9" orientation="portrait" r:id="rId75"/>
    </customSheetView>
    <customSheetView guid="{723C59CB-A466-4479-8AA8-39674B010947}" topLeftCell="D2">
      <selection activeCell="BO2" sqref="BO2"/>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BO2" sqref="BO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BO2" sqref="BO2"/>
      <pageMargins left="0.59055118110236227" right="0.59055118110236227" top="0.78740157480314965" bottom="0.78740157480314965" header="0.31496062992125984" footer="0.31496062992125984"/>
      <pageSetup paperSize="9" orientation="portrait" r:id="rId78"/>
    </customSheetView>
    <customSheetView guid="{5513285A-7AFF-4B9F-AAF6-93131D585702}" topLeftCell="D2">
      <selection activeCell="BO2" sqref="BO2"/>
      <pageMargins left="0.59055118110236227" right="0.59055118110236227" top="0.78740157480314965" bottom="0.78740157480314965" header="0.31496062992125984" footer="0.31496062992125984"/>
      <pageSetup paperSize="9" orientation="portrait" r:id="rId79"/>
    </customSheetView>
    <customSheetView guid="{A0A5534D-42D8-415C-8AAF-DF16D93BD699}" topLeftCell="D2">
      <selection activeCell="BO2" sqref="BO2"/>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BO2" sqref="BO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3">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autoPageBreaks="0"/>
  </sheetPr>
  <dimension ref="A1:J24"/>
  <sheetViews>
    <sheetView zoomScale="85" zoomScaleNormal="85" zoomScaleSheetLayoutView="85" workbookViewId="0">
      <selection activeCell="L12" sqref="L12"/>
    </sheetView>
  </sheetViews>
  <sheetFormatPr defaultColWidth="2.5" defaultRowHeight="15" customHeight="1"/>
  <cols>
    <col min="1" max="2" width="11.875" style="20" customWidth="1"/>
    <col min="3" max="3" width="12" style="20" customWidth="1"/>
    <col min="4" max="4" width="10" style="20" customWidth="1"/>
    <col min="5" max="5" width="12" style="20" customWidth="1"/>
    <col min="6" max="6" width="10" style="20" customWidth="1"/>
    <col min="7" max="8" width="12" style="20" customWidth="1"/>
    <col min="9" max="9" width="2.5" style="20" customWidth="1"/>
    <col min="10" max="10" width="10.625" style="20" bestFit="1" customWidth="1"/>
    <col min="11" max="16384" width="2.5" style="20"/>
  </cols>
  <sheetData>
    <row r="1" spans="1:10" ht="22.5" customHeight="1">
      <c r="H1" s="19" t="s">
        <v>5001</v>
      </c>
      <c r="J1" s="558" t="s">
        <v>747</v>
      </c>
    </row>
    <row r="2" spans="1:10" ht="22.5" customHeight="1">
      <c r="A2" s="22" t="s">
        <v>5008</v>
      </c>
      <c r="B2" s="22"/>
      <c r="C2" s="22"/>
    </row>
    <row r="3" spans="1:10" s="165" customFormat="1" ht="22.5" customHeight="1">
      <c r="A3" s="165" t="s">
        <v>2184</v>
      </c>
      <c r="H3" s="166" t="s">
        <v>2185</v>
      </c>
    </row>
    <row r="4" spans="1:10" ht="20.100000000000001" customHeight="1">
      <c r="A4" s="2194" t="s">
        <v>2166</v>
      </c>
      <c r="B4" s="2195" t="s">
        <v>2167</v>
      </c>
      <c r="C4" s="2027" t="s">
        <v>2186</v>
      </c>
      <c r="D4" s="2024"/>
      <c r="E4" s="2024" t="s">
        <v>421</v>
      </c>
      <c r="F4" s="2016"/>
      <c r="G4" s="2196" t="s">
        <v>2187</v>
      </c>
      <c r="H4" s="2192" t="s">
        <v>2188</v>
      </c>
    </row>
    <row r="5" spans="1:10" ht="43.5" customHeight="1">
      <c r="A5" s="2194"/>
      <c r="B5" s="2194"/>
      <c r="C5" s="1103" t="s">
        <v>2189</v>
      </c>
      <c r="D5" s="1101" t="s">
        <v>2190</v>
      </c>
      <c r="E5" s="1102" t="s">
        <v>2189</v>
      </c>
      <c r="F5" s="1104" t="s">
        <v>2190</v>
      </c>
      <c r="G5" s="2197"/>
      <c r="H5" s="2193"/>
    </row>
    <row r="6" spans="1:10" s="37" customFormat="1" ht="33" customHeight="1">
      <c r="A6" s="651">
        <v>2009</v>
      </c>
      <c r="B6" s="62" t="s">
        <v>2191</v>
      </c>
      <c r="C6" s="1113">
        <v>217323</v>
      </c>
      <c r="D6" s="652">
        <f t="shared" ref="D6:D19" si="0">C6/G6*100</f>
        <v>64.157989673221522</v>
      </c>
      <c r="E6" s="1113">
        <v>1321188</v>
      </c>
      <c r="F6" s="652">
        <f t="shared" ref="F6:F16" si="1">E6/H6*100</f>
        <v>64.674841003790846</v>
      </c>
      <c r="G6" s="1113">
        <v>338731</v>
      </c>
      <c r="H6" s="1113">
        <v>2042816</v>
      </c>
    </row>
    <row r="7" spans="1:10" s="37" customFormat="1" ht="33" customHeight="1">
      <c r="A7" s="651">
        <v>2010</v>
      </c>
      <c r="B7" s="62" t="s">
        <v>139</v>
      </c>
      <c r="C7" s="1113">
        <v>218374</v>
      </c>
      <c r="D7" s="652">
        <f t="shared" si="0"/>
        <v>64.471881716620601</v>
      </c>
      <c r="E7" s="1113">
        <v>1322334</v>
      </c>
      <c r="F7" s="652">
        <f t="shared" si="1"/>
        <v>65.169654579648551</v>
      </c>
      <c r="G7" s="1113">
        <v>338712</v>
      </c>
      <c r="H7" s="1113">
        <v>2029064</v>
      </c>
    </row>
    <row r="8" spans="1:10" s="37" customFormat="1" ht="33" customHeight="1">
      <c r="A8" s="651">
        <v>2011</v>
      </c>
      <c r="B8" s="62" t="s">
        <v>140</v>
      </c>
      <c r="C8" s="1113">
        <v>217106</v>
      </c>
      <c r="D8" s="652">
        <f t="shared" si="0"/>
        <v>65.298572554303689</v>
      </c>
      <c r="E8" s="1113">
        <v>1310410</v>
      </c>
      <c r="F8" s="652">
        <f t="shared" si="1"/>
        <v>65.88302132483993</v>
      </c>
      <c r="G8" s="1113">
        <v>332482</v>
      </c>
      <c r="H8" s="1113">
        <v>1988995</v>
      </c>
    </row>
    <row r="9" spans="1:10" s="37" customFormat="1" ht="33" customHeight="1">
      <c r="A9" s="651">
        <v>2012</v>
      </c>
      <c r="B9" s="62" t="s">
        <v>2192</v>
      </c>
      <c r="C9" s="1113">
        <v>216407</v>
      </c>
      <c r="D9" s="652">
        <f t="shared" si="0"/>
        <v>65.939949053591235</v>
      </c>
      <c r="E9" s="1113">
        <v>1305412</v>
      </c>
      <c r="F9" s="652">
        <f t="shared" si="1"/>
        <v>66.523469767873252</v>
      </c>
      <c r="G9" s="1113">
        <v>328188</v>
      </c>
      <c r="H9" s="1113">
        <v>1962333</v>
      </c>
    </row>
    <row r="10" spans="1:10" s="37" customFormat="1" ht="33" customHeight="1">
      <c r="A10" s="651">
        <v>2013</v>
      </c>
      <c r="B10" s="62" t="s">
        <v>1034</v>
      </c>
      <c r="C10" s="1113">
        <v>217671</v>
      </c>
      <c r="D10" s="652">
        <f t="shared" si="0"/>
        <v>66.31539502065587</v>
      </c>
      <c r="E10" s="1113">
        <v>1306025</v>
      </c>
      <c r="F10" s="652">
        <f t="shared" si="1"/>
        <v>67.058862793826179</v>
      </c>
      <c r="G10" s="1113">
        <v>328236</v>
      </c>
      <c r="H10" s="1113">
        <v>1947580</v>
      </c>
    </row>
    <row r="11" spans="1:10" s="37" customFormat="1" ht="33" customHeight="1">
      <c r="A11" s="651">
        <v>2014</v>
      </c>
      <c r="B11" s="62" t="s">
        <v>969</v>
      </c>
      <c r="C11" s="1113">
        <v>219349</v>
      </c>
      <c r="D11" s="652">
        <f t="shared" si="0"/>
        <v>66.65076480847884</v>
      </c>
      <c r="E11" s="1113">
        <v>1308015</v>
      </c>
      <c r="F11" s="652">
        <f t="shared" si="1"/>
        <v>67.540779601679205</v>
      </c>
      <c r="G11" s="1113">
        <v>329102</v>
      </c>
      <c r="H11" s="1113">
        <v>1936630</v>
      </c>
    </row>
    <row r="12" spans="1:10" ht="33" customHeight="1">
      <c r="A12" s="653">
        <v>2015</v>
      </c>
      <c r="B12" s="62" t="s">
        <v>2193</v>
      </c>
      <c r="C12" s="1107">
        <v>220961</v>
      </c>
      <c r="D12" s="652">
        <f t="shared" si="0"/>
        <v>65.87120353918985</v>
      </c>
      <c r="E12" s="1107">
        <v>1308583</v>
      </c>
      <c r="F12" s="652">
        <f t="shared" si="1"/>
        <v>68.367624693122764</v>
      </c>
      <c r="G12" s="1113">
        <v>335444</v>
      </c>
      <c r="H12" s="1113">
        <v>1914039</v>
      </c>
    </row>
    <row r="13" spans="1:10" ht="33" customHeight="1">
      <c r="A13" s="653">
        <v>2016</v>
      </c>
      <c r="B13" s="62" t="s">
        <v>180</v>
      </c>
      <c r="C13" s="1107">
        <v>221891</v>
      </c>
      <c r="D13" s="652">
        <f t="shared" si="0"/>
        <v>66.117108607491588</v>
      </c>
      <c r="E13" s="1107">
        <v>1307658</v>
      </c>
      <c r="F13" s="652">
        <f t="shared" si="1"/>
        <v>68.814942010353349</v>
      </c>
      <c r="G13" s="1113">
        <v>335603</v>
      </c>
      <c r="H13" s="1113">
        <v>1900253</v>
      </c>
    </row>
    <row r="14" spans="1:10" ht="33" customHeight="1">
      <c r="A14" s="653">
        <v>2017</v>
      </c>
      <c r="B14" s="62" t="s">
        <v>186</v>
      </c>
      <c r="C14" s="1107">
        <v>222102</v>
      </c>
      <c r="D14" s="652">
        <f t="shared" si="0"/>
        <v>66.348023766777303</v>
      </c>
      <c r="E14" s="1107">
        <v>1303412</v>
      </c>
      <c r="F14" s="652">
        <f t="shared" si="1"/>
        <v>69.279497730923339</v>
      </c>
      <c r="G14" s="1113">
        <v>334753</v>
      </c>
      <c r="H14" s="1113">
        <v>1881382</v>
      </c>
    </row>
    <row r="15" spans="1:10" ht="33" customHeight="1">
      <c r="A15" s="653">
        <v>2018</v>
      </c>
      <c r="B15" s="62" t="s">
        <v>2194</v>
      </c>
      <c r="C15" s="1107">
        <v>222161</v>
      </c>
      <c r="D15" s="652">
        <f t="shared" si="0"/>
        <v>66.7144139842584</v>
      </c>
      <c r="E15" s="1107">
        <v>1298162</v>
      </c>
      <c r="F15" s="652">
        <f t="shared" si="1"/>
        <v>69.692302323771074</v>
      </c>
      <c r="G15" s="1113">
        <v>333003</v>
      </c>
      <c r="H15" s="1113">
        <v>1862705</v>
      </c>
    </row>
    <row r="16" spans="1:10" ht="33" customHeight="1">
      <c r="A16" s="653">
        <v>2019</v>
      </c>
      <c r="B16" s="654" t="s">
        <v>919</v>
      </c>
      <c r="C16" s="587">
        <v>221901</v>
      </c>
      <c r="D16" s="652">
        <f t="shared" si="0"/>
        <v>66.832014167479841</v>
      </c>
      <c r="E16" s="587">
        <v>1289837</v>
      </c>
      <c r="F16" s="652">
        <f t="shared" si="1"/>
        <v>69.941214842642211</v>
      </c>
      <c r="G16" s="1113">
        <v>332028</v>
      </c>
      <c r="H16" s="1113">
        <v>1844173</v>
      </c>
    </row>
    <row r="17" spans="1:8" ht="33" customHeight="1">
      <c r="A17" s="653">
        <v>2020</v>
      </c>
      <c r="B17" s="140" t="s">
        <v>837</v>
      </c>
      <c r="C17" s="602">
        <v>221921</v>
      </c>
      <c r="D17" s="652">
        <f t="shared" si="0"/>
        <v>67.722434481159127</v>
      </c>
      <c r="E17" s="587">
        <v>1283186</v>
      </c>
      <c r="F17" s="652">
        <f>E17/H17*100</f>
        <v>69.998887162657539</v>
      </c>
      <c r="G17" s="1113">
        <v>327692</v>
      </c>
      <c r="H17" s="1113">
        <v>1833152</v>
      </c>
    </row>
    <row r="18" spans="1:8" ht="33" customHeight="1">
      <c r="A18" s="653">
        <v>2021</v>
      </c>
      <c r="B18" s="140" t="s">
        <v>2179</v>
      </c>
      <c r="C18" s="602">
        <v>222099</v>
      </c>
      <c r="D18" s="652">
        <f>C18/G18*100</f>
        <v>68.097403334058967</v>
      </c>
      <c r="E18" s="587">
        <v>1277319</v>
      </c>
      <c r="F18" s="1357">
        <f>E18/H18*100</f>
        <v>70.48984554051988</v>
      </c>
      <c r="G18" s="1528">
        <v>326149</v>
      </c>
      <c r="H18" s="1528">
        <v>1812061</v>
      </c>
    </row>
    <row r="19" spans="1:8" ht="33" customHeight="1">
      <c r="A19" s="653">
        <v>2022</v>
      </c>
      <c r="B19" s="140" t="s">
        <v>4917</v>
      </c>
      <c r="C19" s="602">
        <v>221709</v>
      </c>
      <c r="D19" s="652">
        <f t="shared" si="0"/>
        <v>68.408645613168986</v>
      </c>
      <c r="E19" s="587">
        <v>1270111</v>
      </c>
      <c r="F19" s="1357">
        <f>E19/H19*100</f>
        <v>70.941574944061585</v>
      </c>
      <c r="G19" s="1352">
        <v>324095</v>
      </c>
      <c r="H19" s="1352">
        <v>1790362</v>
      </c>
    </row>
    <row r="20" spans="1:8" ht="33" customHeight="1">
      <c r="A20" s="653">
        <v>2023</v>
      </c>
      <c r="B20" s="140" t="s">
        <v>5128</v>
      </c>
      <c r="C20" s="602">
        <v>221686</v>
      </c>
      <c r="D20" s="652">
        <f>C20/G20*100</f>
        <v>68.902433338824338</v>
      </c>
      <c r="E20" s="587">
        <v>1263591</v>
      </c>
      <c r="F20" s="1357">
        <f>E20/H20*100</f>
        <v>71.514087854969574</v>
      </c>
      <c r="G20" s="1641">
        <v>321739</v>
      </c>
      <c r="H20" s="1641">
        <v>1766912</v>
      </c>
    </row>
    <row r="21" spans="1:8" ht="33" customHeight="1">
      <c r="A21" s="656">
        <v>2024</v>
      </c>
      <c r="B21" s="657" t="s">
        <v>5431</v>
      </c>
      <c r="C21" s="603" t="s">
        <v>5867</v>
      </c>
      <c r="D21" s="1151" t="s">
        <v>5935</v>
      </c>
      <c r="E21" s="604">
        <v>1254730</v>
      </c>
      <c r="F21" s="1116">
        <f>E21/H21*100</f>
        <v>71.993991368042472</v>
      </c>
      <c r="G21" s="1642">
        <v>319230</v>
      </c>
      <c r="H21" s="1642">
        <v>1742826</v>
      </c>
    </row>
    <row r="22" spans="1:8" ht="20.100000000000001" customHeight="1">
      <c r="A22" s="20" t="s">
        <v>2195</v>
      </c>
    </row>
    <row r="23" spans="1:8" ht="20.100000000000001" customHeight="1">
      <c r="A23" s="20" t="s">
        <v>5868</v>
      </c>
    </row>
    <row r="24" spans="1:8" ht="20.100000000000001" customHeight="1">
      <c r="A24" s="20" t="s">
        <v>2196</v>
      </c>
    </row>
  </sheetData>
  <customSheetViews>
    <customSheetView guid="{35BD8D3A-C3F6-4E0E-B6B2-2143E8CF03D4}" scale="85" topLeftCell="A13">
      <selection activeCell="J36" sqref="J36"/>
      <colBreaks count="1" manualBreakCount="1">
        <brk id="9"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C21" sqref="C21"/>
      <colBreaks count="1" manualBreakCount="1">
        <brk id="9"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C21" sqref="C21"/>
      <colBreaks count="1" manualBreakCount="1">
        <brk id="9"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selection activeCell="C21" sqref="C21"/>
      <colBreaks count="1" manualBreakCount="1">
        <brk id="9"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selection activeCell="C21" sqref="C21"/>
      <colBreaks count="1" manualBreakCount="1">
        <brk id="9"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C21" sqref="C21"/>
      <colBreaks count="1" manualBreakCount="1">
        <brk id="9"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13">
      <selection activeCell="G20" sqref="G20"/>
      <colBreaks count="1" manualBreakCount="1">
        <brk id="9"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6">
    <mergeCell ref="H4:H5"/>
    <mergeCell ref="A4:A5"/>
    <mergeCell ref="B4:B5"/>
    <mergeCell ref="C4:D4"/>
    <mergeCell ref="E4:F4"/>
    <mergeCell ref="G4:G5"/>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9"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autoPageBreaks="0"/>
  </sheetPr>
  <dimension ref="A1:I35"/>
  <sheetViews>
    <sheetView zoomScaleNormal="100" zoomScaleSheetLayoutView="85" workbookViewId="0">
      <selection activeCell="G21" sqref="G21"/>
    </sheetView>
  </sheetViews>
  <sheetFormatPr defaultColWidth="2.5" defaultRowHeight="15" customHeight="1"/>
  <cols>
    <col min="1" max="7" width="13.875" style="20" customWidth="1"/>
    <col min="8" max="8" width="2.5" style="20" customWidth="1"/>
    <col min="9" max="9" width="10.625" style="20" bestFit="1" customWidth="1"/>
    <col min="10" max="16384" width="2.5" style="20"/>
  </cols>
  <sheetData>
    <row r="1" spans="1:9" ht="22.5" customHeight="1">
      <c r="F1" s="19"/>
      <c r="G1" s="19" t="s">
        <v>5001</v>
      </c>
      <c r="I1" s="558"/>
    </row>
    <row r="2" spans="1:9" ht="22.5" customHeight="1">
      <c r="A2" s="22" t="s">
        <v>5009</v>
      </c>
      <c r="B2" s="22"/>
      <c r="C2" s="22"/>
    </row>
    <row r="3" spans="1:9" s="165" customFormat="1" ht="22.5" customHeight="1">
      <c r="A3" s="47" t="s">
        <v>2197</v>
      </c>
    </row>
    <row r="4" spans="1:9" ht="33.75" customHeight="1">
      <c r="A4" s="1555" t="s">
        <v>2198</v>
      </c>
      <c r="B4" s="1555" t="s">
        <v>2199</v>
      </c>
      <c r="C4" s="1554" t="s">
        <v>2200</v>
      </c>
      <c r="D4" s="1554" t="s">
        <v>2201</v>
      </c>
      <c r="E4" s="1554" t="s">
        <v>2202</v>
      </c>
      <c r="F4" s="1556" t="s">
        <v>2203</v>
      </c>
      <c r="G4" s="1556" t="s">
        <v>5443</v>
      </c>
    </row>
    <row r="5" spans="1:9" s="37" customFormat="1" ht="21.75" customHeight="1">
      <c r="A5" s="1561">
        <v>2009</v>
      </c>
      <c r="B5" s="1562" t="s">
        <v>1947</v>
      </c>
      <c r="C5" s="1062">
        <v>4691404</v>
      </c>
      <c r="D5" s="1581">
        <v>1957593</v>
      </c>
      <c r="E5" s="1581">
        <v>619012</v>
      </c>
      <c r="F5" s="1581">
        <v>1043110</v>
      </c>
      <c r="G5" s="1560" t="s">
        <v>5444</v>
      </c>
    </row>
    <row r="6" spans="1:9" s="37" customFormat="1" ht="21.75" customHeight="1">
      <c r="A6" s="1561">
        <v>2010</v>
      </c>
      <c r="B6" s="1562" t="s">
        <v>2033</v>
      </c>
      <c r="C6" s="1062">
        <v>4654369</v>
      </c>
      <c r="D6" s="1581">
        <v>1932368</v>
      </c>
      <c r="E6" s="1581">
        <v>578826</v>
      </c>
      <c r="F6" s="1581">
        <v>1119044</v>
      </c>
      <c r="G6" s="1560" t="s">
        <v>5444</v>
      </c>
    </row>
    <row r="7" spans="1:9" s="37" customFormat="1" ht="21.75" customHeight="1">
      <c r="A7" s="1561">
        <v>2011</v>
      </c>
      <c r="B7" s="1562" t="s">
        <v>1949</v>
      </c>
      <c r="C7" s="1062">
        <v>8026078</v>
      </c>
      <c r="D7" s="1581">
        <v>3730807</v>
      </c>
      <c r="E7" s="1581">
        <v>1110622</v>
      </c>
      <c r="F7" s="1581">
        <v>2425426</v>
      </c>
      <c r="G7" s="1560" t="s">
        <v>5444</v>
      </c>
    </row>
    <row r="8" spans="1:9" s="37" customFormat="1" ht="21.75" customHeight="1">
      <c r="A8" s="1561">
        <v>2012</v>
      </c>
      <c r="B8" s="1562" t="s">
        <v>1950</v>
      </c>
      <c r="C8" s="1062">
        <v>5596898</v>
      </c>
      <c r="D8" s="1581">
        <v>2386758</v>
      </c>
      <c r="E8" s="1581">
        <v>753736</v>
      </c>
      <c r="F8" s="1581">
        <v>1864514</v>
      </c>
      <c r="G8" s="1560" t="s">
        <v>5444</v>
      </c>
    </row>
    <row r="9" spans="1:9" s="37" customFormat="1" ht="21.75" customHeight="1">
      <c r="A9" s="1561">
        <v>2013</v>
      </c>
      <c r="B9" s="1562" t="s">
        <v>1951</v>
      </c>
      <c r="C9" s="1062">
        <v>5913281</v>
      </c>
      <c r="D9" s="1581">
        <v>2497406</v>
      </c>
      <c r="E9" s="1581">
        <v>747700</v>
      </c>
      <c r="F9" s="1581">
        <v>1851189</v>
      </c>
      <c r="G9" s="1560" t="s">
        <v>5444</v>
      </c>
    </row>
    <row r="10" spans="1:9" s="37" customFormat="1" ht="21.75" customHeight="1">
      <c r="A10" s="1561">
        <v>2014</v>
      </c>
      <c r="B10" s="1562" t="s">
        <v>1952</v>
      </c>
      <c r="C10" s="1062">
        <v>5630008</v>
      </c>
      <c r="D10" s="1581">
        <v>2346644</v>
      </c>
      <c r="E10" s="1581">
        <v>708454</v>
      </c>
      <c r="F10" s="1581">
        <v>1790383</v>
      </c>
      <c r="G10" s="1560" t="s">
        <v>5444</v>
      </c>
    </row>
    <row r="11" spans="1:9" ht="21.75" customHeight="1">
      <c r="A11" s="1553">
        <v>2015</v>
      </c>
      <c r="B11" s="1559" t="s">
        <v>1953</v>
      </c>
      <c r="C11" s="1568">
        <v>5682335</v>
      </c>
      <c r="D11" s="1417">
        <v>2371967</v>
      </c>
      <c r="E11" s="1417">
        <v>687231</v>
      </c>
      <c r="F11" s="1417">
        <v>1808351</v>
      </c>
      <c r="G11" s="1560" t="s">
        <v>5444</v>
      </c>
    </row>
    <row r="12" spans="1:9" ht="21.75" customHeight="1">
      <c r="A12" s="1553">
        <v>2016</v>
      </c>
      <c r="B12" s="1559" t="s">
        <v>1954</v>
      </c>
      <c r="C12" s="1568">
        <v>5684832</v>
      </c>
      <c r="D12" s="1417">
        <v>2342718</v>
      </c>
      <c r="E12" s="1417">
        <v>659529</v>
      </c>
      <c r="F12" s="1417">
        <v>1800790</v>
      </c>
      <c r="G12" s="1560" t="s">
        <v>5444</v>
      </c>
    </row>
    <row r="13" spans="1:9" ht="21.75" customHeight="1">
      <c r="A13" s="1553">
        <v>2017</v>
      </c>
      <c r="B13" s="1559" t="s">
        <v>1955</v>
      </c>
      <c r="C13" s="1568">
        <v>5535823</v>
      </c>
      <c r="D13" s="1417">
        <v>2327012</v>
      </c>
      <c r="E13" s="1417">
        <v>640745</v>
      </c>
      <c r="F13" s="1417">
        <v>1850851</v>
      </c>
      <c r="G13" s="1560" t="s">
        <v>5444</v>
      </c>
    </row>
    <row r="14" spans="1:9" ht="21.75" customHeight="1">
      <c r="A14" s="1553">
        <v>2018</v>
      </c>
      <c r="B14" s="1559" t="s">
        <v>1956</v>
      </c>
      <c r="C14" s="1568">
        <v>5128568</v>
      </c>
      <c r="D14" s="1417">
        <v>2154264</v>
      </c>
      <c r="E14" s="1417">
        <v>606250</v>
      </c>
      <c r="F14" s="1417">
        <v>1624890</v>
      </c>
      <c r="G14" s="1417">
        <v>139934</v>
      </c>
    </row>
    <row r="15" spans="1:9" ht="21.75" customHeight="1">
      <c r="A15" s="1553">
        <v>2019</v>
      </c>
      <c r="B15" s="1559" t="s">
        <v>1957</v>
      </c>
      <c r="C15" s="602">
        <v>4781413</v>
      </c>
      <c r="D15" s="587">
        <v>1993453</v>
      </c>
      <c r="E15" s="587">
        <v>577282</v>
      </c>
      <c r="F15" s="587">
        <v>1606874</v>
      </c>
      <c r="G15" s="587">
        <v>723915</v>
      </c>
    </row>
    <row r="16" spans="1:9" ht="21.75" customHeight="1">
      <c r="A16" s="1553">
        <v>2020</v>
      </c>
      <c r="B16" s="1559" t="s">
        <v>1958</v>
      </c>
      <c r="C16" s="602">
        <v>3967397</v>
      </c>
      <c r="D16" s="587">
        <v>1672332</v>
      </c>
      <c r="E16" s="587">
        <v>474158</v>
      </c>
      <c r="F16" s="587">
        <v>1285319</v>
      </c>
      <c r="G16" s="587">
        <v>657170</v>
      </c>
    </row>
    <row r="17" spans="1:7" ht="21.75" customHeight="1">
      <c r="A17" s="1553">
        <v>2021</v>
      </c>
      <c r="B17" s="1559" t="s">
        <v>4915</v>
      </c>
      <c r="C17" s="602">
        <v>4155033</v>
      </c>
      <c r="D17" s="587">
        <v>1753786</v>
      </c>
      <c r="E17" s="587">
        <v>483934</v>
      </c>
      <c r="F17" s="587">
        <v>1322796</v>
      </c>
      <c r="G17" s="587">
        <v>705793</v>
      </c>
    </row>
    <row r="18" spans="1:7" ht="21.75" customHeight="1">
      <c r="A18" s="1553">
        <v>2022</v>
      </c>
      <c r="B18" s="1559" t="s">
        <v>5124</v>
      </c>
      <c r="C18" s="602">
        <v>4410394</v>
      </c>
      <c r="D18" s="587">
        <v>1850706</v>
      </c>
      <c r="E18" s="587">
        <v>533783</v>
      </c>
      <c r="F18" s="587">
        <v>1385845</v>
      </c>
      <c r="G18" s="587">
        <v>775529</v>
      </c>
    </row>
    <row r="19" spans="1:7" ht="21.75" customHeight="1">
      <c r="A19" s="1626">
        <v>2023</v>
      </c>
      <c r="B19" s="1636" t="s">
        <v>5425</v>
      </c>
      <c r="C19" s="602">
        <v>4496755</v>
      </c>
      <c r="D19" s="587">
        <v>1908731</v>
      </c>
      <c r="E19" s="587">
        <v>534182</v>
      </c>
      <c r="F19" s="587">
        <v>1429325</v>
      </c>
      <c r="G19" s="587">
        <v>825384</v>
      </c>
    </row>
    <row r="20" spans="1:7" ht="21.75" customHeight="1">
      <c r="A20" s="1628">
        <v>2024</v>
      </c>
      <c r="B20" s="659" t="s">
        <v>5568</v>
      </c>
      <c r="C20" s="1883">
        <f>SUM(C21:C32)</f>
        <v>4531490</v>
      </c>
      <c r="D20" s="588">
        <f>SUM(D21:D32)</f>
        <v>1939486</v>
      </c>
      <c r="E20" s="588">
        <f>SUM(E21:E32)</f>
        <v>547349</v>
      </c>
      <c r="F20" s="588">
        <f>SUM(F21:F32)</f>
        <v>1467928</v>
      </c>
      <c r="G20" s="588">
        <f>SUM(G21:G32)</f>
        <v>861136</v>
      </c>
    </row>
    <row r="21" spans="1:7" ht="21.75" customHeight="1">
      <c r="A21" s="660" t="s">
        <v>1959</v>
      </c>
      <c r="B21" s="660" t="s">
        <v>1959</v>
      </c>
      <c r="C21" s="1885">
        <v>373190</v>
      </c>
      <c r="D21" s="587">
        <v>160848</v>
      </c>
      <c r="E21" s="587">
        <v>44207</v>
      </c>
      <c r="F21" s="587">
        <v>137997</v>
      </c>
      <c r="G21" s="587">
        <v>70223</v>
      </c>
    </row>
    <row r="22" spans="1:7" ht="21.75" customHeight="1">
      <c r="A22" s="660" t="s">
        <v>1960</v>
      </c>
      <c r="B22" s="660" t="s">
        <v>1960</v>
      </c>
      <c r="C22" s="1885">
        <v>374017</v>
      </c>
      <c r="D22" s="587">
        <v>161274</v>
      </c>
      <c r="E22" s="587">
        <v>46365</v>
      </c>
      <c r="F22" s="587">
        <v>119619</v>
      </c>
      <c r="G22" s="587">
        <v>70903</v>
      </c>
    </row>
    <row r="23" spans="1:7" ht="21.75" customHeight="1">
      <c r="A23" s="660" t="s">
        <v>229</v>
      </c>
      <c r="B23" s="660" t="s">
        <v>229</v>
      </c>
      <c r="C23" s="1885">
        <v>373430</v>
      </c>
      <c r="D23" s="587">
        <v>156202</v>
      </c>
      <c r="E23" s="587">
        <v>43449</v>
      </c>
      <c r="F23" s="587">
        <v>116851</v>
      </c>
      <c r="G23" s="587">
        <v>69781</v>
      </c>
    </row>
    <row r="24" spans="1:7" ht="21.75" customHeight="1">
      <c r="A24" s="660" t="s">
        <v>230</v>
      </c>
      <c r="B24" s="660" t="s">
        <v>230</v>
      </c>
      <c r="C24" s="1885">
        <v>398887</v>
      </c>
      <c r="D24" s="587">
        <v>168867</v>
      </c>
      <c r="E24" s="587">
        <v>46835</v>
      </c>
      <c r="F24" s="587">
        <v>129057</v>
      </c>
      <c r="G24" s="587">
        <v>74711</v>
      </c>
    </row>
    <row r="25" spans="1:7" ht="21.75" customHeight="1">
      <c r="A25" s="660" t="s">
        <v>231</v>
      </c>
      <c r="B25" s="660" t="s">
        <v>231</v>
      </c>
      <c r="C25" s="1885">
        <v>389363</v>
      </c>
      <c r="D25" s="587">
        <v>171543</v>
      </c>
      <c r="E25" s="587">
        <v>52598</v>
      </c>
      <c r="F25" s="587">
        <v>127199</v>
      </c>
      <c r="G25" s="587">
        <v>74313</v>
      </c>
    </row>
    <row r="26" spans="1:7" ht="21.75" customHeight="1">
      <c r="A26" s="660" t="s">
        <v>232</v>
      </c>
      <c r="B26" s="660" t="s">
        <v>232</v>
      </c>
      <c r="C26" s="1885">
        <v>384301</v>
      </c>
      <c r="D26" s="587">
        <v>166266</v>
      </c>
      <c r="E26" s="587">
        <v>48250</v>
      </c>
      <c r="F26" s="587">
        <v>121670</v>
      </c>
      <c r="G26" s="587">
        <v>72524</v>
      </c>
    </row>
    <row r="27" spans="1:7" ht="21.75" customHeight="1">
      <c r="A27" s="660" t="s">
        <v>233</v>
      </c>
      <c r="B27" s="660" t="s">
        <v>233</v>
      </c>
      <c r="C27" s="1885">
        <v>411344</v>
      </c>
      <c r="D27" s="587">
        <v>176272</v>
      </c>
      <c r="E27" s="587">
        <v>55465</v>
      </c>
      <c r="F27" s="587">
        <v>128678</v>
      </c>
      <c r="G27" s="587">
        <v>77546</v>
      </c>
    </row>
    <row r="28" spans="1:7" ht="21.75" customHeight="1">
      <c r="A28" s="660" t="s">
        <v>234</v>
      </c>
      <c r="B28" s="660" t="s">
        <v>234</v>
      </c>
      <c r="C28" s="1885">
        <v>397523</v>
      </c>
      <c r="D28" s="587">
        <v>170987</v>
      </c>
      <c r="E28" s="587">
        <v>49737</v>
      </c>
      <c r="F28" s="587">
        <v>125871</v>
      </c>
      <c r="G28" s="587">
        <v>76388</v>
      </c>
    </row>
    <row r="29" spans="1:7" ht="21.75" customHeight="1">
      <c r="A29" s="660" t="s">
        <v>235</v>
      </c>
      <c r="B29" s="660" t="s">
        <v>235</v>
      </c>
      <c r="C29" s="1885">
        <v>376824</v>
      </c>
      <c r="D29" s="587">
        <v>160471</v>
      </c>
      <c r="E29" s="587">
        <v>40727</v>
      </c>
      <c r="F29" s="587">
        <v>122218</v>
      </c>
      <c r="G29" s="587">
        <v>71410</v>
      </c>
    </row>
    <row r="30" spans="1:7" ht="21.75" customHeight="1">
      <c r="A30" s="660" t="s">
        <v>2204</v>
      </c>
      <c r="B30" s="660" t="s">
        <v>2204</v>
      </c>
      <c r="C30" s="1885">
        <v>344528</v>
      </c>
      <c r="D30" s="587">
        <v>145575</v>
      </c>
      <c r="E30" s="587">
        <v>40137</v>
      </c>
      <c r="F30" s="587">
        <v>110634</v>
      </c>
      <c r="G30" s="587">
        <v>66106</v>
      </c>
    </row>
    <row r="31" spans="1:7" ht="21.75" customHeight="1">
      <c r="A31" s="660" t="s">
        <v>2205</v>
      </c>
      <c r="B31" s="660" t="s">
        <v>2205</v>
      </c>
      <c r="C31" s="1885">
        <v>327658</v>
      </c>
      <c r="D31" s="587">
        <v>138827</v>
      </c>
      <c r="E31" s="587">
        <v>38909</v>
      </c>
      <c r="F31" s="587">
        <v>105974</v>
      </c>
      <c r="G31" s="587">
        <v>62628</v>
      </c>
    </row>
    <row r="32" spans="1:7" ht="21.75" customHeight="1">
      <c r="A32" s="661" t="s">
        <v>226</v>
      </c>
      <c r="B32" s="661" t="s">
        <v>226</v>
      </c>
      <c r="C32" s="1916">
        <v>380425</v>
      </c>
      <c r="D32" s="1917">
        <v>162354</v>
      </c>
      <c r="E32" s="1917">
        <v>40670</v>
      </c>
      <c r="F32" s="1917">
        <v>122160</v>
      </c>
      <c r="G32" s="1917">
        <v>74603</v>
      </c>
    </row>
    <row r="33" spans="1:8" s="23" customFormat="1" ht="20.100000000000001" customHeight="1">
      <c r="A33" s="23" t="s">
        <v>2206</v>
      </c>
    </row>
    <row r="34" spans="1:8" ht="15" customHeight="1">
      <c r="D34" s="1557"/>
      <c r="E34" s="1557"/>
      <c r="F34" s="1557"/>
      <c r="G34" s="1557"/>
      <c r="H34" s="2198"/>
    </row>
    <row r="35" spans="1:8" ht="15" customHeight="1">
      <c r="D35" s="1558"/>
      <c r="E35" s="1558"/>
      <c r="F35" s="1558"/>
      <c r="G35" s="1558"/>
      <c r="H35" s="2199"/>
    </row>
  </sheetData>
  <customSheetViews>
    <customSheetView guid="{35BD8D3A-C3F6-4E0E-B6B2-2143E8CF03D4}" scale="85" printArea="1" view="pageBreakPreview">
      <selection activeCell="K24" sqref="K24"/>
      <pageMargins left="0.59055118110236227" right="0.59055118110236227" top="0.59055118110236227" bottom="0.59055118110236227" header="0.31496062992125984" footer="0.31496062992125984"/>
      <printOptions horizontalCentered="1"/>
      <pageSetup paperSize="9" scale="83" orientation="portrait" r:id="rId1"/>
    </customSheetView>
    <customSheetView guid="{20ACD794-F4A7-4F34-995C-D04BD1C46A1C}" scale="85" printArea="1" view="pageBreakPreview">
      <selection activeCell="G20" sqref="G20"/>
      <pageMargins left="0.59055118110236227" right="0.59055118110236227" top="0.59055118110236227" bottom="0.59055118110236227" header="0.31496062992125984" footer="0.31496062992125984"/>
      <printOptions horizontalCentered="1"/>
      <pageSetup paperSize="9" scale="83" orientation="portrait" r:id="rId2"/>
    </customSheetView>
  </customSheetViews>
  <mergeCells count="1">
    <mergeCell ref="H34:H35"/>
  </mergeCells>
  <phoneticPr fontId="2"/>
  <printOptions horizontalCentered="1"/>
  <pageMargins left="0.59055118110236227" right="0.59055118110236227" top="0.59055118110236227" bottom="0.59055118110236227" header="0.31496062992125984" footer="0.31496062992125984"/>
  <pageSetup paperSize="9" scale="83" orientation="portrait"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autoPageBreaks="0"/>
  </sheetPr>
  <dimension ref="A1:N91"/>
  <sheetViews>
    <sheetView zoomScaleNormal="100" zoomScaleSheetLayoutView="70" workbookViewId="0">
      <selection activeCell="E22" sqref="E22"/>
    </sheetView>
  </sheetViews>
  <sheetFormatPr defaultColWidth="9" defaultRowHeight="13.5"/>
  <cols>
    <col min="1" max="1" width="4.625" style="187" customWidth="1"/>
    <col min="2" max="2" width="21.5" style="187" customWidth="1"/>
    <col min="3" max="3" width="26.625" style="187" customWidth="1"/>
    <col min="4" max="5" width="12.75" style="187" customWidth="1"/>
    <col min="6" max="6" width="15.625" style="187" customWidth="1"/>
    <col min="7" max="7" width="2.5" style="187" customWidth="1"/>
    <col min="8" max="8" width="10.625" style="187" bestFit="1" customWidth="1"/>
    <col min="9" max="16384" width="9" style="187"/>
  </cols>
  <sheetData>
    <row r="1" spans="1:8" ht="22.5" customHeight="1">
      <c r="F1" s="19" t="s">
        <v>5001</v>
      </c>
      <c r="H1" s="558" t="s">
        <v>747</v>
      </c>
    </row>
    <row r="2" spans="1:8" ht="22.5" customHeight="1">
      <c r="A2" s="346" t="s">
        <v>5010</v>
      </c>
    </row>
    <row r="3" spans="1:8" s="203" customFormat="1" ht="22.5" customHeight="1">
      <c r="A3" s="238" t="s">
        <v>2207</v>
      </c>
      <c r="B3" s="238"/>
      <c r="C3" s="238"/>
      <c r="G3" s="238"/>
    </row>
    <row r="4" spans="1:8" ht="18" customHeight="1">
      <c r="A4" s="2202" t="s">
        <v>2208</v>
      </c>
      <c r="B4" s="2202"/>
      <c r="C4" s="2203"/>
      <c r="D4" s="2206" t="s">
        <v>2209</v>
      </c>
      <c r="E4" s="2206"/>
      <c r="F4" s="2207"/>
      <c r="G4" s="211"/>
      <c r="H4" s="205"/>
    </row>
    <row r="5" spans="1:8" ht="18" customHeight="1">
      <c r="A5" s="2204"/>
      <c r="B5" s="2204"/>
      <c r="C5" s="2205"/>
      <c r="D5" s="662" t="s">
        <v>873</v>
      </c>
      <c r="E5" s="662" t="s">
        <v>2210</v>
      </c>
      <c r="F5" s="663" t="s">
        <v>2211</v>
      </c>
      <c r="G5" s="211"/>
      <c r="H5" s="205"/>
    </row>
    <row r="6" spans="1:8" ht="15.6" customHeight="1">
      <c r="A6" s="2208" t="s">
        <v>2212</v>
      </c>
      <c r="B6" s="664" t="s">
        <v>2213</v>
      </c>
      <c r="C6" s="522" t="s">
        <v>2214</v>
      </c>
      <c r="D6" s="665">
        <f t="shared" ref="D6:D41" si="0">SUM(E6:F6)</f>
        <v>25705</v>
      </c>
      <c r="E6" s="665">
        <v>20895</v>
      </c>
      <c r="F6" s="665">
        <v>4810</v>
      </c>
      <c r="G6" s="666"/>
    </row>
    <row r="7" spans="1:8" ht="15.6" customHeight="1">
      <c r="A7" s="2208"/>
      <c r="B7" s="664" t="s">
        <v>2213</v>
      </c>
      <c r="C7" s="522" t="s">
        <v>2215</v>
      </c>
      <c r="D7" s="665">
        <f t="shared" si="0"/>
        <v>35394</v>
      </c>
      <c r="E7" s="665">
        <v>29315</v>
      </c>
      <c r="F7" s="665">
        <v>6079</v>
      </c>
      <c r="G7" s="666"/>
    </row>
    <row r="8" spans="1:8" ht="15.6" customHeight="1">
      <c r="A8" s="2208"/>
      <c r="B8" s="664" t="s">
        <v>2213</v>
      </c>
      <c r="C8" s="522" t="s">
        <v>2216</v>
      </c>
      <c r="D8" s="665">
        <f t="shared" si="0"/>
        <v>42468</v>
      </c>
      <c r="E8" s="665">
        <v>36361</v>
      </c>
      <c r="F8" s="665">
        <v>6107</v>
      </c>
      <c r="G8" s="666"/>
    </row>
    <row r="9" spans="1:8" ht="15.6" customHeight="1">
      <c r="A9" s="2208"/>
      <c r="B9" s="664" t="s">
        <v>2213</v>
      </c>
      <c r="C9" s="522" t="s">
        <v>2217</v>
      </c>
      <c r="D9" s="665">
        <f t="shared" si="0"/>
        <v>39292</v>
      </c>
      <c r="E9" s="665">
        <v>33733</v>
      </c>
      <c r="F9" s="665">
        <v>5559</v>
      </c>
      <c r="G9" s="666"/>
    </row>
    <row r="10" spans="1:8" ht="15.6" customHeight="1">
      <c r="A10" s="2208"/>
      <c r="B10" s="664" t="s">
        <v>2213</v>
      </c>
      <c r="C10" s="522" t="s">
        <v>2218</v>
      </c>
      <c r="D10" s="665">
        <f t="shared" si="0"/>
        <v>39983</v>
      </c>
      <c r="E10" s="665">
        <v>35137</v>
      </c>
      <c r="F10" s="665">
        <v>4846</v>
      </c>
      <c r="G10" s="666"/>
    </row>
    <row r="11" spans="1:8" ht="15.6" customHeight="1">
      <c r="A11" s="2208"/>
      <c r="B11" s="664" t="s">
        <v>2213</v>
      </c>
      <c r="C11" s="522" t="s">
        <v>2219</v>
      </c>
      <c r="D11" s="665">
        <f t="shared" si="0"/>
        <v>33988</v>
      </c>
      <c r="E11" s="665">
        <v>27406</v>
      </c>
      <c r="F11" s="665">
        <v>6582</v>
      </c>
      <c r="G11" s="666"/>
    </row>
    <row r="12" spans="1:8" ht="15.6" customHeight="1">
      <c r="A12" s="2208"/>
      <c r="B12" s="664" t="s">
        <v>2213</v>
      </c>
      <c r="C12" s="522" t="s">
        <v>2220</v>
      </c>
      <c r="D12" s="665">
        <f t="shared" si="0"/>
        <v>20963</v>
      </c>
      <c r="E12" s="665">
        <v>19411</v>
      </c>
      <c r="F12" s="665">
        <v>1552</v>
      </c>
      <c r="G12" s="666"/>
    </row>
    <row r="13" spans="1:8" ht="15.6" customHeight="1">
      <c r="A13" s="2208"/>
      <c r="B13" s="664" t="s">
        <v>2213</v>
      </c>
      <c r="C13" s="522" t="s">
        <v>2221</v>
      </c>
      <c r="D13" s="665">
        <f t="shared" si="0"/>
        <v>21915</v>
      </c>
      <c r="E13" s="665">
        <v>20713</v>
      </c>
      <c r="F13" s="665">
        <v>1202</v>
      </c>
      <c r="G13" s="666"/>
    </row>
    <row r="14" spans="1:8" ht="15.6" customHeight="1">
      <c r="A14" s="2208"/>
      <c r="B14" s="664" t="s">
        <v>2213</v>
      </c>
      <c r="C14" s="522" t="s">
        <v>2222</v>
      </c>
      <c r="D14" s="665">
        <f t="shared" si="0"/>
        <v>23984</v>
      </c>
      <c r="E14" s="665">
        <v>22614</v>
      </c>
      <c r="F14" s="665">
        <v>1370</v>
      </c>
      <c r="G14" s="666"/>
    </row>
    <row r="15" spans="1:8" ht="15.6" customHeight="1">
      <c r="A15" s="2208"/>
      <c r="B15" s="664" t="s">
        <v>2213</v>
      </c>
      <c r="C15" s="522" t="s">
        <v>2223</v>
      </c>
      <c r="D15" s="665">
        <f t="shared" si="0"/>
        <v>16517</v>
      </c>
      <c r="E15" s="665">
        <v>14583</v>
      </c>
      <c r="F15" s="665">
        <v>1934</v>
      </c>
      <c r="G15" s="666"/>
    </row>
    <row r="16" spans="1:8" ht="15.6" customHeight="1">
      <c r="A16" s="2208"/>
      <c r="B16" s="664" t="s">
        <v>2224</v>
      </c>
      <c r="C16" s="522" t="s">
        <v>2225</v>
      </c>
      <c r="D16" s="665">
        <f t="shared" si="0"/>
        <v>7196</v>
      </c>
      <c r="E16" s="665">
        <v>5820</v>
      </c>
      <c r="F16" s="665">
        <v>1376</v>
      </c>
      <c r="G16" s="666"/>
    </row>
    <row r="17" spans="1:7" ht="15.6" customHeight="1">
      <c r="A17" s="2208"/>
      <c r="B17" s="664" t="s">
        <v>2224</v>
      </c>
      <c r="C17" s="522" t="s">
        <v>2226</v>
      </c>
      <c r="D17" s="665">
        <f t="shared" si="0"/>
        <v>12019</v>
      </c>
      <c r="E17" s="665">
        <v>10257</v>
      </c>
      <c r="F17" s="665">
        <v>1762</v>
      </c>
      <c r="G17" s="666"/>
    </row>
    <row r="18" spans="1:7" ht="15.6" customHeight="1">
      <c r="A18" s="2208"/>
      <c r="B18" s="664" t="s">
        <v>2224</v>
      </c>
      <c r="C18" s="522" t="s">
        <v>2227</v>
      </c>
      <c r="D18" s="665">
        <f t="shared" si="0"/>
        <v>15885</v>
      </c>
      <c r="E18" s="665">
        <v>14135</v>
      </c>
      <c r="F18" s="665">
        <v>1750</v>
      </c>
      <c r="G18" s="666"/>
    </row>
    <row r="19" spans="1:7" ht="15.6" customHeight="1">
      <c r="A19" s="2208"/>
      <c r="B19" s="664" t="s">
        <v>2224</v>
      </c>
      <c r="C19" s="522" t="s">
        <v>2228</v>
      </c>
      <c r="D19" s="665">
        <f t="shared" si="0"/>
        <v>13754</v>
      </c>
      <c r="E19" s="665">
        <v>12692</v>
      </c>
      <c r="F19" s="665">
        <v>1062</v>
      </c>
      <c r="G19" s="666"/>
    </row>
    <row r="20" spans="1:7" ht="15.6" customHeight="1">
      <c r="A20" s="2208"/>
      <c r="B20" s="664" t="s">
        <v>2224</v>
      </c>
      <c r="C20" s="522" t="s">
        <v>2229</v>
      </c>
      <c r="D20" s="665">
        <f t="shared" si="0"/>
        <v>23366</v>
      </c>
      <c r="E20" s="665">
        <v>20231</v>
      </c>
      <c r="F20" s="665">
        <v>3135</v>
      </c>
      <c r="G20" s="666"/>
    </row>
    <row r="21" spans="1:7" ht="15.6" customHeight="1">
      <c r="A21" s="2208"/>
      <c r="B21" s="664" t="s">
        <v>2224</v>
      </c>
      <c r="C21" s="522" t="s">
        <v>2230</v>
      </c>
      <c r="D21" s="665">
        <f t="shared" si="0"/>
        <v>30534</v>
      </c>
      <c r="E21" s="665">
        <v>27374</v>
      </c>
      <c r="F21" s="665">
        <v>3160</v>
      </c>
      <c r="G21" s="666"/>
    </row>
    <row r="22" spans="1:7" ht="15.6" customHeight="1">
      <c r="A22" s="2208"/>
      <c r="B22" s="664" t="s">
        <v>2224</v>
      </c>
      <c r="C22" s="522" t="s">
        <v>2231</v>
      </c>
      <c r="D22" s="665">
        <f t="shared" si="0"/>
        <v>11764</v>
      </c>
      <c r="E22" s="665">
        <v>10044</v>
      </c>
      <c r="F22" s="665">
        <v>1720</v>
      </c>
      <c r="G22" s="666"/>
    </row>
    <row r="23" spans="1:7" ht="15.6" customHeight="1">
      <c r="A23" s="2208"/>
      <c r="B23" s="664" t="s">
        <v>2224</v>
      </c>
      <c r="C23" s="522" t="s">
        <v>2232</v>
      </c>
      <c r="D23" s="665">
        <f t="shared" si="0"/>
        <v>11112</v>
      </c>
      <c r="E23" s="665">
        <v>9672</v>
      </c>
      <c r="F23" s="665">
        <v>1440</v>
      </c>
      <c r="G23" s="666"/>
    </row>
    <row r="24" spans="1:7" ht="15.6" customHeight="1">
      <c r="A24" s="2208"/>
      <c r="B24" s="664" t="s">
        <v>2224</v>
      </c>
      <c r="C24" s="522" t="s">
        <v>2233</v>
      </c>
      <c r="D24" s="665">
        <f t="shared" si="0"/>
        <v>7917</v>
      </c>
      <c r="E24" s="665">
        <v>6203</v>
      </c>
      <c r="F24" s="665">
        <v>1714</v>
      </c>
      <c r="G24" s="666"/>
    </row>
    <row r="25" spans="1:7" ht="15.6" customHeight="1">
      <c r="A25" s="2208"/>
      <c r="B25" s="664" t="s">
        <v>2224</v>
      </c>
      <c r="C25" s="522" t="s">
        <v>2234</v>
      </c>
      <c r="D25" s="665">
        <f t="shared" si="0"/>
        <v>8149</v>
      </c>
      <c r="E25" s="665">
        <v>6805</v>
      </c>
      <c r="F25" s="665">
        <v>1344</v>
      </c>
      <c r="G25" s="666"/>
    </row>
    <row r="26" spans="1:7" ht="15.6" customHeight="1">
      <c r="A26" s="2208"/>
      <c r="B26" s="664" t="s">
        <v>2235</v>
      </c>
      <c r="C26" s="522" t="s">
        <v>2236</v>
      </c>
      <c r="D26" s="665">
        <f t="shared" si="0"/>
        <v>11130</v>
      </c>
      <c r="E26" s="665">
        <v>9854</v>
      </c>
      <c r="F26" s="665">
        <v>1276</v>
      </c>
      <c r="G26" s="666"/>
    </row>
    <row r="27" spans="1:7" ht="15.6" customHeight="1">
      <c r="A27" s="2208"/>
      <c r="B27" s="664" t="s">
        <v>2235</v>
      </c>
      <c r="C27" s="522" t="s">
        <v>2237</v>
      </c>
      <c r="D27" s="665">
        <f t="shared" si="0"/>
        <v>5175</v>
      </c>
      <c r="E27" s="665">
        <v>5023</v>
      </c>
      <c r="F27" s="665">
        <v>152</v>
      </c>
      <c r="G27" s="666"/>
    </row>
    <row r="28" spans="1:7" ht="15.6" customHeight="1">
      <c r="A28" s="2208"/>
      <c r="B28" s="664" t="s">
        <v>2235</v>
      </c>
      <c r="C28" s="522" t="s">
        <v>2238</v>
      </c>
      <c r="D28" s="665">
        <f t="shared" si="0"/>
        <v>9465</v>
      </c>
      <c r="E28" s="665">
        <v>8889</v>
      </c>
      <c r="F28" s="665">
        <v>576</v>
      </c>
      <c r="G28" s="666"/>
    </row>
    <row r="29" spans="1:7" ht="15.6" customHeight="1">
      <c r="A29" s="2208"/>
      <c r="B29" s="664" t="s">
        <v>2239</v>
      </c>
      <c r="C29" s="522" t="s">
        <v>2240</v>
      </c>
      <c r="D29" s="665">
        <f t="shared" si="0"/>
        <v>1935</v>
      </c>
      <c r="E29" s="665">
        <v>1463</v>
      </c>
      <c r="F29" s="665">
        <v>472</v>
      </c>
      <c r="G29" s="666"/>
    </row>
    <row r="30" spans="1:7" ht="15.6" customHeight="1">
      <c r="A30" s="2208"/>
      <c r="B30" s="664" t="s">
        <v>2239</v>
      </c>
      <c r="C30" s="522" t="s">
        <v>2241</v>
      </c>
      <c r="D30" s="665">
        <f t="shared" si="0"/>
        <v>3053</v>
      </c>
      <c r="E30" s="665">
        <v>2481</v>
      </c>
      <c r="F30" s="665">
        <v>572</v>
      </c>
      <c r="G30" s="666"/>
    </row>
    <row r="31" spans="1:7" ht="15.6" customHeight="1">
      <c r="A31" s="2208"/>
      <c r="B31" s="664" t="s">
        <v>2239</v>
      </c>
      <c r="C31" s="522" t="s">
        <v>2242</v>
      </c>
      <c r="D31" s="665">
        <f t="shared" si="0"/>
        <v>2063</v>
      </c>
      <c r="E31" s="665">
        <v>1537</v>
      </c>
      <c r="F31" s="665">
        <v>526</v>
      </c>
      <c r="G31" s="666"/>
    </row>
    <row r="32" spans="1:7" ht="15.6" customHeight="1">
      <c r="A32" s="2208" t="s">
        <v>2243</v>
      </c>
      <c r="B32" s="664" t="s">
        <v>2244</v>
      </c>
      <c r="C32" s="522" t="s">
        <v>2245</v>
      </c>
      <c r="D32" s="665">
        <f t="shared" si="0"/>
        <v>10567</v>
      </c>
      <c r="E32" s="665">
        <v>10310</v>
      </c>
      <c r="F32" s="665">
        <v>257</v>
      </c>
      <c r="G32" s="666"/>
    </row>
    <row r="33" spans="1:8" ht="15.6" customHeight="1">
      <c r="A33" s="2208"/>
      <c r="B33" s="664" t="s">
        <v>2244</v>
      </c>
      <c r="C33" s="522" t="s">
        <v>2246</v>
      </c>
      <c r="D33" s="665">
        <f t="shared" si="0"/>
        <v>4446</v>
      </c>
      <c r="E33" s="665">
        <v>4046</v>
      </c>
      <c r="F33" s="665">
        <v>400</v>
      </c>
      <c r="G33" s="666"/>
    </row>
    <row r="34" spans="1:8" ht="15.6" customHeight="1">
      <c r="A34" s="2208"/>
      <c r="B34" s="664" t="s">
        <v>2244</v>
      </c>
      <c r="C34" s="522" t="s">
        <v>2247</v>
      </c>
      <c r="D34" s="665">
        <f t="shared" si="0"/>
        <v>3373</v>
      </c>
      <c r="E34" s="665">
        <v>3158</v>
      </c>
      <c r="F34" s="665">
        <v>215</v>
      </c>
      <c r="G34" s="666"/>
    </row>
    <row r="35" spans="1:8" ht="15.6" customHeight="1">
      <c r="A35" s="2208"/>
      <c r="B35" s="664" t="s">
        <v>2244</v>
      </c>
      <c r="C35" s="522" t="s">
        <v>2248</v>
      </c>
      <c r="D35" s="665">
        <f t="shared" si="0"/>
        <v>2856</v>
      </c>
      <c r="E35" s="665">
        <v>2581</v>
      </c>
      <c r="F35" s="665">
        <v>275</v>
      </c>
      <c r="G35" s="666"/>
    </row>
    <row r="36" spans="1:8" ht="15.6" customHeight="1">
      <c r="A36" s="2208"/>
      <c r="B36" s="664" t="s">
        <v>2249</v>
      </c>
      <c r="C36" s="522" t="s">
        <v>2250</v>
      </c>
      <c r="D36" s="665">
        <f t="shared" si="0"/>
        <v>4169</v>
      </c>
      <c r="E36" s="665">
        <v>3413</v>
      </c>
      <c r="F36" s="665">
        <v>756</v>
      </c>
      <c r="G36" s="666"/>
    </row>
    <row r="37" spans="1:8" ht="15.6" customHeight="1">
      <c r="A37" s="2208"/>
      <c r="B37" s="664" t="s">
        <v>2251</v>
      </c>
      <c r="C37" s="522" t="s">
        <v>2252</v>
      </c>
      <c r="D37" s="665">
        <f t="shared" si="0"/>
        <v>1564</v>
      </c>
      <c r="E37" s="665">
        <v>1397</v>
      </c>
      <c r="F37" s="665">
        <v>167</v>
      </c>
      <c r="G37" s="666"/>
    </row>
    <row r="38" spans="1:8" ht="15.6" customHeight="1">
      <c r="A38" s="2208"/>
      <c r="B38" s="664" t="s">
        <v>2253</v>
      </c>
      <c r="C38" s="522" t="s">
        <v>2254</v>
      </c>
      <c r="D38" s="665">
        <f t="shared" si="0"/>
        <v>1268</v>
      </c>
      <c r="E38" s="665">
        <v>1233</v>
      </c>
      <c r="F38" s="665">
        <v>35</v>
      </c>
      <c r="G38" s="666"/>
    </row>
    <row r="39" spans="1:8" ht="15.6" customHeight="1">
      <c r="A39" s="2208"/>
      <c r="B39" s="664" t="s">
        <v>2253</v>
      </c>
      <c r="C39" s="522" t="s">
        <v>2255</v>
      </c>
      <c r="D39" s="665">
        <f t="shared" si="0"/>
        <v>1587</v>
      </c>
      <c r="E39" s="665">
        <v>1512</v>
      </c>
      <c r="F39" s="665">
        <v>75</v>
      </c>
      <c r="G39" s="666"/>
    </row>
    <row r="40" spans="1:8" ht="15.6" customHeight="1">
      <c r="A40" s="2208"/>
      <c r="B40" s="664" t="s">
        <v>2256</v>
      </c>
      <c r="C40" s="522" t="s">
        <v>2257</v>
      </c>
      <c r="D40" s="665">
        <f t="shared" si="0"/>
        <v>1180</v>
      </c>
      <c r="E40" s="665">
        <v>1027</v>
      </c>
      <c r="F40" s="665">
        <v>153</v>
      </c>
      <c r="G40" s="666"/>
    </row>
    <row r="41" spans="1:8" ht="15.6" customHeight="1">
      <c r="A41" s="2201"/>
      <c r="B41" s="664" t="s">
        <v>2256</v>
      </c>
      <c r="C41" s="522" t="s">
        <v>2258</v>
      </c>
      <c r="D41" s="665">
        <f t="shared" si="0"/>
        <v>730</v>
      </c>
      <c r="E41" s="665">
        <v>596</v>
      </c>
      <c r="F41" s="665">
        <v>134</v>
      </c>
      <c r="G41" s="666"/>
    </row>
    <row r="42" spans="1:8" ht="18" customHeight="1">
      <c r="A42" s="2202" t="s">
        <v>2208</v>
      </c>
      <c r="B42" s="2202"/>
      <c r="C42" s="2203"/>
      <c r="D42" s="2206" t="s">
        <v>2209</v>
      </c>
      <c r="E42" s="2206"/>
      <c r="F42" s="2207"/>
    </row>
    <row r="43" spans="1:8" ht="18" customHeight="1">
      <c r="A43" s="2204"/>
      <c r="B43" s="2204"/>
      <c r="C43" s="2205"/>
      <c r="D43" s="662" t="s">
        <v>873</v>
      </c>
      <c r="E43" s="662" t="s">
        <v>2259</v>
      </c>
      <c r="F43" s="663" t="s">
        <v>2260</v>
      </c>
    </row>
    <row r="44" spans="1:8" ht="15.6" customHeight="1">
      <c r="A44" s="2200" t="s">
        <v>2243</v>
      </c>
      <c r="B44" s="667" t="s">
        <v>2261</v>
      </c>
      <c r="C44" s="523" t="s">
        <v>2262</v>
      </c>
      <c r="D44" s="668">
        <f>SUM(E44:F44)</f>
        <v>918</v>
      </c>
      <c r="E44" s="668">
        <v>799</v>
      </c>
      <c r="F44" s="668">
        <v>119</v>
      </c>
    </row>
    <row r="45" spans="1:8" ht="15.6" customHeight="1">
      <c r="A45" s="2036"/>
      <c r="B45" s="664" t="s">
        <v>2261</v>
      </c>
      <c r="C45" s="669" t="s">
        <v>2263</v>
      </c>
      <c r="D45" s="665">
        <f>SUM(E45:F45)</f>
        <v>1013</v>
      </c>
      <c r="E45" s="665">
        <v>867</v>
      </c>
      <c r="F45" s="665">
        <v>146</v>
      </c>
      <c r="H45" s="666"/>
    </row>
    <row r="46" spans="1:8" ht="15" customHeight="1">
      <c r="A46" s="2036"/>
      <c r="B46" s="670" t="s">
        <v>2264</v>
      </c>
      <c r="C46" s="669" t="s">
        <v>2265</v>
      </c>
      <c r="D46" s="665">
        <f t="shared" ref="D46:D82" si="1">SUM(E46:F46)</f>
        <v>11237</v>
      </c>
      <c r="E46" s="665">
        <v>9809</v>
      </c>
      <c r="F46" s="665">
        <v>1428</v>
      </c>
      <c r="H46" s="666"/>
    </row>
    <row r="47" spans="1:8" ht="15.6" customHeight="1">
      <c r="A47" s="2036"/>
      <c r="B47" s="670" t="s">
        <v>2264</v>
      </c>
      <c r="C47" s="669" t="s">
        <v>2266</v>
      </c>
      <c r="D47" s="665">
        <f t="shared" si="1"/>
        <v>1845</v>
      </c>
      <c r="E47" s="665">
        <v>1745</v>
      </c>
      <c r="F47" s="665">
        <v>100</v>
      </c>
      <c r="H47" s="666"/>
    </row>
    <row r="48" spans="1:8" ht="15.6" customHeight="1">
      <c r="A48" s="2036"/>
      <c r="B48" s="670" t="s">
        <v>2267</v>
      </c>
      <c r="C48" s="669" t="s">
        <v>2268</v>
      </c>
      <c r="D48" s="665">
        <f t="shared" si="1"/>
        <v>2109</v>
      </c>
      <c r="E48" s="665">
        <v>1850</v>
      </c>
      <c r="F48" s="665">
        <v>259</v>
      </c>
      <c r="H48" s="666"/>
    </row>
    <row r="49" spans="1:8" ht="15.6" customHeight="1">
      <c r="A49" s="2036"/>
      <c r="B49" s="670" t="s">
        <v>2269</v>
      </c>
      <c r="C49" s="669" t="s">
        <v>2270</v>
      </c>
      <c r="D49" s="665">
        <f t="shared" si="1"/>
        <v>4265</v>
      </c>
      <c r="E49" s="665">
        <v>3971</v>
      </c>
      <c r="F49" s="665">
        <v>294</v>
      </c>
      <c r="H49" s="666"/>
    </row>
    <row r="50" spans="1:8" ht="15.6" customHeight="1">
      <c r="A50" s="2036"/>
      <c r="B50" s="670" t="s">
        <v>2269</v>
      </c>
      <c r="C50" s="669" t="s">
        <v>2271</v>
      </c>
      <c r="D50" s="665">
        <f t="shared" si="1"/>
        <v>4913</v>
      </c>
      <c r="E50" s="665">
        <v>4410</v>
      </c>
      <c r="F50" s="665">
        <v>503</v>
      </c>
      <c r="H50" s="666"/>
    </row>
    <row r="51" spans="1:8" ht="15.6" customHeight="1">
      <c r="A51" s="2036"/>
      <c r="B51" s="670" t="s">
        <v>2269</v>
      </c>
      <c r="C51" s="669" t="s">
        <v>2272</v>
      </c>
      <c r="D51" s="665">
        <f t="shared" si="1"/>
        <v>10418</v>
      </c>
      <c r="E51" s="665">
        <v>9584</v>
      </c>
      <c r="F51" s="665">
        <v>834</v>
      </c>
      <c r="H51" s="666"/>
    </row>
    <row r="52" spans="1:8" ht="15.6" customHeight="1">
      <c r="A52" s="2036"/>
      <c r="B52" s="670" t="s">
        <v>2273</v>
      </c>
      <c r="C52" s="669" t="s">
        <v>2274</v>
      </c>
      <c r="D52" s="665">
        <f t="shared" si="1"/>
        <v>2921</v>
      </c>
      <c r="E52" s="665">
        <v>2678</v>
      </c>
      <c r="F52" s="665">
        <v>243</v>
      </c>
      <c r="H52" s="666"/>
    </row>
    <row r="53" spans="1:8" ht="15.6" customHeight="1">
      <c r="A53" s="2036"/>
      <c r="B53" s="670" t="s">
        <v>2273</v>
      </c>
      <c r="C53" s="669" t="s">
        <v>2275</v>
      </c>
      <c r="D53" s="665">
        <f t="shared" si="1"/>
        <v>4290</v>
      </c>
      <c r="E53" s="665">
        <v>4088</v>
      </c>
      <c r="F53" s="665">
        <v>202</v>
      </c>
      <c r="H53" s="666"/>
    </row>
    <row r="54" spans="1:8" ht="15.6" customHeight="1">
      <c r="A54" s="2036"/>
      <c r="B54" s="670" t="s">
        <v>2273</v>
      </c>
      <c r="C54" s="669" t="s">
        <v>2276</v>
      </c>
      <c r="D54" s="665">
        <f t="shared" si="1"/>
        <v>11190</v>
      </c>
      <c r="E54" s="665">
        <v>10557</v>
      </c>
      <c r="F54" s="665">
        <v>633</v>
      </c>
      <c r="H54" s="666"/>
    </row>
    <row r="55" spans="1:8" ht="15.6" customHeight="1">
      <c r="A55" s="2036"/>
      <c r="B55" s="670" t="s">
        <v>2277</v>
      </c>
      <c r="C55" s="669" t="s">
        <v>2278</v>
      </c>
      <c r="D55" s="665">
        <f t="shared" si="1"/>
        <v>1561</v>
      </c>
      <c r="E55" s="665">
        <v>1458</v>
      </c>
      <c r="F55" s="665">
        <v>103</v>
      </c>
      <c r="H55" s="666"/>
    </row>
    <row r="56" spans="1:8" ht="15.6" customHeight="1">
      <c r="A56" s="2036"/>
      <c r="B56" s="670" t="s">
        <v>2277</v>
      </c>
      <c r="C56" s="669" t="s">
        <v>2279</v>
      </c>
      <c r="D56" s="665">
        <f t="shared" si="1"/>
        <v>3343</v>
      </c>
      <c r="E56" s="665">
        <v>2975</v>
      </c>
      <c r="F56" s="665">
        <v>368</v>
      </c>
      <c r="H56" s="666"/>
    </row>
    <row r="57" spans="1:8" ht="15.6" customHeight="1">
      <c r="A57" s="2036"/>
      <c r="B57" s="670" t="s">
        <v>2280</v>
      </c>
      <c r="C57" s="669" t="s">
        <v>2281</v>
      </c>
      <c r="D57" s="665">
        <f t="shared" si="1"/>
        <v>3964</v>
      </c>
      <c r="E57" s="665">
        <v>3637</v>
      </c>
      <c r="F57" s="665">
        <v>327</v>
      </c>
      <c r="H57" s="666"/>
    </row>
    <row r="58" spans="1:8" ht="15.6" customHeight="1">
      <c r="A58" s="2036"/>
      <c r="B58" s="670" t="s">
        <v>2280</v>
      </c>
      <c r="C58" s="669" t="s">
        <v>2282</v>
      </c>
      <c r="D58" s="665">
        <f t="shared" si="1"/>
        <v>5509</v>
      </c>
      <c r="E58" s="665">
        <v>5134</v>
      </c>
      <c r="F58" s="665">
        <v>375</v>
      </c>
      <c r="H58" s="666"/>
    </row>
    <row r="59" spans="1:8" ht="15.6" customHeight="1">
      <c r="A59" s="2036"/>
      <c r="B59" s="670" t="s">
        <v>2280</v>
      </c>
      <c r="C59" s="669" t="s">
        <v>2283</v>
      </c>
      <c r="D59" s="665">
        <f t="shared" si="1"/>
        <v>9853</v>
      </c>
      <c r="E59" s="665">
        <v>9141</v>
      </c>
      <c r="F59" s="665">
        <v>712</v>
      </c>
      <c r="H59" s="666"/>
    </row>
    <row r="60" spans="1:8" ht="15.6" customHeight="1">
      <c r="A60" s="2036"/>
      <c r="B60" s="670" t="s">
        <v>2284</v>
      </c>
      <c r="C60" s="669" t="s">
        <v>2285</v>
      </c>
      <c r="D60" s="665">
        <f t="shared" si="1"/>
        <v>3278</v>
      </c>
      <c r="E60" s="665">
        <v>3041</v>
      </c>
      <c r="F60" s="665">
        <v>237</v>
      </c>
      <c r="H60" s="666"/>
    </row>
    <row r="61" spans="1:8" ht="15.6" customHeight="1">
      <c r="A61" s="2036"/>
      <c r="B61" s="670" t="s">
        <v>2284</v>
      </c>
      <c r="C61" s="669" t="s">
        <v>2286</v>
      </c>
      <c r="D61" s="665">
        <f t="shared" si="1"/>
        <v>2417</v>
      </c>
      <c r="E61" s="665">
        <v>2275</v>
      </c>
      <c r="F61" s="665">
        <v>142</v>
      </c>
      <c r="H61" s="666"/>
    </row>
    <row r="62" spans="1:8" ht="15.6" customHeight="1">
      <c r="A62" s="2036"/>
      <c r="B62" s="670" t="s">
        <v>2284</v>
      </c>
      <c r="C62" s="669" t="s">
        <v>2287</v>
      </c>
      <c r="D62" s="665">
        <f t="shared" si="1"/>
        <v>5713</v>
      </c>
      <c r="E62" s="665">
        <v>5365</v>
      </c>
      <c r="F62" s="665">
        <v>348</v>
      </c>
      <c r="H62" s="666"/>
    </row>
    <row r="63" spans="1:8" ht="15.6" customHeight="1">
      <c r="A63" s="2036"/>
      <c r="B63" s="670" t="s">
        <v>2284</v>
      </c>
      <c r="C63" s="669" t="s">
        <v>2288</v>
      </c>
      <c r="D63" s="665">
        <f t="shared" si="1"/>
        <v>3144</v>
      </c>
      <c r="E63" s="665">
        <v>2817</v>
      </c>
      <c r="F63" s="665">
        <v>327</v>
      </c>
      <c r="H63" s="666"/>
    </row>
    <row r="64" spans="1:8" ht="15.6" customHeight="1">
      <c r="A64" s="2036"/>
      <c r="B64" s="670" t="s">
        <v>2289</v>
      </c>
      <c r="C64" s="669" t="s">
        <v>2290</v>
      </c>
      <c r="D64" s="665">
        <f t="shared" si="1"/>
        <v>5315</v>
      </c>
      <c r="E64" s="665">
        <v>4775</v>
      </c>
      <c r="F64" s="665">
        <v>540</v>
      </c>
      <c r="H64" s="666"/>
    </row>
    <row r="65" spans="1:12" ht="15.6" customHeight="1">
      <c r="A65" s="2036"/>
      <c r="B65" s="670" t="s">
        <v>2289</v>
      </c>
      <c r="C65" s="669" t="s">
        <v>2291</v>
      </c>
      <c r="D65" s="665">
        <f t="shared" si="1"/>
        <v>14808</v>
      </c>
      <c r="E65" s="665">
        <v>13954</v>
      </c>
      <c r="F65" s="665">
        <v>854</v>
      </c>
      <c r="H65" s="666"/>
    </row>
    <row r="66" spans="1:12" ht="15.6" customHeight="1">
      <c r="A66" s="2036"/>
      <c r="B66" s="670" t="s">
        <v>2289</v>
      </c>
      <c r="C66" s="669" t="s">
        <v>2292</v>
      </c>
      <c r="D66" s="665">
        <f t="shared" si="1"/>
        <v>12127</v>
      </c>
      <c r="E66" s="665">
        <v>11620</v>
      </c>
      <c r="F66" s="665">
        <v>507</v>
      </c>
      <c r="H66" s="666"/>
    </row>
    <row r="67" spans="1:12" ht="15.6" customHeight="1">
      <c r="A67" s="2036"/>
      <c r="B67" s="670" t="s">
        <v>2293</v>
      </c>
      <c r="C67" s="669" t="s">
        <v>2294</v>
      </c>
      <c r="D67" s="665">
        <f t="shared" si="1"/>
        <v>4590</v>
      </c>
      <c r="E67" s="665">
        <v>4445</v>
      </c>
      <c r="F67" s="665">
        <v>145</v>
      </c>
      <c r="H67" s="666"/>
    </row>
    <row r="68" spans="1:12" ht="15.6" customHeight="1">
      <c r="A68" s="2036"/>
      <c r="B68" s="670" t="s">
        <v>2293</v>
      </c>
      <c r="C68" s="669" t="s">
        <v>2295</v>
      </c>
      <c r="D68" s="665">
        <f t="shared" si="1"/>
        <v>5244</v>
      </c>
      <c r="E68" s="665">
        <v>5008</v>
      </c>
      <c r="F68" s="665">
        <v>236</v>
      </c>
      <c r="H68" s="666"/>
    </row>
    <row r="69" spans="1:12" ht="15.6" customHeight="1">
      <c r="A69" s="2036"/>
      <c r="B69" s="670" t="s">
        <v>2296</v>
      </c>
      <c r="C69" s="669" t="s">
        <v>2297</v>
      </c>
      <c r="D69" s="665">
        <f t="shared" si="1"/>
        <v>857</v>
      </c>
      <c r="E69" s="665">
        <v>791</v>
      </c>
      <c r="F69" s="665">
        <v>66</v>
      </c>
      <c r="H69" s="666"/>
    </row>
    <row r="70" spans="1:12" ht="15.6" customHeight="1">
      <c r="A70" s="2036"/>
      <c r="B70" s="670" t="s">
        <v>2298</v>
      </c>
      <c r="C70" s="669" t="s">
        <v>2299</v>
      </c>
      <c r="D70" s="665">
        <f t="shared" si="1"/>
        <v>390</v>
      </c>
      <c r="E70" s="665">
        <v>378</v>
      </c>
      <c r="F70" s="665">
        <v>12</v>
      </c>
      <c r="H70" s="666"/>
    </row>
    <row r="71" spans="1:12" ht="15.6" customHeight="1">
      <c r="A71" s="2036"/>
      <c r="B71" s="670" t="s">
        <v>2300</v>
      </c>
      <c r="C71" s="669" t="s">
        <v>2301</v>
      </c>
      <c r="D71" s="665">
        <f t="shared" si="1"/>
        <v>388</v>
      </c>
      <c r="E71" s="665">
        <v>368</v>
      </c>
      <c r="F71" s="665">
        <v>20</v>
      </c>
      <c r="H71" s="666"/>
    </row>
    <row r="72" spans="1:12" ht="15.6" customHeight="1">
      <c r="A72" s="2036"/>
      <c r="B72" s="670" t="s">
        <v>2302</v>
      </c>
      <c r="C72" s="669" t="s">
        <v>2303</v>
      </c>
      <c r="D72" s="665">
        <f t="shared" si="1"/>
        <v>334</v>
      </c>
      <c r="E72" s="665">
        <v>313</v>
      </c>
      <c r="F72" s="665">
        <v>21</v>
      </c>
      <c r="H72" s="666"/>
    </row>
    <row r="73" spans="1:12" ht="15.6" customHeight="1">
      <c r="A73" s="2036"/>
      <c r="B73" s="670" t="s">
        <v>2304</v>
      </c>
      <c r="C73" s="669" t="s">
        <v>2305</v>
      </c>
      <c r="D73" s="665">
        <f t="shared" si="1"/>
        <v>3999</v>
      </c>
      <c r="E73" s="665">
        <v>3408</v>
      </c>
      <c r="F73" s="665">
        <v>591</v>
      </c>
      <c r="H73" s="666"/>
    </row>
    <row r="74" spans="1:12" ht="15.6" customHeight="1">
      <c r="A74" s="2036"/>
      <c r="B74" s="670" t="s">
        <v>2306</v>
      </c>
      <c r="C74" s="669" t="s">
        <v>2307</v>
      </c>
      <c r="D74" s="665">
        <f t="shared" si="1"/>
        <v>1126</v>
      </c>
      <c r="E74" s="665">
        <v>1109</v>
      </c>
      <c r="F74" s="665">
        <v>17</v>
      </c>
      <c r="H74" s="666"/>
    </row>
    <row r="75" spans="1:12" ht="15.6" customHeight="1">
      <c r="A75" s="2036"/>
      <c r="B75" s="670" t="s">
        <v>2308</v>
      </c>
      <c r="C75" s="669" t="s">
        <v>2309</v>
      </c>
      <c r="D75" s="665">
        <f t="shared" si="1"/>
        <v>5991</v>
      </c>
      <c r="E75" s="665">
        <v>4817</v>
      </c>
      <c r="F75" s="665">
        <v>1174</v>
      </c>
      <c r="H75" s="666"/>
    </row>
    <row r="76" spans="1:12" ht="15.6" customHeight="1">
      <c r="A76" s="2036"/>
      <c r="B76" s="670" t="s">
        <v>2308</v>
      </c>
      <c r="C76" s="669" t="s">
        <v>2310</v>
      </c>
      <c r="D76" s="665">
        <f t="shared" si="1"/>
        <v>10609</v>
      </c>
      <c r="E76" s="665">
        <v>10324</v>
      </c>
      <c r="F76" s="665">
        <v>285</v>
      </c>
      <c r="H76" s="666"/>
    </row>
    <row r="77" spans="1:12" ht="15.6" customHeight="1">
      <c r="A77" s="2036"/>
      <c r="B77" s="670" t="s">
        <v>2308</v>
      </c>
      <c r="C77" s="669" t="s">
        <v>2311</v>
      </c>
      <c r="D77" s="665">
        <f t="shared" si="1"/>
        <v>11952</v>
      </c>
      <c r="E77" s="665">
        <v>11549</v>
      </c>
      <c r="F77" s="665">
        <v>403</v>
      </c>
      <c r="H77" s="666"/>
    </row>
    <row r="78" spans="1:12" ht="15.6" customHeight="1">
      <c r="A78" s="2036"/>
      <c r="B78" s="670" t="s">
        <v>2312</v>
      </c>
      <c r="C78" s="669" t="s">
        <v>2313</v>
      </c>
      <c r="D78" s="665">
        <f t="shared" si="1"/>
        <v>8715</v>
      </c>
      <c r="E78" s="665">
        <v>8161</v>
      </c>
      <c r="F78" s="665">
        <v>554</v>
      </c>
      <c r="H78" s="666"/>
    </row>
    <row r="79" spans="1:12" ht="15.6" customHeight="1">
      <c r="A79" s="2036"/>
      <c r="B79" s="670" t="s">
        <v>2314</v>
      </c>
      <c r="C79" s="669" t="s">
        <v>2283</v>
      </c>
      <c r="D79" s="665">
        <f t="shared" si="1"/>
        <v>9853</v>
      </c>
      <c r="E79" s="665">
        <v>9141</v>
      </c>
      <c r="F79" s="665">
        <v>712</v>
      </c>
      <c r="H79" s="666"/>
    </row>
    <row r="80" spans="1:12" ht="15.6" customHeight="1">
      <c r="A80" s="2036"/>
      <c r="B80" s="670" t="s">
        <v>2314</v>
      </c>
      <c r="C80" s="669" t="s">
        <v>2315</v>
      </c>
      <c r="D80" s="665">
        <f t="shared" si="1"/>
        <v>4237</v>
      </c>
      <c r="E80" s="665">
        <v>4107</v>
      </c>
      <c r="F80" s="665">
        <v>130</v>
      </c>
      <c r="G80" s="671"/>
      <c r="H80" s="666"/>
      <c r="J80" s="671"/>
      <c r="K80" s="671"/>
      <c r="L80" s="671"/>
    </row>
    <row r="81" spans="1:14" ht="15.6" customHeight="1">
      <c r="A81" s="2036"/>
      <c r="B81" s="670" t="s">
        <v>2314</v>
      </c>
      <c r="C81" s="669" t="s">
        <v>2287</v>
      </c>
      <c r="D81" s="665">
        <f t="shared" si="1"/>
        <v>5713</v>
      </c>
      <c r="E81" s="665">
        <v>5365</v>
      </c>
      <c r="F81" s="665">
        <v>348</v>
      </c>
      <c r="G81" s="671"/>
      <c r="H81" s="665"/>
      <c r="J81" s="671"/>
      <c r="K81" s="671"/>
      <c r="L81" s="671"/>
      <c r="M81" s="671"/>
      <c r="N81" s="671"/>
    </row>
    <row r="82" spans="1:14" ht="15" customHeight="1">
      <c r="A82" s="2036"/>
      <c r="B82" s="670" t="s">
        <v>2316</v>
      </c>
      <c r="C82" s="669" t="s">
        <v>2317</v>
      </c>
      <c r="D82" s="665">
        <f t="shared" si="1"/>
        <v>2196</v>
      </c>
      <c r="E82" s="665">
        <v>2052</v>
      </c>
      <c r="F82" s="665">
        <v>144</v>
      </c>
      <c r="H82" s="665"/>
      <c r="J82" s="671"/>
      <c r="K82" s="671"/>
      <c r="L82" s="671"/>
      <c r="M82" s="671"/>
      <c r="N82" s="671"/>
    </row>
    <row r="83" spans="1:14" ht="18" customHeight="1">
      <c r="A83" s="2201"/>
      <c r="B83" s="672" t="s">
        <v>2316</v>
      </c>
      <c r="C83" s="532" t="s">
        <v>2288</v>
      </c>
      <c r="D83" s="673">
        <f>SUM(E83:F83)</f>
        <v>3144</v>
      </c>
      <c r="E83" s="673">
        <v>2817</v>
      </c>
      <c r="F83" s="673">
        <v>327</v>
      </c>
      <c r="H83" s="665"/>
    </row>
    <row r="84" spans="1:14" ht="20.100000000000001" customHeight="1">
      <c r="A84" s="205" t="s">
        <v>2318</v>
      </c>
      <c r="B84" s="221"/>
      <c r="C84" s="221"/>
      <c r="D84" s="221"/>
      <c r="E84" s="221"/>
      <c r="F84" s="674"/>
    </row>
    <row r="85" spans="1:14" ht="20.100000000000001" customHeight="1">
      <c r="A85" s="187" t="s">
        <v>2319</v>
      </c>
      <c r="B85" s="192"/>
      <c r="C85" s="192"/>
      <c r="D85" s="192"/>
      <c r="E85" s="192"/>
      <c r="F85" s="675"/>
    </row>
    <row r="86" spans="1:14" ht="20.100000000000001" customHeight="1">
      <c r="A86" s="187" t="s">
        <v>2320</v>
      </c>
      <c r="F86" s="676"/>
    </row>
    <row r="87" spans="1:14" ht="20.100000000000001" customHeight="1">
      <c r="A87" s="187" t="s">
        <v>2321</v>
      </c>
      <c r="F87" s="676"/>
    </row>
    <row r="88" spans="1:14" ht="20.100000000000001" customHeight="1">
      <c r="A88" s="187" t="s">
        <v>2322</v>
      </c>
      <c r="F88" s="676"/>
    </row>
    <row r="89" spans="1:14" ht="20.100000000000001" customHeight="1">
      <c r="A89" s="192" t="s">
        <v>2323</v>
      </c>
      <c r="F89" s="677"/>
    </row>
    <row r="90" spans="1:14" ht="13.5" customHeight="1">
      <c r="F90" s="677"/>
    </row>
    <row r="91" spans="1:14" ht="13.5" customHeight="1"/>
  </sheetData>
  <customSheetViews>
    <customSheetView guid="{35BD8D3A-C3F6-4E0E-B6B2-2143E8CF03D4}"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rowBreaks count="1" manualBreakCount="1">
        <brk id="41" max="16383" man="1"/>
      </row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5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H1" sqref="H1"/>
      <rowBreaks count="1" manualBreakCount="1">
        <brk id="41" max="16383" man="1"/>
      </row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rowBreaks count="1" manualBreakCount="1">
        <brk id="41" max="16383" man="1"/>
      </rowBreaks>
      <pageMargins left="0.59055118110236227" right="0.59055118110236227" top="0.78740157480314965" bottom="0.78740157480314965" header="0.31496062992125984" footer="0.31496062992125984"/>
      <pageSetup paperSize="9" orientation="portrait" r:id="rId82"/>
    </customSheetView>
  </customSheetViews>
  <mergeCells count="7">
    <mergeCell ref="A44:A83"/>
    <mergeCell ref="A4:C5"/>
    <mergeCell ref="D4:F4"/>
    <mergeCell ref="A6:A31"/>
    <mergeCell ref="A32:A41"/>
    <mergeCell ref="A42:C43"/>
    <mergeCell ref="D42:F42"/>
  </mergeCells>
  <phoneticPr fontId="2"/>
  <conditionalFormatting sqref="D45:F83 H45:H83">
    <cfRule type="expression" dxfId="0" priority="1" stopIfTrue="1">
      <formula>#REF!=2</formula>
    </cfRule>
  </conditionalFormatting>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rowBreaks count="1" manualBreakCount="1">
    <brk id="41" max="1638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autoPageBreaks="0"/>
  </sheetPr>
  <dimension ref="A1:H21"/>
  <sheetViews>
    <sheetView zoomScaleNormal="100" zoomScaleSheetLayoutView="85" workbookViewId="0">
      <selection activeCell="D19" sqref="D19"/>
    </sheetView>
  </sheetViews>
  <sheetFormatPr defaultColWidth="2.5" defaultRowHeight="15" customHeight="1"/>
  <cols>
    <col min="1" max="3" width="12.75" style="20" customWidth="1"/>
    <col min="4" max="6" width="17.125" style="20" customWidth="1"/>
    <col min="7" max="7" width="2.5" style="20" customWidth="1"/>
    <col min="8" max="8" width="10.625" style="20" bestFit="1" customWidth="1"/>
    <col min="9" max="12" width="2.5" style="20" customWidth="1"/>
    <col min="13" max="16384" width="2.5" style="20"/>
  </cols>
  <sheetData>
    <row r="1" spans="1:8" ht="22.5" customHeight="1">
      <c r="F1" s="19" t="s">
        <v>5001</v>
      </c>
      <c r="H1" s="558" t="s">
        <v>747</v>
      </c>
    </row>
    <row r="2" spans="1:8" ht="22.5" customHeight="1">
      <c r="A2" s="22" t="s">
        <v>5011</v>
      </c>
      <c r="B2" s="22"/>
      <c r="C2" s="22"/>
    </row>
    <row r="3" spans="1:8" s="165" customFormat="1" ht="22.5" customHeight="1">
      <c r="A3" s="165" t="s">
        <v>2324</v>
      </c>
      <c r="F3" s="48" t="s">
        <v>2325</v>
      </c>
    </row>
    <row r="4" spans="1:8" ht="33.75" customHeight="1">
      <c r="A4" s="157" t="s">
        <v>2111</v>
      </c>
      <c r="B4" s="678" t="s">
        <v>2112</v>
      </c>
      <c r="C4" s="157" t="s">
        <v>2326</v>
      </c>
      <c r="D4" s="139" t="s">
        <v>2327</v>
      </c>
      <c r="E4" s="158" t="s">
        <v>2328</v>
      </c>
      <c r="F4" s="122" t="s">
        <v>2329</v>
      </c>
    </row>
    <row r="5" spans="1:8" ht="41.25" customHeight="1">
      <c r="A5" s="1604">
        <v>2010</v>
      </c>
      <c r="B5" s="1616" t="s">
        <v>2033</v>
      </c>
      <c r="C5" s="679">
        <v>100395</v>
      </c>
      <c r="D5" s="680">
        <f>C5/F5*1000</f>
        <v>762.06922726582661</v>
      </c>
      <c r="E5" s="680">
        <v>39743</v>
      </c>
      <c r="F5" s="681">
        <v>131740</v>
      </c>
    </row>
    <row r="6" spans="1:8" ht="41.25" customHeight="1">
      <c r="A6" s="1604">
        <v>2011</v>
      </c>
      <c r="B6" s="1616" t="s">
        <v>1949</v>
      </c>
      <c r="C6" s="1612">
        <v>101976</v>
      </c>
      <c r="D6" s="1417">
        <f t="shared" ref="D6" si="0">C6/F6*1000</f>
        <v>777.17316749737074</v>
      </c>
      <c r="E6" s="1417">
        <v>42077</v>
      </c>
      <c r="F6" s="681">
        <v>131214</v>
      </c>
    </row>
    <row r="7" spans="1:8" ht="41.25" customHeight="1">
      <c r="A7" s="1604">
        <v>2012</v>
      </c>
      <c r="B7" s="1616" t="s">
        <v>2035</v>
      </c>
      <c r="C7" s="1612">
        <v>103976</v>
      </c>
      <c r="D7" s="1417">
        <f t="shared" ref="D7" si="1">C7/F7*1000</f>
        <v>789.64715889241609</v>
      </c>
      <c r="E7" s="1417">
        <v>45805</v>
      </c>
      <c r="F7" s="681">
        <v>131674</v>
      </c>
    </row>
    <row r="8" spans="1:8" ht="41.25" customHeight="1">
      <c r="A8" s="1604">
        <v>2013</v>
      </c>
      <c r="B8" s="1616" t="s">
        <v>1951</v>
      </c>
      <c r="C8" s="1612">
        <v>104683</v>
      </c>
      <c r="D8" s="1417">
        <f t="shared" ref="D8" si="2">C8/F8*1000</f>
        <v>785.27759232448409</v>
      </c>
      <c r="E8" s="1417">
        <v>49293</v>
      </c>
      <c r="F8" s="681">
        <v>133307</v>
      </c>
    </row>
    <row r="9" spans="1:8" ht="41.25" customHeight="1">
      <c r="A9" s="117">
        <v>2014</v>
      </c>
      <c r="B9" s="658" t="s">
        <v>2037</v>
      </c>
      <c r="C9" s="1612">
        <v>106114</v>
      </c>
      <c r="D9" s="31">
        <f t="shared" ref="D9:D17" si="3">C9/F9*1000</f>
        <v>785.88409553786335</v>
      </c>
      <c r="E9" s="1417">
        <v>52151</v>
      </c>
      <c r="F9" s="681">
        <v>135025</v>
      </c>
    </row>
    <row r="10" spans="1:8" ht="41.25" customHeight="1">
      <c r="A10" s="117">
        <v>2015</v>
      </c>
      <c r="B10" s="658" t="s">
        <v>1953</v>
      </c>
      <c r="C10" s="584">
        <v>107731</v>
      </c>
      <c r="D10" s="31">
        <f t="shared" si="3"/>
        <v>778.90969561130794</v>
      </c>
      <c r="E10" s="31">
        <v>54387</v>
      </c>
      <c r="F10" s="681">
        <v>138310</v>
      </c>
    </row>
    <row r="11" spans="1:8" ht="41.25" customHeight="1">
      <c r="A11" s="117">
        <v>2016</v>
      </c>
      <c r="B11" s="658" t="s">
        <v>1954</v>
      </c>
      <c r="C11" s="584">
        <v>109657</v>
      </c>
      <c r="D11" s="31">
        <f t="shared" si="3"/>
        <v>782.96787644677363</v>
      </c>
      <c r="E11" s="31">
        <v>56951</v>
      </c>
      <c r="F11" s="681">
        <v>140053</v>
      </c>
    </row>
    <row r="12" spans="1:8" ht="41.25" customHeight="1">
      <c r="A12" s="117">
        <v>2017</v>
      </c>
      <c r="B12" s="658" t="s">
        <v>1955</v>
      </c>
      <c r="C12" s="584">
        <v>112011</v>
      </c>
      <c r="D12" s="31">
        <f t="shared" si="3"/>
        <v>794.23526909168265</v>
      </c>
      <c r="E12" s="31">
        <v>59461</v>
      </c>
      <c r="F12" s="681">
        <v>141030</v>
      </c>
    </row>
    <row r="13" spans="1:8" ht="41.25" customHeight="1">
      <c r="A13" s="117">
        <v>2018</v>
      </c>
      <c r="B13" s="658" t="s">
        <v>1956</v>
      </c>
      <c r="C13" s="584">
        <v>113777</v>
      </c>
      <c r="D13" s="31">
        <f t="shared" si="3"/>
        <v>803.47584141914888</v>
      </c>
      <c r="E13" s="31">
        <v>61570</v>
      </c>
      <c r="F13" s="681">
        <v>141606</v>
      </c>
    </row>
    <row r="14" spans="1:8" ht="41.25" customHeight="1">
      <c r="A14" s="682">
        <v>2019</v>
      </c>
      <c r="B14" s="683" t="s">
        <v>1957</v>
      </c>
      <c r="C14" s="602">
        <v>115221</v>
      </c>
      <c r="D14" s="31">
        <f t="shared" si="3"/>
        <v>806.73416232565955</v>
      </c>
      <c r="E14" s="587">
        <v>63718</v>
      </c>
      <c r="F14" s="681">
        <v>142824</v>
      </c>
    </row>
    <row r="15" spans="1:8" ht="41.25" customHeight="1">
      <c r="A15" s="682">
        <v>2020</v>
      </c>
      <c r="B15" s="683" t="s">
        <v>1958</v>
      </c>
      <c r="C15" s="602">
        <v>114128</v>
      </c>
      <c r="D15" s="1087">
        <f t="shared" si="3"/>
        <v>812.64018342222005</v>
      </c>
      <c r="E15" s="587">
        <v>62797</v>
      </c>
      <c r="F15" s="681">
        <v>140441</v>
      </c>
    </row>
    <row r="16" spans="1:8" ht="41.25" customHeight="1">
      <c r="A16" s="682">
        <v>2021</v>
      </c>
      <c r="B16" s="683" t="s">
        <v>4915</v>
      </c>
      <c r="C16" s="602">
        <v>114187</v>
      </c>
      <c r="D16" s="1417">
        <f>C16/F16*1000</f>
        <v>806.82131324764885</v>
      </c>
      <c r="E16" s="587">
        <v>62551</v>
      </c>
      <c r="F16" s="1358">
        <v>141527</v>
      </c>
    </row>
    <row r="17" spans="1:6" ht="41.25" customHeight="1">
      <c r="A17" s="682">
        <v>2022</v>
      </c>
      <c r="B17" s="683" t="s">
        <v>5124</v>
      </c>
      <c r="C17" s="602">
        <v>112667</v>
      </c>
      <c r="D17" s="1350">
        <f t="shared" si="3"/>
        <v>791.22306806370966</v>
      </c>
      <c r="E17" s="587">
        <v>61633</v>
      </c>
      <c r="F17" s="1358">
        <v>142396</v>
      </c>
    </row>
    <row r="18" spans="1:6" ht="41.25" customHeight="1">
      <c r="A18" s="682">
        <v>2023</v>
      </c>
      <c r="B18" s="683" t="s">
        <v>5425</v>
      </c>
      <c r="C18" s="602">
        <v>111736</v>
      </c>
      <c r="D18" s="1417">
        <f>C18/F18*1000</f>
        <v>781.13574239913873</v>
      </c>
      <c r="E18" s="587">
        <v>61167</v>
      </c>
      <c r="F18" s="1358">
        <v>143043</v>
      </c>
    </row>
    <row r="19" spans="1:6" ht="41.25" customHeight="1">
      <c r="A19" s="684">
        <v>2024</v>
      </c>
      <c r="B19" s="685" t="s">
        <v>5566</v>
      </c>
      <c r="C19" s="603">
        <v>110726</v>
      </c>
      <c r="D19" s="172">
        <f>C19/F19*1000</f>
        <v>769.37401418873378</v>
      </c>
      <c r="E19" s="604">
        <v>60843</v>
      </c>
      <c r="F19" s="1093">
        <v>143917</v>
      </c>
    </row>
    <row r="20" spans="1:6" ht="20.100000000000001" customHeight="1">
      <c r="A20" s="20" t="s">
        <v>2330</v>
      </c>
    </row>
    <row r="21" spans="1:6" ht="20.100000000000001" customHeight="1">
      <c r="A21" s="20" t="s">
        <v>2331</v>
      </c>
    </row>
  </sheetData>
  <customSheetViews>
    <customSheetView guid="{35BD8D3A-C3F6-4E0E-B6B2-2143E8CF03D4}" scale="85">
      <selection activeCell="H13" sqref="H1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H1" sqref="H1"/>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H1" sqref="H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H1" sqref="H1"/>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H1" sqref="H1"/>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H1" sqref="H1"/>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H1" sqref="H1"/>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H1" sqref="H1"/>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H1" sqref="H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H1" sqref="H1"/>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H1" sqref="H1"/>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H1" sqref="H1"/>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H1" sqref="H1"/>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H1" sqref="H1"/>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H1" sqref="H1"/>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H1" sqref="H1"/>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H1" sqref="H1"/>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H1" sqref="H1"/>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H1" sqref="H1"/>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H1" sqref="H1"/>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H1" sqref="H1"/>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H1" sqref="H1"/>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H1" sqref="H1"/>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H1" sqref="H1"/>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H1" sqref="H1"/>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H1" sqref="H1"/>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H1" sqref="H1"/>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H1" sqref="H1"/>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H1" sqref="H1"/>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H1" sqref="H1"/>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H1" sqref="H1"/>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H1" sqref="H1"/>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H1" sqref="H1"/>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H1" sqref="H1"/>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H1" sqref="H1"/>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H1" sqref="H1"/>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H1" sqref="H1"/>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H1" sqref="H1"/>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H1" sqref="H1"/>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H1" sqref="H1"/>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H1" sqref="H1"/>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H1" sqref="H1"/>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H1" sqref="H1"/>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H1" sqref="H1"/>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E15"/>
  <sheetViews>
    <sheetView zoomScaleNormal="100" zoomScaleSheetLayoutView="100" workbookViewId="0">
      <pane ySplit="4" topLeftCell="A5" activePane="bottomLeft" state="frozen"/>
      <selection activeCell="M25" sqref="M25"/>
      <selection pane="bottomLeft" activeCell="C19" sqref="C19"/>
    </sheetView>
  </sheetViews>
  <sheetFormatPr defaultColWidth="2.5" defaultRowHeight="15" customHeight="1"/>
  <cols>
    <col min="1" max="1" width="22.25" style="20" customWidth="1"/>
    <col min="2" max="2" width="21.375" style="20" bestFit="1" customWidth="1"/>
    <col min="3" max="3" width="22.25" style="20" customWidth="1"/>
    <col min="4" max="4" width="2.5" style="20"/>
    <col min="5" max="5" width="10.625" style="20" bestFit="1" customWidth="1"/>
    <col min="6" max="16384" width="2.5" style="20"/>
  </cols>
  <sheetData>
    <row r="1" spans="1:5" ht="22.5" customHeight="1">
      <c r="C1" s="19" t="s">
        <v>4753</v>
      </c>
      <c r="E1" s="95" t="s">
        <v>206</v>
      </c>
    </row>
    <row r="2" spans="1:5" s="23" customFormat="1" ht="22.5" customHeight="1">
      <c r="A2" s="39" t="s">
        <v>4762</v>
      </c>
      <c r="C2" s="40"/>
    </row>
    <row r="3" spans="1:5" s="23" customFormat="1" ht="22.5" customHeight="1">
      <c r="A3" s="41" t="s">
        <v>62</v>
      </c>
    </row>
    <row r="4" spans="1:5" ht="20.100000000000001" customHeight="1">
      <c r="A4" s="24" t="s">
        <v>63</v>
      </c>
      <c r="B4" s="42" t="s">
        <v>64</v>
      </c>
      <c r="C4" s="24" t="s">
        <v>65</v>
      </c>
    </row>
    <row r="5" spans="1:5" ht="22.5" customHeight="1">
      <c r="A5" s="161" t="s">
        <v>66</v>
      </c>
      <c r="B5" s="44">
        <v>1700</v>
      </c>
      <c r="C5" s="43" t="s">
        <v>60</v>
      </c>
    </row>
    <row r="6" spans="1:5" ht="22.5" customHeight="1">
      <c r="A6" s="161" t="s">
        <v>67</v>
      </c>
      <c r="B6" s="44">
        <v>1602</v>
      </c>
      <c r="C6" s="43" t="s">
        <v>60</v>
      </c>
    </row>
    <row r="7" spans="1:5" ht="22.5" customHeight="1">
      <c r="A7" s="161" t="s">
        <v>68</v>
      </c>
      <c r="B7" s="44">
        <v>1082</v>
      </c>
      <c r="C7" s="43" t="s">
        <v>69</v>
      </c>
    </row>
    <row r="8" spans="1:5" ht="22.5" customHeight="1">
      <c r="A8" s="161" t="s">
        <v>70</v>
      </c>
      <c r="B8" s="44">
        <v>1012</v>
      </c>
      <c r="C8" s="43" t="s">
        <v>69</v>
      </c>
    </row>
    <row r="9" spans="1:5" ht="22.5" customHeight="1">
      <c r="A9" s="161" t="s">
        <v>71</v>
      </c>
      <c r="B9" s="44">
        <v>1009</v>
      </c>
      <c r="C9" s="43" t="s">
        <v>72</v>
      </c>
    </row>
    <row r="10" spans="1:5" ht="22.5" customHeight="1">
      <c r="A10" s="161" t="s">
        <v>73</v>
      </c>
      <c r="B10" s="44">
        <v>999</v>
      </c>
      <c r="C10" s="43" t="s">
        <v>60</v>
      </c>
    </row>
    <row r="11" spans="1:5" ht="22.5" customHeight="1">
      <c r="A11" s="161" t="s">
        <v>74</v>
      </c>
      <c r="B11" s="44">
        <v>989</v>
      </c>
      <c r="C11" s="43" t="s">
        <v>60</v>
      </c>
    </row>
    <row r="12" spans="1:5" ht="22.5" customHeight="1">
      <c r="A12" s="161" t="s">
        <v>75</v>
      </c>
      <c r="B12" s="44">
        <v>981</v>
      </c>
      <c r="C12" s="43" t="s">
        <v>69</v>
      </c>
    </row>
    <row r="13" spans="1:5" ht="22.5" customHeight="1">
      <c r="A13" s="161" t="s">
        <v>76</v>
      </c>
      <c r="B13" s="44">
        <v>968</v>
      </c>
      <c r="C13" s="43" t="s">
        <v>77</v>
      </c>
    </row>
    <row r="14" spans="1:5" ht="22.5" customHeight="1">
      <c r="A14" s="164" t="s">
        <v>78</v>
      </c>
      <c r="B14" s="46">
        <v>959</v>
      </c>
      <c r="C14" s="45" t="s">
        <v>69</v>
      </c>
    </row>
    <row r="15" spans="1:5" ht="15" customHeight="1">
      <c r="A15" s="28" t="s">
        <v>79</v>
      </c>
    </row>
  </sheetData>
  <customSheetViews>
    <customSheetView guid="{35BD8D3A-C3F6-4E0E-B6B2-2143E8CF03D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4" topLeftCell="A5" activePane="bottomLeft" state="frozen"/>
      <selection pane="bottomLeft" activeCell="A2" sqref="A2"/>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3" topLeftCell="A5" activePane="bottomLeft"/>
      <selection pane="bottomLeft"/>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3" topLeftCell="A5" activePane="bottomLeft"/>
      <selection pane="bottomLeft"/>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3" topLeftCell="A5" activePane="bottomLeft"/>
      <selection pane="bottomLeft"/>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4" topLeftCell="A5"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E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autoPageBreaks="0"/>
  </sheetPr>
  <dimension ref="A1:L38"/>
  <sheetViews>
    <sheetView zoomScale="85" zoomScaleNormal="85" zoomScaleSheetLayoutView="70" workbookViewId="0">
      <selection activeCell="J25" sqref="J25"/>
    </sheetView>
  </sheetViews>
  <sheetFormatPr defaultColWidth="2.5" defaultRowHeight="15" customHeight="1"/>
  <cols>
    <col min="1" max="3" width="11.75" style="540" customWidth="1"/>
    <col min="4" max="10" width="8.75" style="540" customWidth="1"/>
    <col min="11" max="11" width="2.5" style="540" customWidth="1"/>
    <col min="12" max="12" width="10.625" style="540" bestFit="1" customWidth="1"/>
    <col min="13" max="16384" width="2.5" style="540"/>
  </cols>
  <sheetData>
    <row r="1" spans="1:12" ht="22.5" customHeight="1">
      <c r="J1" s="580" t="s">
        <v>4815</v>
      </c>
      <c r="L1" s="558" t="s">
        <v>747</v>
      </c>
    </row>
    <row r="2" spans="1:12" ht="22.5" customHeight="1">
      <c r="A2" s="686" t="s">
        <v>4820</v>
      </c>
      <c r="B2" s="686"/>
      <c r="C2" s="686"/>
    </row>
    <row r="3" spans="1:12" s="562" customFormat="1" ht="22.5" customHeight="1">
      <c r="A3" s="570" t="s">
        <v>2333</v>
      </c>
    </row>
    <row r="4" spans="1:12" ht="20.100000000000001" customHeight="1">
      <c r="A4" s="2209" t="s">
        <v>2334</v>
      </c>
      <c r="B4" s="2209" t="s">
        <v>2335</v>
      </c>
      <c r="C4" s="2209" t="s">
        <v>2336</v>
      </c>
      <c r="D4" s="2158" t="s">
        <v>2337</v>
      </c>
      <c r="E4" s="2158"/>
      <c r="F4" s="2158"/>
      <c r="G4" s="2158" t="s">
        <v>2338</v>
      </c>
      <c r="H4" s="2158"/>
      <c r="I4" s="2158"/>
      <c r="J4" s="2157"/>
    </row>
    <row r="5" spans="1:12" ht="20.100000000000001" customHeight="1">
      <c r="A5" s="2156"/>
      <c r="B5" s="2156"/>
      <c r="C5" s="2156"/>
      <c r="D5" s="2158" t="s">
        <v>2339</v>
      </c>
      <c r="E5" s="2158" t="s">
        <v>2340</v>
      </c>
      <c r="F5" s="2158"/>
      <c r="G5" s="2158" t="s">
        <v>131</v>
      </c>
      <c r="H5" s="2158" t="s">
        <v>245</v>
      </c>
      <c r="I5" s="2158" t="s">
        <v>246</v>
      </c>
      <c r="J5" s="2157" t="s">
        <v>2341</v>
      </c>
    </row>
    <row r="6" spans="1:12" ht="20.100000000000001" customHeight="1">
      <c r="A6" s="2156"/>
      <c r="B6" s="2156"/>
      <c r="C6" s="2156"/>
      <c r="D6" s="2158"/>
      <c r="E6" s="1108" t="s">
        <v>245</v>
      </c>
      <c r="F6" s="1108" t="s">
        <v>246</v>
      </c>
      <c r="G6" s="2158"/>
      <c r="H6" s="2158"/>
      <c r="I6" s="2158"/>
      <c r="J6" s="2157"/>
    </row>
    <row r="7" spans="1:12" s="689" customFormat="1" ht="33.75" customHeight="1">
      <c r="A7" s="1112">
        <v>2008</v>
      </c>
      <c r="B7" s="687" t="s">
        <v>2342</v>
      </c>
      <c r="C7" s="688">
        <v>75011</v>
      </c>
      <c r="D7" s="688">
        <v>99016</v>
      </c>
      <c r="E7" s="688">
        <v>12481</v>
      </c>
      <c r="F7" s="688">
        <v>14068</v>
      </c>
      <c r="G7" s="688">
        <v>6705</v>
      </c>
      <c r="H7" s="688">
        <v>3162</v>
      </c>
      <c r="I7" s="688">
        <v>3500</v>
      </c>
      <c r="J7" s="1117">
        <f t="shared" ref="J7:J19" si="0">ROUND(G7/D7*100,2)</f>
        <v>6.77</v>
      </c>
    </row>
    <row r="8" spans="1:12" s="689" customFormat="1" ht="33.75" customHeight="1">
      <c r="A8" s="1112">
        <v>2009</v>
      </c>
      <c r="B8" s="687" t="s">
        <v>2191</v>
      </c>
      <c r="C8" s="688">
        <v>54201</v>
      </c>
      <c r="D8" s="688">
        <v>136418</v>
      </c>
      <c r="E8" s="688">
        <v>15484</v>
      </c>
      <c r="F8" s="688">
        <v>16659</v>
      </c>
      <c r="G8" s="688">
        <v>7807</v>
      </c>
      <c r="H8" s="688">
        <v>3728</v>
      </c>
      <c r="I8" s="688">
        <v>4016</v>
      </c>
      <c r="J8" s="1117">
        <f t="shared" si="0"/>
        <v>5.72</v>
      </c>
    </row>
    <row r="9" spans="1:12" s="689" customFormat="1" ht="33.75" customHeight="1">
      <c r="A9" s="1112">
        <v>2010</v>
      </c>
      <c r="B9" s="687" t="s">
        <v>139</v>
      </c>
      <c r="C9" s="688">
        <v>52510</v>
      </c>
      <c r="D9" s="688">
        <v>125420</v>
      </c>
      <c r="E9" s="688">
        <v>14400</v>
      </c>
      <c r="F9" s="688">
        <v>15875</v>
      </c>
      <c r="G9" s="688">
        <v>7888</v>
      </c>
      <c r="H9" s="688">
        <v>3786</v>
      </c>
      <c r="I9" s="688">
        <v>4070</v>
      </c>
      <c r="J9" s="1117">
        <f t="shared" si="0"/>
        <v>6.29</v>
      </c>
    </row>
    <row r="10" spans="1:12" s="689" customFormat="1" ht="33.75" customHeight="1">
      <c r="A10" s="1112">
        <v>2011</v>
      </c>
      <c r="B10" s="687" t="s">
        <v>140</v>
      </c>
      <c r="C10" s="688">
        <v>69458</v>
      </c>
      <c r="D10" s="688">
        <v>113929</v>
      </c>
      <c r="E10" s="688">
        <v>13169</v>
      </c>
      <c r="F10" s="688">
        <v>15397</v>
      </c>
      <c r="G10" s="688">
        <v>8407</v>
      </c>
      <c r="H10" s="688">
        <v>4035</v>
      </c>
      <c r="I10" s="688">
        <v>4354</v>
      </c>
      <c r="J10" s="1117">
        <f t="shared" si="0"/>
        <v>7.38</v>
      </c>
    </row>
    <row r="11" spans="1:12" s="689" customFormat="1" ht="33.75" customHeight="1">
      <c r="A11" s="1112">
        <v>2012</v>
      </c>
      <c r="B11" s="687" t="s">
        <v>2177</v>
      </c>
      <c r="C11" s="688">
        <v>103571</v>
      </c>
      <c r="D11" s="688">
        <v>97805</v>
      </c>
      <c r="E11" s="688">
        <v>11651</v>
      </c>
      <c r="F11" s="688">
        <v>12784</v>
      </c>
      <c r="G11" s="688">
        <v>8595</v>
      </c>
      <c r="H11" s="688">
        <v>4204</v>
      </c>
      <c r="I11" s="688">
        <v>4380</v>
      </c>
      <c r="J11" s="1117">
        <f t="shared" si="0"/>
        <v>8.7899999999999991</v>
      </c>
    </row>
    <row r="12" spans="1:12" s="689" customFormat="1" ht="33.75" customHeight="1">
      <c r="A12" s="1112">
        <v>2013</v>
      </c>
      <c r="B12" s="687" t="s">
        <v>1034</v>
      </c>
      <c r="C12" s="688">
        <v>116065</v>
      </c>
      <c r="D12" s="688">
        <v>89192</v>
      </c>
      <c r="E12" s="688">
        <v>11618</v>
      </c>
      <c r="F12" s="688">
        <v>12639</v>
      </c>
      <c r="G12" s="688">
        <v>8405</v>
      </c>
      <c r="H12" s="688">
        <v>4006</v>
      </c>
      <c r="I12" s="688">
        <v>4387</v>
      </c>
      <c r="J12" s="1117">
        <f t="shared" si="0"/>
        <v>9.42</v>
      </c>
    </row>
    <row r="13" spans="1:12" s="689" customFormat="1" ht="33.75" customHeight="1">
      <c r="A13" s="1112">
        <v>2014</v>
      </c>
      <c r="B13" s="687" t="s">
        <v>969</v>
      </c>
      <c r="C13" s="688">
        <v>124885</v>
      </c>
      <c r="D13" s="688">
        <v>83745</v>
      </c>
      <c r="E13" s="688">
        <v>10503</v>
      </c>
      <c r="F13" s="688">
        <v>12233</v>
      </c>
      <c r="G13" s="688">
        <v>7879</v>
      </c>
      <c r="H13" s="688">
        <v>3736</v>
      </c>
      <c r="I13" s="688">
        <v>4138</v>
      </c>
      <c r="J13" s="1117">
        <f t="shared" si="0"/>
        <v>9.41</v>
      </c>
    </row>
    <row r="14" spans="1:12" ht="33.75" customHeight="1">
      <c r="A14" s="682">
        <v>2015</v>
      </c>
      <c r="B14" s="690" t="s">
        <v>880</v>
      </c>
      <c r="C14" s="587">
        <v>125355</v>
      </c>
      <c r="D14" s="587">
        <v>85631</v>
      </c>
      <c r="E14" s="587">
        <v>10253</v>
      </c>
      <c r="F14" s="587">
        <v>12240</v>
      </c>
      <c r="G14" s="587">
        <v>7191</v>
      </c>
      <c r="H14" s="587">
        <v>3287</v>
      </c>
      <c r="I14" s="587">
        <v>3903</v>
      </c>
      <c r="J14" s="1117">
        <f t="shared" si="0"/>
        <v>8.4</v>
      </c>
    </row>
    <row r="15" spans="1:12" ht="33.75" customHeight="1">
      <c r="A15" s="682">
        <v>2016</v>
      </c>
      <c r="B15" s="691" t="s">
        <v>180</v>
      </c>
      <c r="C15" s="587">
        <v>122531</v>
      </c>
      <c r="D15" s="587">
        <v>82093</v>
      </c>
      <c r="E15" s="587">
        <v>10033</v>
      </c>
      <c r="F15" s="587">
        <v>11895</v>
      </c>
      <c r="G15" s="587">
        <v>7060</v>
      </c>
      <c r="H15" s="587">
        <v>3226</v>
      </c>
      <c r="I15" s="587">
        <v>3831</v>
      </c>
      <c r="J15" s="1117">
        <f t="shared" si="0"/>
        <v>8.6</v>
      </c>
    </row>
    <row r="16" spans="1:12" ht="33.75" customHeight="1">
      <c r="A16" s="682">
        <v>2017</v>
      </c>
      <c r="B16" s="691" t="s">
        <v>186</v>
      </c>
      <c r="C16" s="587">
        <v>129401</v>
      </c>
      <c r="D16" s="587">
        <v>81119</v>
      </c>
      <c r="E16" s="587">
        <v>9895</v>
      </c>
      <c r="F16" s="587">
        <v>11558</v>
      </c>
      <c r="G16" s="587">
        <v>7144</v>
      </c>
      <c r="H16" s="587">
        <v>3395</v>
      </c>
      <c r="I16" s="587">
        <v>3742</v>
      </c>
      <c r="J16" s="1117">
        <f t="shared" si="0"/>
        <v>8.81</v>
      </c>
    </row>
    <row r="17" spans="1:10" ht="33.75" customHeight="1">
      <c r="A17" s="682">
        <v>2018</v>
      </c>
      <c r="B17" s="691" t="s">
        <v>2178</v>
      </c>
      <c r="C17" s="587">
        <v>124521</v>
      </c>
      <c r="D17" s="587">
        <v>74619</v>
      </c>
      <c r="E17" s="587">
        <v>8881</v>
      </c>
      <c r="F17" s="587">
        <v>10891</v>
      </c>
      <c r="G17" s="587">
        <v>6452</v>
      </c>
      <c r="H17" s="587">
        <v>2979</v>
      </c>
      <c r="I17" s="587">
        <v>3473</v>
      </c>
      <c r="J17" s="1117">
        <f t="shared" si="0"/>
        <v>8.65</v>
      </c>
    </row>
    <row r="18" spans="1:10" ht="33.75" customHeight="1">
      <c r="A18" s="682">
        <v>2019</v>
      </c>
      <c r="B18" s="691" t="s">
        <v>919</v>
      </c>
      <c r="C18" s="587">
        <v>122731</v>
      </c>
      <c r="D18" s="587">
        <v>74547</v>
      </c>
      <c r="E18" s="587">
        <v>8245</v>
      </c>
      <c r="F18" s="587">
        <v>11079</v>
      </c>
      <c r="G18" s="587">
        <v>5983</v>
      </c>
      <c r="H18" s="587">
        <v>2552</v>
      </c>
      <c r="I18" s="587">
        <v>3428</v>
      </c>
      <c r="J18" s="1117">
        <f t="shared" si="0"/>
        <v>8.0299999999999994</v>
      </c>
    </row>
    <row r="19" spans="1:10" ht="33.75" customHeight="1">
      <c r="A19" s="682">
        <v>2020</v>
      </c>
      <c r="B19" s="691" t="s">
        <v>837</v>
      </c>
      <c r="C19" s="587">
        <v>99795</v>
      </c>
      <c r="D19" s="587">
        <v>73794</v>
      </c>
      <c r="E19" s="587">
        <v>7219</v>
      </c>
      <c r="F19" s="587">
        <v>9264</v>
      </c>
      <c r="G19" s="587">
        <v>4965</v>
      </c>
      <c r="H19" s="587">
        <v>2173</v>
      </c>
      <c r="I19" s="587">
        <v>2790</v>
      </c>
      <c r="J19" s="1117">
        <f t="shared" si="0"/>
        <v>6.73</v>
      </c>
    </row>
    <row r="20" spans="1:10" ht="33.75" customHeight="1">
      <c r="A20" s="682">
        <v>2021</v>
      </c>
      <c r="B20" s="691" t="s">
        <v>2179</v>
      </c>
      <c r="C20" s="587">
        <v>105893</v>
      </c>
      <c r="D20" s="587">
        <v>72190</v>
      </c>
      <c r="E20" s="587">
        <v>7193</v>
      </c>
      <c r="F20" s="587">
        <v>8854</v>
      </c>
      <c r="G20" s="587">
        <v>4921</v>
      </c>
      <c r="H20" s="587">
        <v>2187</v>
      </c>
      <c r="I20" s="587">
        <v>2732</v>
      </c>
      <c r="J20" s="1117">
        <f>ROUND(G20/D20*100,2)</f>
        <v>6.82</v>
      </c>
    </row>
    <row r="21" spans="1:10" ht="33.75" customHeight="1">
      <c r="A21" s="682">
        <v>2022</v>
      </c>
      <c r="B21" s="691" t="s">
        <v>4917</v>
      </c>
      <c r="C21" s="587">
        <v>124009</v>
      </c>
      <c r="D21" s="587">
        <v>72072</v>
      </c>
      <c r="E21" s="587">
        <v>7339</v>
      </c>
      <c r="F21" s="587">
        <v>8415</v>
      </c>
      <c r="G21" s="587">
        <v>4627</v>
      </c>
      <c r="H21" s="587">
        <v>2109</v>
      </c>
      <c r="I21" s="587">
        <v>2518</v>
      </c>
      <c r="J21" s="1117">
        <f>ROUND(G21/D21*100,2)</f>
        <v>6.42</v>
      </c>
    </row>
    <row r="22" spans="1:10" ht="33.75" customHeight="1">
      <c r="A22" s="682">
        <v>2023</v>
      </c>
      <c r="B22" s="691" t="s">
        <v>5128</v>
      </c>
      <c r="C22" s="587">
        <v>121632</v>
      </c>
      <c r="D22" s="587">
        <v>70340</v>
      </c>
      <c r="E22" s="587">
        <v>6996</v>
      </c>
      <c r="F22" s="587">
        <v>8810</v>
      </c>
      <c r="G22" s="587">
        <v>4433</v>
      </c>
      <c r="H22" s="587">
        <v>1939</v>
      </c>
      <c r="I22" s="587">
        <v>2494</v>
      </c>
      <c r="J22" s="1117">
        <f>ROUND(G22/D22*100,2)</f>
        <v>6.3</v>
      </c>
    </row>
    <row r="23" spans="1:10" ht="33.75" customHeight="1">
      <c r="A23" s="692">
        <v>2024</v>
      </c>
      <c r="B23" s="693" t="s">
        <v>5431</v>
      </c>
      <c r="C23" s="588">
        <f>SUM(C24:C35)</f>
        <v>107817</v>
      </c>
      <c r="D23" s="588">
        <f t="shared" ref="D23:I23" si="1">SUM(D24:D35)</f>
        <v>73587</v>
      </c>
      <c r="E23" s="588">
        <f t="shared" si="1"/>
        <v>7238</v>
      </c>
      <c r="F23" s="588">
        <f t="shared" si="1"/>
        <v>9048</v>
      </c>
      <c r="G23" s="588">
        <f t="shared" si="1"/>
        <v>4460</v>
      </c>
      <c r="H23" s="588">
        <f>SUM(H24:H35)</f>
        <v>1946</v>
      </c>
      <c r="I23" s="588">
        <f t="shared" si="1"/>
        <v>2513</v>
      </c>
      <c r="J23" s="1117">
        <f>ROUND(G23/D23*100,2)</f>
        <v>6.06</v>
      </c>
    </row>
    <row r="24" spans="1:10" ht="33.75" customHeight="1">
      <c r="A24" s="694" t="s">
        <v>213</v>
      </c>
      <c r="B24" s="694" t="s">
        <v>213</v>
      </c>
      <c r="C24" s="1925">
        <v>9414</v>
      </c>
      <c r="D24" s="1919">
        <v>5587</v>
      </c>
      <c r="E24" s="1920">
        <v>622</v>
      </c>
      <c r="F24" s="1920">
        <v>829</v>
      </c>
      <c r="G24" s="1920">
        <v>321</v>
      </c>
      <c r="H24" s="1920">
        <v>144</v>
      </c>
      <c r="I24" s="1920">
        <v>176</v>
      </c>
      <c r="J24" s="1117">
        <v>5.75</v>
      </c>
    </row>
    <row r="25" spans="1:10" ht="33.75" customHeight="1">
      <c r="A25" s="695" t="s">
        <v>2343</v>
      </c>
      <c r="B25" s="695" t="s">
        <v>2343</v>
      </c>
      <c r="C25" s="1925">
        <v>9824</v>
      </c>
      <c r="D25" s="1919">
        <v>5943</v>
      </c>
      <c r="E25" s="1920">
        <v>648</v>
      </c>
      <c r="F25" s="1920">
        <v>861</v>
      </c>
      <c r="G25" s="1920">
        <v>392</v>
      </c>
      <c r="H25" s="1920">
        <v>138</v>
      </c>
      <c r="I25" s="1920">
        <v>254</v>
      </c>
      <c r="J25" s="1117">
        <v>6.6</v>
      </c>
    </row>
    <row r="26" spans="1:10" ht="33.75" customHeight="1">
      <c r="A26" s="694" t="s">
        <v>226</v>
      </c>
      <c r="B26" s="694" t="s">
        <v>226</v>
      </c>
      <c r="C26" s="1925">
        <v>9529</v>
      </c>
      <c r="D26" s="1919">
        <v>6275</v>
      </c>
      <c r="E26" s="1920">
        <v>657</v>
      </c>
      <c r="F26" s="1920">
        <v>835</v>
      </c>
      <c r="G26" s="1920">
        <v>473</v>
      </c>
      <c r="H26" s="1920">
        <v>204</v>
      </c>
      <c r="I26" s="1920">
        <v>269</v>
      </c>
      <c r="J26" s="1117">
        <v>7.54</v>
      </c>
    </row>
    <row r="27" spans="1:10" ht="33.75" customHeight="1">
      <c r="A27" s="695" t="s">
        <v>227</v>
      </c>
      <c r="B27" s="695" t="s">
        <v>227</v>
      </c>
      <c r="C27" s="1925">
        <v>8879</v>
      </c>
      <c r="D27" s="1919">
        <v>6536</v>
      </c>
      <c r="E27" s="1920">
        <v>825</v>
      </c>
      <c r="F27" s="1920">
        <v>954</v>
      </c>
      <c r="G27" s="1920">
        <v>460</v>
      </c>
      <c r="H27" s="1920">
        <v>211</v>
      </c>
      <c r="I27" s="1920">
        <v>249</v>
      </c>
      <c r="J27" s="1117">
        <v>7.04</v>
      </c>
    </row>
    <row r="28" spans="1:10" ht="33.75" customHeight="1">
      <c r="A28" s="694" t="s">
        <v>228</v>
      </c>
      <c r="B28" s="694" t="s">
        <v>228</v>
      </c>
      <c r="C28" s="1925">
        <v>8453</v>
      </c>
      <c r="D28" s="1919">
        <v>6557</v>
      </c>
      <c r="E28" s="1920">
        <v>634</v>
      </c>
      <c r="F28" s="1920">
        <v>862</v>
      </c>
      <c r="G28" s="1920">
        <v>389</v>
      </c>
      <c r="H28" s="1920">
        <v>176</v>
      </c>
      <c r="I28" s="1920">
        <v>213</v>
      </c>
      <c r="J28" s="1117">
        <v>5.93</v>
      </c>
    </row>
    <row r="29" spans="1:10" ht="33.75" customHeight="1">
      <c r="A29" s="695" t="s">
        <v>229</v>
      </c>
      <c r="B29" s="695" t="s">
        <v>229</v>
      </c>
      <c r="C29" s="1925">
        <v>8362</v>
      </c>
      <c r="D29" s="1919">
        <v>6537</v>
      </c>
      <c r="E29" s="1920">
        <v>569</v>
      </c>
      <c r="F29" s="1920">
        <v>692</v>
      </c>
      <c r="G29" s="1920">
        <v>364</v>
      </c>
      <c r="H29" s="1920">
        <v>153</v>
      </c>
      <c r="I29" s="1920">
        <v>211</v>
      </c>
      <c r="J29" s="1117">
        <v>5.57</v>
      </c>
    </row>
    <row r="30" spans="1:10" ht="33.75" customHeight="1">
      <c r="A30" s="694" t="s">
        <v>230</v>
      </c>
      <c r="B30" s="694" t="s">
        <v>230</v>
      </c>
      <c r="C30" s="1925">
        <v>8471</v>
      </c>
      <c r="D30" s="1919">
        <v>6324</v>
      </c>
      <c r="E30" s="1920">
        <v>594</v>
      </c>
      <c r="F30" s="1920">
        <v>755</v>
      </c>
      <c r="G30" s="1920">
        <v>372</v>
      </c>
      <c r="H30" s="1920">
        <v>167</v>
      </c>
      <c r="I30" s="1920">
        <v>205</v>
      </c>
      <c r="J30" s="1117">
        <v>5.88</v>
      </c>
    </row>
    <row r="31" spans="1:10" ht="33.75" customHeight="1">
      <c r="A31" s="695" t="s">
        <v>231</v>
      </c>
      <c r="B31" s="695" t="s">
        <v>231</v>
      </c>
      <c r="C31" s="1925">
        <v>8316</v>
      </c>
      <c r="D31" s="1919">
        <v>6129</v>
      </c>
      <c r="E31" s="1920">
        <v>548</v>
      </c>
      <c r="F31" s="1920">
        <v>649</v>
      </c>
      <c r="G31" s="1920">
        <v>299</v>
      </c>
      <c r="H31" s="1920">
        <v>131</v>
      </c>
      <c r="I31" s="1920">
        <v>168</v>
      </c>
      <c r="J31" s="1117">
        <v>4.88</v>
      </c>
    </row>
    <row r="32" spans="1:10" ht="33.75" customHeight="1">
      <c r="A32" s="694" t="s">
        <v>232</v>
      </c>
      <c r="B32" s="694" t="s">
        <v>232</v>
      </c>
      <c r="C32" s="1925">
        <v>8593</v>
      </c>
      <c r="D32" s="1919">
        <v>6113</v>
      </c>
      <c r="E32" s="1921">
        <v>522</v>
      </c>
      <c r="F32" s="1921">
        <v>710</v>
      </c>
      <c r="G32" s="1921">
        <v>392</v>
      </c>
      <c r="H32" s="1921">
        <v>172</v>
      </c>
      <c r="I32" s="1921">
        <v>220</v>
      </c>
      <c r="J32" s="1117">
        <v>6.41</v>
      </c>
    </row>
    <row r="33" spans="1:10" ht="33.75" customHeight="1">
      <c r="A33" s="695" t="s">
        <v>233</v>
      </c>
      <c r="B33" s="695" t="s">
        <v>233</v>
      </c>
      <c r="C33" s="1925">
        <v>9275</v>
      </c>
      <c r="D33" s="1919">
        <v>6064</v>
      </c>
      <c r="E33" s="1921">
        <v>605</v>
      </c>
      <c r="F33" s="1921">
        <v>723</v>
      </c>
      <c r="G33" s="1921">
        <v>352</v>
      </c>
      <c r="H33" s="1921">
        <v>163</v>
      </c>
      <c r="I33" s="1921">
        <v>189</v>
      </c>
      <c r="J33" s="1117">
        <v>5.8</v>
      </c>
    </row>
    <row r="34" spans="1:10" ht="33.75" customHeight="1">
      <c r="A34" s="694" t="s">
        <v>234</v>
      </c>
      <c r="B34" s="694" t="s">
        <v>234</v>
      </c>
      <c r="C34" s="1925">
        <v>9110</v>
      </c>
      <c r="D34" s="1919">
        <v>5889</v>
      </c>
      <c r="E34" s="1921">
        <v>529</v>
      </c>
      <c r="F34" s="1921">
        <v>609</v>
      </c>
      <c r="G34" s="1921">
        <v>333</v>
      </c>
      <c r="H34" s="1921">
        <v>140</v>
      </c>
      <c r="I34" s="1921">
        <v>193</v>
      </c>
      <c r="J34" s="1117">
        <v>5.65</v>
      </c>
    </row>
    <row r="35" spans="1:10" ht="33.75" customHeight="1">
      <c r="A35" s="696" t="s">
        <v>235</v>
      </c>
      <c r="B35" s="696" t="s">
        <v>235</v>
      </c>
      <c r="C35" s="1926">
        <v>9591</v>
      </c>
      <c r="D35" s="1922">
        <v>5633</v>
      </c>
      <c r="E35" s="1923">
        <v>485</v>
      </c>
      <c r="F35" s="1923">
        <v>569</v>
      </c>
      <c r="G35" s="1923">
        <v>313</v>
      </c>
      <c r="H35" s="1923">
        <v>147</v>
      </c>
      <c r="I35" s="1923">
        <v>166</v>
      </c>
      <c r="J35" s="1924">
        <v>5.56</v>
      </c>
    </row>
    <row r="36" spans="1:10" ht="20.100000000000001" customHeight="1">
      <c r="A36" s="540" t="s">
        <v>2344</v>
      </c>
      <c r="C36" s="564"/>
      <c r="D36" s="564"/>
      <c r="E36" s="564"/>
      <c r="F36" s="564"/>
      <c r="G36" s="564"/>
      <c r="H36" s="564"/>
      <c r="I36" s="564"/>
      <c r="J36" s="564"/>
    </row>
    <row r="37" spans="1:10" s="564" customFormat="1" ht="20.100000000000001" customHeight="1">
      <c r="A37" s="540" t="s">
        <v>2345</v>
      </c>
      <c r="B37" s="540"/>
      <c r="C37" s="540"/>
      <c r="D37" s="540"/>
      <c r="E37" s="540"/>
      <c r="F37" s="540"/>
      <c r="G37" s="540"/>
      <c r="H37" s="540"/>
      <c r="I37" s="540"/>
      <c r="J37" s="540"/>
    </row>
    <row r="38" spans="1:10" ht="15" customHeight="1">
      <c r="A38" s="564" t="s">
        <v>2346</v>
      </c>
      <c r="B38" s="564"/>
      <c r="C38" s="564"/>
      <c r="E38" s="564"/>
      <c r="F38" s="564"/>
      <c r="G38" s="564"/>
      <c r="H38" s="564"/>
      <c r="I38" s="564"/>
      <c r="J38" s="564"/>
    </row>
  </sheetData>
  <customSheetViews>
    <customSheetView guid="{35BD8D3A-C3F6-4E0E-B6B2-2143E8CF03D4}" scale="85" topLeftCell="A19">
      <selection activeCell="L31" sqref="L31"/>
      <colBreaks count="1" manualBreakCount="1">
        <brk id="11"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colBreaks count="1" manualBreakCount="1">
        <brk id="11"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colBreaks count="1" manualBreakCount="1">
        <brk id="11"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topLeftCell="A16">
      <selection activeCell="J21" sqref="J21"/>
      <colBreaks count="1" manualBreakCount="1">
        <brk id="11"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L1" sqref="L1"/>
      <colBreaks count="1" manualBreakCount="1">
        <brk id="11"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topLeftCell="A16">
      <selection activeCell="J21" sqref="J21"/>
      <colBreaks count="1" manualBreakCount="1">
        <brk id="11"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19">
      <selection activeCell="G20" sqref="G20"/>
      <colBreaks count="1" manualBreakCount="1">
        <brk id="11"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11">
    <mergeCell ref="J5:J6"/>
    <mergeCell ref="A4:A6"/>
    <mergeCell ref="B4:B6"/>
    <mergeCell ref="C4:C6"/>
    <mergeCell ref="D4:F4"/>
    <mergeCell ref="G4:J4"/>
    <mergeCell ref="D5:D6"/>
    <mergeCell ref="E5:F5"/>
    <mergeCell ref="G5:G6"/>
    <mergeCell ref="H5:H6"/>
    <mergeCell ref="I5:I6"/>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1" max="1048575" man="1"/>
  </col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autoPageBreaks="0"/>
  </sheetPr>
  <dimension ref="A1:J22"/>
  <sheetViews>
    <sheetView zoomScale="85" zoomScaleNormal="85" zoomScaleSheetLayoutView="85" workbookViewId="0">
      <selection activeCell="H22" sqref="H22"/>
    </sheetView>
  </sheetViews>
  <sheetFormatPr defaultColWidth="2.5" defaultRowHeight="15" customHeight="1"/>
  <cols>
    <col min="1" max="2" width="11.75" style="20" customWidth="1"/>
    <col min="3" max="5" width="11.875" style="20" customWidth="1"/>
    <col min="6" max="8" width="14.5" style="20" customWidth="1"/>
    <col min="9" max="9" width="2.5" style="20" customWidth="1"/>
    <col min="10" max="10" width="10.625" style="20" bestFit="1" customWidth="1"/>
    <col min="11" max="16384" width="2.5" style="20"/>
  </cols>
  <sheetData>
    <row r="1" spans="1:10" ht="22.5" customHeight="1">
      <c r="H1" s="19" t="s">
        <v>4815</v>
      </c>
      <c r="J1" s="558" t="s">
        <v>747</v>
      </c>
    </row>
    <row r="2" spans="1:10" ht="22.5" customHeight="1">
      <c r="A2" s="22" t="s">
        <v>4819</v>
      </c>
      <c r="B2" s="22"/>
      <c r="C2" s="22"/>
    </row>
    <row r="3" spans="1:10" s="165" customFormat="1" ht="22.7" customHeight="1">
      <c r="A3" s="47" t="s">
        <v>2347</v>
      </c>
    </row>
    <row r="4" spans="1:10" ht="20.100000000000001" customHeight="1">
      <c r="A4" s="2027" t="s">
        <v>2348</v>
      </c>
      <c r="B4" s="2033" t="s">
        <v>2349</v>
      </c>
      <c r="C4" s="2027" t="s">
        <v>2350</v>
      </c>
      <c r="D4" s="2024"/>
      <c r="E4" s="2024"/>
      <c r="F4" s="2024" t="s">
        <v>2351</v>
      </c>
      <c r="G4" s="2024"/>
      <c r="H4" s="2016"/>
    </row>
    <row r="5" spans="1:10" ht="20.100000000000001" customHeight="1">
      <c r="A5" s="2027"/>
      <c r="B5" s="2027"/>
      <c r="C5" s="1103" t="s">
        <v>131</v>
      </c>
      <c r="D5" s="1102" t="s">
        <v>245</v>
      </c>
      <c r="E5" s="1102" t="s">
        <v>246</v>
      </c>
      <c r="F5" s="1102" t="s">
        <v>907</v>
      </c>
      <c r="G5" s="1102" t="s">
        <v>2352</v>
      </c>
      <c r="H5" s="1096" t="s">
        <v>2353</v>
      </c>
    </row>
    <row r="6" spans="1:10" s="37" customFormat="1" ht="30.2" customHeight="1">
      <c r="A6" s="1112">
        <v>2009</v>
      </c>
      <c r="B6" s="1115" t="s">
        <v>1947</v>
      </c>
      <c r="C6" s="697">
        <f>SUM(D6:E6)</f>
        <v>2140</v>
      </c>
      <c r="D6" s="698">
        <v>1317</v>
      </c>
      <c r="E6" s="698">
        <v>823</v>
      </c>
      <c r="F6" s="698">
        <v>9119</v>
      </c>
      <c r="G6" s="698">
        <v>141147</v>
      </c>
      <c r="H6" s="698">
        <v>630016188</v>
      </c>
    </row>
    <row r="7" spans="1:10" s="37" customFormat="1" ht="30.2" customHeight="1">
      <c r="A7" s="1112">
        <v>2010</v>
      </c>
      <c r="B7" s="1115" t="s">
        <v>1948</v>
      </c>
      <c r="C7" s="585">
        <f t="shared" ref="C7:C20" si="0">SUM(D7:E7)</f>
        <v>2142</v>
      </c>
      <c r="D7" s="1113">
        <v>1318</v>
      </c>
      <c r="E7" s="1113">
        <v>824</v>
      </c>
      <c r="F7" s="1113">
        <v>9252</v>
      </c>
      <c r="G7" s="1113">
        <v>146950</v>
      </c>
      <c r="H7" s="1113">
        <v>666530895</v>
      </c>
    </row>
    <row r="8" spans="1:10" s="37" customFormat="1" ht="30.2" customHeight="1">
      <c r="A8" s="1112">
        <v>2011</v>
      </c>
      <c r="B8" s="1115" t="s">
        <v>1949</v>
      </c>
      <c r="C8" s="585">
        <f t="shared" si="0"/>
        <v>2003</v>
      </c>
      <c r="D8" s="1113">
        <v>1231</v>
      </c>
      <c r="E8" s="1113">
        <v>772</v>
      </c>
      <c r="F8" s="1113">
        <v>9182</v>
      </c>
      <c r="G8" s="1113">
        <v>145777</v>
      </c>
      <c r="H8" s="1113">
        <v>661979993</v>
      </c>
    </row>
    <row r="9" spans="1:10" s="37" customFormat="1" ht="30.2" customHeight="1">
      <c r="A9" s="1112">
        <v>2012</v>
      </c>
      <c r="B9" s="1115" t="s">
        <v>1950</v>
      </c>
      <c r="C9" s="585">
        <f t="shared" si="0"/>
        <v>1943</v>
      </c>
      <c r="D9" s="1113">
        <v>1203</v>
      </c>
      <c r="E9" s="1113">
        <v>740</v>
      </c>
      <c r="F9" s="1113">
        <v>9929</v>
      </c>
      <c r="G9" s="1113">
        <v>170019</v>
      </c>
      <c r="H9" s="1113">
        <v>763457417</v>
      </c>
    </row>
    <row r="10" spans="1:10" s="37" customFormat="1" ht="30.2" customHeight="1">
      <c r="A10" s="1112">
        <v>2013</v>
      </c>
      <c r="B10" s="1115" t="s">
        <v>1951</v>
      </c>
      <c r="C10" s="585">
        <f t="shared" si="0"/>
        <v>1953</v>
      </c>
      <c r="D10" s="1113">
        <v>1181</v>
      </c>
      <c r="E10" s="1113">
        <v>772</v>
      </c>
      <c r="F10" s="1113">
        <v>9982</v>
      </c>
      <c r="G10" s="1113">
        <v>177974</v>
      </c>
      <c r="H10" s="1113">
        <v>793497515</v>
      </c>
    </row>
    <row r="11" spans="1:10" s="37" customFormat="1" ht="30.2" customHeight="1">
      <c r="A11" s="1112">
        <v>2014</v>
      </c>
      <c r="B11" s="1115" t="s">
        <v>1952</v>
      </c>
      <c r="C11" s="585">
        <f t="shared" si="0"/>
        <v>1986</v>
      </c>
      <c r="D11" s="1113">
        <v>1183</v>
      </c>
      <c r="E11" s="1113">
        <v>803</v>
      </c>
      <c r="F11" s="1113">
        <v>10077</v>
      </c>
      <c r="G11" s="1113">
        <v>180469</v>
      </c>
      <c r="H11" s="1113">
        <v>816267199</v>
      </c>
    </row>
    <row r="12" spans="1:10" ht="30.2" customHeight="1">
      <c r="A12" s="1098">
        <v>2015</v>
      </c>
      <c r="B12" s="1111" t="s">
        <v>1953</v>
      </c>
      <c r="C12" s="585">
        <f t="shared" si="0"/>
        <v>2115</v>
      </c>
      <c r="D12" s="1107">
        <v>1252</v>
      </c>
      <c r="E12" s="1107">
        <v>863</v>
      </c>
      <c r="F12" s="1107">
        <v>10399</v>
      </c>
      <c r="G12" s="1107">
        <v>184459</v>
      </c>
      <c r="H12" s="1107">
        <v>844410643</v>
      </c>
    </row>
    <row r="13" spans="1:10" ht="30.2" customHeight="1">
      <c r="A13" s="1098">
        <v>2016</v>
      </c>
      <c r="B13" s="1099" t="s">
        <v>1954</v>
      </c>
      <c r="C13" s="585">
        <f t="shared" si="0"/>
        <v>2215</v>
      </c>
      <c r="D13" s="1107">
        <v>1309</v>
      </c>
      <c r="E13" s="1107">
        <v>906</v>
      </c>
      <c r="F13" s="1107">
        <v>11093</v>
      </c>
      <c r="G13" s="1107">
        <v>188688</v>
      </c>
      <c r="H13" s="1107">
        <v>884799742</v>
      </c>
    </row>
    <row r="14" spans="1:10" ht="30.2" customHeight="1">
      <c r="A14" s="1098">
        <v>2017</v>
      </c>
      <c r="B14" s="1099" t="s">
        <v>1955</v>
      </c>
      <c r="C14" s="585">
        <f t="shared" si="0"/>
        <v>2217</v>
      </c>
      <c r="D14" s="1107">
        <v>1331</v>
      </c>
      <c r="E14" s="1107">
        <v>886</v>
      </c>
      <c r="F14" s="1107">
        <v>11157</v>
      </c>
      <c r="G14" s="1107">
        <v>188488</v>
      </c>
      <c r="H14" s="1107">
        <v>900229558</v>
      </c>
    </row>
    <row r="15" spans="1:10" ht="30.2" customHeight="1">
      <c r="A15" s="1098">
        <v>2018</v>
      </c>
      <c r="B15" s="1099" t="s">
        <v>1956</v>
      </c>
      <c r="C15" s="585">
        <f t="shared" si="0"/>
        <v>2351</v>
      </c>
      <c r="D15" s="1107">
        <v>1410</v>
      </c>
      <c r="E15" s="1107">
        <v>941</v>
      </c>
      <c r="F15" s="1107">
        <v>11357</v>
      </c>
      <c r="G15" s="1107">
        <v>187357</v>
      </c>
      <c r="H15" s="1107">
        <v>903940781</v>
      </c>
    </row>
    <row r="16" spans="1:10" ht="30.2" customHeight="1">
      <c r="A16" s="1098">
        <v>2019</v>
      </c>
      <c r="B16" s="1099" t="s">
        <v>1957</v>
      </c>
      <c r="C16" s="585">
        <f t="shared" si="0"/>
        <v>2404</v>
      </c>
      <c r="D16" s="587">
        <v>1427</v>
      </c>
      <c r="E16" s="587">
        <v>977</v>
      </c>
      <c r="F16" s="587">
        <v>11770</v>
      </c>
      <c r="G16" s="587">
        <v>181150</v>
      </c>
      <c r="H16" s="587">
        <v>894492135</v>
      </c>
    </row>
    <row r="17" spans="1:8" ht="30.2" customHeight="1">
      <c r="A17" s="1098">
        <v>2020</v>
      </c>
      <c r="B17" s="1099" t="s">
        <v>1958</v>
      </c>
      <c r="C17" s="585">
        <f t="shared" si="0"/>
        <v>2277</v>
      </c>
      <c r="D17" s="587">
        <v>1337</v>
      </c>
      <c r="E17" s="587">
        <v>940</v>
      </c>
      <c r="F17" s="587">
        <v>13617</v>
      </c>
      <c r="G17" s="587">
        <v>172027</v>
      </c>
      <c r="H17" s="587">
        <v>836948299</v>
      </c>
    </row>
    <row r="18" spans="1:8" ht="30.2" customHeight="1">
      <c r="A18" s="1510">
        <v>2021</v>
      </c>
      <c r="B18" s="1511" t="s">
        <v>4915</v>
      </c>
      <c r="C18" s="1363">
        <f>SUM(D18:E18)</f>
        <v>2156</v>
      </c>
      <c r="D18" s="587">
        <v>1314</v>
      </c>
      <c r="E18" s="587">
        <v>842</v>
      </c>
      <c r="F18" s="587">
        <v>14328</v>
      </c>
      <c r="G18" s="587">
        <v>165419</v>
      </c>
      <c r="H18" s="587">
        <v>820232331</v>
      </c>
    </row>
    <row r="19" spans="1:8" ht="30.2" customHeight="1">
      <c r="A19" s="1354">
        <v>2022</v>
      </c>
      <c r="B19" s="1355" t="s">
        <v>5124</v>
      </c>
      <c r="C19" s="1363">
        <f t="shared" si="0"/>
        <v>2112</v>
      </c>
      <c r="D19" s="587">
        <v>1292</v>
      </c>
      <c r="E19" s="587">
        <v>820</v>
      </c>
      <c r="F19" s="587">
        <v>14472</v>
      </c>
      <c r="G19" s="587">
        <v>167765</v>
      </c>
      <c r="H19" s="587">
        <v>839509457</v>
      </c>
    </row>
    <row r="20" spans="1:8" ht="30.2" customHeight="1">
      <c r="A20" s="1626">
        <v>2023</v>
      </c>
      <c r="B20" s="1627" t="s">
        <v>5425</v>
      </c>
      <c r="C20" s="1363">
        <f t="shared" si="0"/>
        <v>2131</v>
      </c>
      <c r="D20" s="587">
        <v>1325</v>
      </c>
      <c r="E20" s="587">
        <v>806</v>
      </c>
      <c r="F20" s="587">
        <v>14253</v>
      </c>
      <c r="G20" s="587">
        <v>156041</v>
      </c>
      <c r="H20" s="587">
        <v>845908174</v>
      </c>
    </row>
    <row r="21" spans="1:8" ht="30.2" customHeight="1">
      <c r="A21" s="1629">
        <v>2024</v>
      </c>
      <c r="B21" s="699" t="s">
        <v>5566</v>
      </c>
      <c r="C21" s="1931">
        <f t="shared" ref="C21" si="1">SUM(D21:E21)</f>
        <v>2078</v>
      </c>
      <c r="D21" s="1865">
        <v>1266</v>
      </c>
      <c r="E21" s="1865">
        <v>812</v>
      </c>
      <c r="F21" s="1865">
        <v>14346</v>
      </c>
      <c r="G21" s="1865">
        <v>152829</v>
      </c>
      <c r="H21" s="1865">
        <v>854573122</v>
      </c>
    </row>
    <row r="22" spans="1:8" s="23" customFormat="1" ht="20.100000000000001" customHeight="1">
      <c r="A22" s="23" t="s">
        <v>2354</v>
      </c>
    </row>
  </sheetData>
  <customSheetViews>
    <customSheetView guid="{35BD8D3A-C3F6-4E0E-B6B2-2143E8CF03D4}" scale="85" topLeftCell="A7">
      <selection activeCell="J23" sqref="J23"/>
      <colBreaks count="1" manualBreakCount="1">
        <brk id="9"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7">
      <selection activeCell="G20" sqref="G20"/>
      <colBreaks count="1" manualBreakCount="1">
        <brk id="9"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4">
    <mergeCell ref="A4:A5"/>
    <mergeCell ref="B4:B5"/>
    <mergeCell ref="C4:E4"/>
    <mergeCell ref="F4:H4"/>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9"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autoPageBreaks="0"/>
  </sheetPr>
  <dimension ref="A1:P23"/>
  <sheetViews>
    <sheetView zoomScale="85" zoomScaleNormal="85" zoomScaleSheetLayoutView="85" workbookViewId="0">
      <selection activeCell="L25" sqref="L25"/>
    </sheetView>
  </sheetViews>
  <sheetFormatPr defaultColWidth="2.5" defaultRowHeight="15" customHeight="1"/>
  <cols>
    <col min="1" max="2" width="11" style="20" customWidth="1"/>
    <col min="3" max="14" width="8.25" style="20" customWidth="1"/>
    <col min="15" max="15" width="2.5" style="20" customWidth="1"/>
    <col min="16" max="16" width="11" style="20" bestFit="1" customWidth="1"/>
    <col min="17" max="16384" width="2.5" style="20"/>
  </cols>
  <sheetData>
    <row r="1" spans="1:16" ht="22.5" customHeight="1">
      <c r="N1" s="19" t="s">
        <v>4815</v>
      </c>
      <c r="P1" s="558" t="s">
        <v>747</v>
      </c>
    </row>
    <row r="2" spans="1:16" ht="22.5" customHeight="1">
      <c r="A2" s="927" t="s">
        <v>4818</v>
      </c>
      <c r="B2" s="22"/>
      <c r="C2" s="22"/>
    </row>
    <row r="3" spans="1:16" s="165" customFormat="1" ht="22.5" customHeight="1">
      <c r="A3" s="47" t="s">
        <v>2355</v>
      </c>
      <c r="B3" s="48"/>
      <c r="C3" s="48"/>
    </row>
    <row r="4" spans="1:16" ht="20.100000000000001" customHeight="1">
      <c r="A4" s="2027" t="s">
        <v>129</v>
      </c>
      <c r="B4" s="2033" t="s">
        <v>130</v>
      </c>
      <c r="C4" s="2211" t="s">
        <v>2356</v>
      </c>
      <c r="D4" s="2191"/>
      <c r="E4" s="2191" t="s">
        <v>2357</v>
      </c>
      <c r="F4" s="2191"/>
      <c r="G4" s="2191" t="s">
        <v>2358</v>
      </c>
      <c r="H4" s="2191"/>
      <c r="I4" s="2211" t="s">
        <v>2359</v>
      </c>
      <c r="J4" s="2191"/>
      <c r="K4" s="2191" t="s">
        <v>2360</v>
      </c>
      <c r="L4" s="2191"/>
      <c r="M4" s="2191" t="s">
        <v>2361</v>
      </c>
      <c r="N4" s="2210"/>
    </row>
    <row r="5" spans="1:16" ht="20.100000000000001" customHeight="1">
      <c r="A5" s="2027"/>
      <c r="B5" s="2027"/>
      <c r="C5" s="1235" t="s">
        <v>387</v>
      </c>
      <c r="D5" s="1233" t="s">
        <v>2362</v>
      </c>
      <c r="E5" s="1233" t="s">
        <v>387</v>
      </c>
      <c r="F5" s="1233" t="s">
        <v>2362</v>
      </c>
      <c r="G5" s="1233" t="s">
        <v>387</v>
      </c>
      <c r="H5" s="1233" t="s">
        <v>2362</v>
      </c>
      <c r="I5" s="1235" t="s">
        <v>387</v>
      </c>
      <c r="J5" s="1233" t="s">
        <v>2362</v>
      </c>
      <c r="K5" s="1233" t="s">
        <v>387</v>
      </c>
      <c r="L5" s="1233" t="s">
        <v>2362</v>
      </c>
      <c r="M5" s="1233" t="s">
        <v>387</v>
      </c>
      <c r="N5" s="1234" t="s">
        <v>2362</v>
      </c>
    </row>
    <row r="6" spans="1:16" s="37" customFormat="1" ht="23.25" customHeight="1">
      <c r="A6" s="1237">
        <v>2009</v>
      </c>
      <c r="B6" s="1238" t="s">
        <v>2191</v>
      </c>
      <c r="C6" s="700">
        <f t="shared" ref="C6:D8" si="0">SUM(E6,G6,I6,K6,M6)</f>
        <v>3</v>
      </c>
      <c r="D6" s="698">
        <f t="shared" si="0"/>
        <v>355</v>
      </c>
      <c r="E6" s="698">
        <v>1</v>
      </c>
      <c r="F6" s="698">
        <v>82</v>
      </c>
      <c r="G6" s="698">
        <v>1</v>
      </c>
      <c r="H6" s="698">
        <v>63</v>
      </c>
      <c r="I6" s="698" t="s">
        <v>399</v>
      </c>
      <c r="J6" s="698">
        <v>56</v>
      </c>
      <c r="K6" s="698" t="s">
        <v>399</v>
      </c>
      <c r="L6" s="698">
        <v>7</v>
      </c>
      <c r="M6" s="698">
        <v>1</v>
      </c>
      <c r="N6" s="698">
        <v>147</v>
      </c>
    </row>
    <row r="7" spans="1:16" s="37" customFormat="1" ht="23.25" customHeight="1">
      <c r="A7" s="1237">
        <v>2010</v>
      </c>
      <c r="B7" s="1238" t="s">
        <v>836</v>
      </c>
      <c r="C7" s="1062">
        <f t="shared" si="0"/>
        <v>4</v>
      </c>
      <c r="D7" s="1236">
        <f t="shared" si="0"/>
        <v>362</v>
      </c>
      <c r="E7" s="1236">
        <v>1</v>
      </c>
      <c r="F7" s="1236">
        <v>85</v>
      </c>
      <c r="G7" s="1236" t="s">
        <v>399</v>
      </c>
      <c r="H7" s="1236">
        <v>35</v>
      </c>
      <c r="I7" s="1236">
        <v>3</v>
      </c>
      <c r="J7" s="1236">
        <v>70</v>
      </c>
      <c r="K7" s="1236" t="s">
        <v>399</v>
      </c>
      <c r="L7" s="1236">
        <v>8</v>
      </c>
      <c r="M7" s="1236" t="s">
        <v>399</v>
      </c>
      <c r="N7" s="1236">
        <v>164</v>
      </c>
    </row>
    <row r="8" spans="1:16" s="37" customFormat="1" ht="23.25" customHeight="1">
      <c r="A8" s="1237">
        <v>2011</v>
      </c>
      <c r="B8" s="1238" t="s">
        <v>160</v>
      </c>
      <c r="C8" s="1062">
        <f t="shared" si="0"/>
        <v>6</v>
      </c>
      <c r="D8" s="1236">
        <f t="shared" si="0"/>
        <v>408</v>
      </c>
      <c r="E8" s="1236">
        <v>1</v>
      </c>
      <c r="F8" s="1236">
        <v>95</v>
      </c>
      <c r="G8" s="1236">
        <v>3</v>
      </c>
      <c r="H8" s="1236">
        <v>68</v>
      </c>
      <c r="I8" s="1236">
        <v>1</v>
      </c>
      <c r="J8" s="1236">
        <v>65</v>
      </c>
      <c r="K8" s="1236" t="s">
        <v>399</v>
      </c>
      <c r="L8" s="1236">
        <v>5</v>
      </c>
      <c r="M8" s="1236">
        <v>1</v>
      </c>
      <c r="N8" s="1236">
        <v>175</v>
      </c>
    </row>
    <row r="9" spans="1:16" s="37" customFormat="1" ht="23.25" customHeight="1">
      <c r="A9" s="1237">
        <v>2012</v>
      </c>
      <c r="B9" s="1238" t="s">
        <v>141</v>
      </c>
      <c r="C9" s="1062">
        <f>SUM(E9,G9,I9,K9,M9)</f>
        <v>6</v>
      </c>
      <c r="D9" s="1236">
        <v>409</v>
      </c>
      <c r="E9" s="1236" t="s">
        <v>399</v>
      </c>
      <c r="F9" s="1236">
        <v>73</v>
      </c>
      <c r="G9" s="1236">
        <v>2</v>
      </c>
      <c r="H9" s="1236">
        <v>76</v>
      </c>
      <c r="I9" s="1236">
        <v>1</v>
      </c>
      <c r="J9" s="1236">
        <v>70</v>
      </c>
      <c r="K9" s="1236" t="s">
        <v>399</v>
      </c>
      <c r="L9" s="1236">
        <v>1</v>
      </c>
      <c r="M9" s="1236">
        <v>3</v>
      </c>
      <c r="N9" s="1236">
        <v>189</v>
      </c>
    </row>
    <row r="10" spans="1:16" s="37" customFormat="1" ht="23.25" customHeight="1">
      <c r="A10" s="1237">
        <v>2013</v>
      </c>
      <c r="B10" s="1238" t="s">
        <v>142</v>
      </c>
      <c r="C10" s="1062">
        <f>SUM(E10,G10,I10,K10,M10)</f>
        <v>9</v>
      </c>
      <c r="D10" s="1236">
        <f t="shared" ref="D10:D19" si="1">SUM(F10,H10,J10,L10,N10)</f>
        <v>440</v>
      </c>
      <c r="E10" s="1236">
        <v>1</v>
      </c>
      <c r="F10" s="1236">
        <v>99</v>
      </c>
      <c r="G10" s="1236">
        <v>4</v>
      </c>
      <c r="H10" s="1236">
        <v>82</v>
      </c>
      <c r="I10" s="1236">
        <v>1</v>
      </c>
      <c r="J10" s="1236">
        <v>75</v>
      </c>
      <c r="K10" s="1236">
        <v>1</v>
      </c>
      <c r="L10" s="1236">
        <v>6</v>
      </c>
      <c r="M10" s="1236">
        <v>2</v>
      </c>
      <c r="N10" s="1236">
        <v>178</v>
      </c>
    </row>
    <row r="11" spans="1:16" s="37" customFormat="1" ht="23.25" customHeight="1">
      <c r="A11" s="1237">
        <v>2014</v>
      </c>
      <c r="B11" s="1238" t="s">
        <v>143</v>
      </c>
      <c r="C11" s="1062">
        <f>SUM(E11,G11,I11,K11,M11)</f>
        <v>7</v>
      </c>
      <c r="D11" s="1236">
        <f t="shared" si="1"/>
        <v>417</v>
      </c>
      <c r="E11" s="1236">
        <v>1</v>
      </c>
      <c r="F11" s="1236">
        <v>84</v>
      </c>
      <c r="G11" s="1236">
        <v>1</v>
      </c>
      <c r="H11" s="1236">
        <v>67</v>
      </c>
      <c r="I11" s="1236">
        <v>2</v>
      </c>
      <c r="J11" s="1236">
        <v>67</v>
      </c>
      <c r="K11" s="1236" t="s">
        <v>400</v>
      </c>
      <c r="L11" s="1236">
        <v>3</v>
      </c>
      <c r="M11" s="1236">
        <v>3</v>
      </c>
      <c r="N11" s="1236">
        <v>196</v>
      </c>
    </row>
    <row r="12" spans="1:16" ht="23.25" customHeight="1">
      <c r="A12" s="1228">
        <v>2015</v>
      </c>
      <c r="B12" s="1230" t="s">
        <v>144</v>
      </c>
      <c r="C12" s="584">
        <v>5</v>
      </c>
      <c r="D12" s="1236">
        <f t="shared" si="1"/>
        <v>375</v>
      </c>
      <c r="E12" s="1232" t="s">
        <v>399</v>
      </c>
      <c r="F12" s="1232">
        <v>65</v>
      </c>
      <c r="G12" s="1232">
        <v>1</v>
      </c>
      <c r="H12" s="1232">
        <v>79</v>
      </c>
      <c r="I12" s="1232">
        <v>2</v>
      </c>
      <c r="J12" s="1232">
        <v>55</v>
      </c>
      <c r="K12" s="1232" t="s">
        <v>399</v>
      </c>
      <c r="L12" s="1232">
        <v>4</v>
      </c>
      <c r="M12" s="1232">
        <v>2</v>
      </c>
      <c r="N12" s="1232">
        <v>172</v>
      </c>
    </row>
    <row r="13" spans="1:16" ht="23.25" customHeight="1">
      <c r="A13" s="1228">
        <v>2016</v>
      </c>
      <c r="B13" s="1230" t="s">
        <v>145</v>
      </c>
      <c r="C13" s="584">
        <v>3</v>
      </c>
      <c r="D13" s="1236">
        <f t="shared" si="1"/>
        <v>430</v>
      </c>
      <c r="E13" s="1232" t="s">
        <v>399</v>
      </c>
      <c r="F13" s="1232">
        <v>94</v>
      </c>
      <c r="G13" s="1232">
        <v>2</v>
      </c>
      <c r="H13" s="1232">
        <v>64</v>
      </c>
      <c r="I13" s="1232" t="s">
        <v>399</v>
      </c>
      <c r="J13" s="1232">
        <v>70</v>
      </c>
      <c r="K13" s="1232">
        <v>1</v>
      </c>
      <c r="L13" s="1232">
        <v>9</v>
      </c>
      <c r="M13" s="1232">
        <v>1</v>
      </c>
      <c r="N13" s="1232">
        <v>193</v>
      </c>
    </row>
    <row r="14" spans="1:16" ht="23.25" customHeight="1">
      <c r="A14" s="1228">
        <v>2017</v>
      </c>
      <c r="B14" s="1230" t="s">
        <v>146</v>
      </c>
      <c r="C14" s="584">
        <v>4</v>
      </c>
      <c r="D14" s="1236">
        <f t="shared" si="1"/>
        <v>384</v>
      </c>
      <c r="E14" s="1232">
        <v>1</v>
      </c>
      <c r="F14" s="1232">
        <v>69</v>
      </c>
      <c r="G14" s="1232">
        <v>1</v>
      </c>
      <c r="H14" s="1232">
        <v>60</v>
      </c>
      <c r="I14" s="1232">
        <v>1</v>
      </c>
      <c r="J14" s="1232">
        <v>68</v>
      </c>
      <c r="K14" s="1232" t="s">
        <v>399</v>
      </c>
      <c r="L14" s="1232">
        <v>3</v>
      </c>
      <c r="M14" s="1232">
        <v>1</v>
      </c>
      <c r="N14" s="1232">
        <v>184</v>
      </c>
    </row>
    <row r="15" spans="1:16" ht="23.25" customHeight="1">
      <c r="A15" s="1228">
        <v>2018</v>
      </c>
      <c r="B15" s="1230" t="s">
        <v>147</v>
      </c>
      <c r="C15" s="584">
        <v>3</v>
      </c>
      <c r="D15" s="1236">
        <f t="shared" si="1"/>
        <v>452</v>
      </c>
      <c r="E15" s="1232" t="s">
        <v>399</v>
      </c>
      <c r="F15" s="1232">
        <v>102</v>
      </c>
      <c r="G15" s="1232">
        <v>2</v>
      </c>
      <c r="H15" s="1232">
        <v>59</v>
      </c>
      <c r="I15" s="1232">
        <v>1</v>
      </c>
      <c r="J15" s="1232">
        <v>62</v>
      </c>
      <c r="K15" s="1232" t="s">
        <v>399</v>
      </c>
      <c r="L15" s="1232">
        <v>7</v>
      </c>
      <c r="M15" s="1232" t="s">
        <v>399</v>
      </c>
      <c r="N15" s="1232">
        <v>222</v>
      </c>
    </row>
    <row r="16" spans="1:16" ht="23.25" customHeight="1">
      <c r="A16" s="1228">
        <v>2019</v>
      </c>
      <c r="B16" s="1230" t="s">
        <v>161</v>
      </c>
      <c r="C16" s="602">
        <v>3</v>
      </c>
      <c r="D16" s="1236">
        <f t="shared" si="1"/>
        <v>435</v>
      </c>
      <c r="E16" s="587" t="s">
        <v>399</v>
      </c>
      <c r="F16" s="587">
        <v>92</v>
      </c>
      <c r="G16" s="587">
        <v>1</v>
      </c>
      <c r="H16" s="587">
        <v>71</v>
      </c>
      <c r="I16" s="587" t="s">
        <v>399</v>
      </c>
      <c r="J16" s="587">
        <v>51</v>
      </c>
      <c r="K16" s="587" t="s">
        <v>399</v>
      </c>
      <c r="L16" s="587">
        <v>3</v>
      </c>
      <c r="M16" s="587">
        <v>2</v>
      </c>
      <c r="N16" s="587">
        <v>218</v>
      </c>
    </row>
    <row r="17" spans="1:14" ht="23.25" customHeight="1">
      <c r="A17" s="1228">
        <v>2020</v>
      </c>
      <c r="B17" s="1230" t="s">
        <v>149</v>
      </c>
      <c r="C17" s="602">
        <v>7</v>
      </c>
      <c r="D17" s="1236">
        <f t="shared" si="1"/>
        <v>419</v>
      </c>
      <c r="E17" s="587" t="s">
        <v>553</v>
      </c>
      <c r="F17" s="587">
        <v>78</v>
      </c>
      <c r="G17" s="587">
        <v>3</v>
      </c>
      <c r="H17" s="587">
        <v>68</v>
      </c>
      <c r="I17" s="587">
        <v>1</v>
      </c>
      <c r="J17" s="587">
        <v>70</v>
      </c>
      <c r="K17" s="587" t="s">
        <v>553</v>
      </c>
      <c r="L17" s="587">
        <v>1</v>
      </c>
      <c r="M17" s="587">
        <v>3</v>
      </c>
      <c r="N17" s="587">
        <v>202</v>
      </c>
    </row>
    <row r="18" spans="1:14" ht="23.25" customHeight="1">
      <c r="A18" s="1510">
        <v>2021</v>
      </c>
      <c r="B18" s="1511" t="s">
        <v>207</v>
      </c>
      <c r="C18" s="602">
        <v>4</v>
      </c>
      <c r="D18" s="1064">
        <f>SUM(F18,H18,J18,L18,N18)</f>
        <v>632</v>
      </c>
      <c r="E18" s="587" t="s">
        <v>553</v>
      </c>
      <c r="F18" s="587">
        <v>128</v>
      </c>
      <c r="G18" s="587">
        <v>3</v>
      </c>
      <c r="H18" s="587">
        <v>81</v>
      </c>
      <c r="I18" s="587" t="s">
        <v>553</v>
      </c>
      <c r="J18" s="587">
        <v>54</v>
      </c>
      <c r="K18" s="587" t="s">
        <v>553</v>
      </c>
      <c r="L18" s="587">
        <v>8</v>
      </c>
      <c r="M18" s="587">
        <v>1</v>
      </c>
      <c r="N18" s="587">
        <v>361</v>
      </c>
    </row>
    <row r="19" spans="1:14" ht="23.25" customHeight="1">
      <c r="A19" s="1354">
        <v>2022</v>
      </c>
      <c r="B19" s="1355" t="s">
        <v>4914</v>
      </c>
      <c r="C19" s="602">
        <v>4</v>
      </c>
      <c r="D19" s="1064">
        <f t="shared" si="1"/>
        <v>1185</v>
      </c>
      <c r="E19" s="587">
        <v>1</v>
      </c>
      <c r="F19" s="587">
        <v>105</v>
      </c>
      <c r="G19" s="587">
        <v>1</v>
      </c>
      <c r="H19" s="587">
        <v>69</v>
      </c>
      <c r="I19" s="587">
        <v>1</v>
      </c>
      <c r="J19" s="587">
        <v>69</v>
      </c>
      <c r="K19" s="587">
        <v>0</v>
      </c>
      <c r="L19" s="587">
        <v>4</v>
      </c>
      <c r="M19" s="587">
        <v>1</v>
      </c>
      <c r="N19" s="587">
        <v>938</v>
      </c>
    </row>
    <row r="20" spans="1:14" ht="23.25" customHeight="1">
      <c r="A20" s="1819">
        <v>2023</v>
      </c>
      <c r="B20" s="1821" t="s">
        <v>5117</v>
      </c>
      <c r="C20" s="602">
        <v>7</v>
      </c>
      <c r="D20" s="1064">
        <f>SUM(F20,H20,J20,L20,N20)</f>
        <v>731</v>
      </c>
      <c r="E20" s="587">
        <v>2</v>
      </c>
      <c r="F20" s="587">
        <v>95</v>
      </c>
      <c r="G20" s="587">
        <v>2</v>
      </c>
      <c r="H20" s="587">
        <v>49</v>
      </c>
      <c r="I20" s="587">
        <v>2</v>
      </c>
      <c r="J20" s="587">
        <v>78</v>
      </c>
      <c r="K20" s="587">
        <v>0</v>
      </c>
      <c r="L20" s="587">
        <v>1</v>
      </c>
      <c r="M20" s="587">
        <v>1</v>
      </c>
      <c r="N20" s="587">
        <v>508</v>
      </c>
    </row>
    <row r="21" spans="1:14" ht="23.25" customHeight="1">
      <c r="A21" s="1822">
        <v>2024</v>
      </c>
      <c r="B21" s="1932" t="s">
        <v>5420</v>
      </c>
      <c r="C21" s="1853">
        <v>1</v>
      </c>
      <c r="D21" s="1884">
        <f t="shared" ref="D21" si="2">SUM(F21,H21,J21,L21,N21)</f>
        <v>631</v>
      </c>
      <c r="E21" s="1773">
        <v>0</v>
      </c>
      <c r="F21" s="1773">
        <v>105</v>
      </c>
      <c r="G21" s="1773">
        <v>0</v>
      </c>
      <c r="H21" s="1773">
        <v>62</v>
      </c>
      <c r="I21" s="1773">
        <v>0</v>
      </c>
      <c r="J21" s="1773">
        <v>97</v>
      </c>
      <c r="K21" s="1773">
        <v>0</v>
      </c>
      <c r="L21" s="1773">
        <v>4</v>
      </c>
      <c r="M21" s="1773">
        <v>1</v>
      </c>
      <c r="N21" s="1773">
        <v>363</v>
      </c>
    </row>
    <row r="22" spans="1:14" ht="20.100000000000001" customHeight="1">
      <c r="A22" s="20" t="s">
        <v>2363</v>
      </c>
    </row>
    <row r="23" spans="1:14" s="23" customFormat="1" ht="20.100000000000001" customHeight="1">
      <c r="A23" s="23" t="s">
        <v>2364</v>
      </c>
    </row>
  </sheetData>
  <customSheetViews>
    <customSheetView guid="{35BD8D3A-C3F6-4E0E-B6B2-2143E8CF03D4}" scale="85">
      <selection activeCell="L22" sqref="L22"/>
      <colBreaks count="1" manualBreakCount="1">
        <brk id="15"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colBreaks count="1" manualBreakCount="1">
        <brk id="15"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selection activeCell="G20" sqref="G20"/>
      <colBreaks count="1" manualBreakCount="1">
        <brk id="15"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8">
    <mergeCell ref="K4:L4"/>
    <mergeCell ref="M4:N4"/>
    <mergeCell ref="A4:A5"/>
    <mergeCell ref="B4:B5"/>
    <mergeCell ref="C4:D4"/>
    <mergeCell ref="E4:F4"/>
    <mergeCell ref="G4:H4"/>
    <mergeCell ref="I4:J4"/>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5" max="1048575" man="1"/>
  </col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autoPageBreaks="0"/>
  </sheetPr>
  <dimension ref="A1:P24"/>
  <sheetViews>
    <sheetView zoomScale="85" zoomScaleNormal="85" zoomScaleSheetLayoutView="70" workbookViewId="0">
      <selection activeCell="G21" sqref="G21"/>
    </sheetView>
  </sheetViews>
  <sheetFormatPr defaultColWidth="2.5" defaultRowHeight="15" customHeight="1"/>
  <cols>
    <col min="1" max="3" width="12.5" style="20" customWidth="1"/>
    <col min="4" max="14" width="8.625" style="20" customWidth="1"/>
    <col min="15" max="15" width="2.5" style="20" customWidth="1"/>
    <col min="16" max="16" width="10.625" style="20" bestFit="1" customWidth="1"/>
    <col min="17" max="16384" width="2.5" style="20"/>
  </cols>
  <sheetData>
    <row r="1" spans="1:16" ht="22.5" customHeight="1">
      <c r="N1" s="19" t="s">
        <v>4815</v>
      </c>
      <c r="P1" s="558" t="s">
        <v>747</v>
      </c>
    </row>
    <row r="2" spans="1:16" ht="22.5" customHeight="1">
      <c r="A2" s="22" t="s">
        <v>4817</v>
      </c>
      <c r="B2" s="22"/>
      <c r="C2" s="22"/>
    </row>
    <row r="3" spans="1:16" s="165" customFormat="1" ht="22.5" customHeight="1">
      <c r="A3" s="47" t="s">
        <v>2365</v>
      </c>
      <c r="B3" s="47"/>
      <c r="C3" s="47"/>
    </row>
    <row r="4" spans="1:16" ht="20.100000000000001" customHeight="1">
      <c r="A4" s="2017" t="s">
        <v>2111</v>
      </c>
      <c r="B4" s="2022" t="s">
        <v>2112</v>
      </c>
      <c r="C4" s="2024" t="s">
        <v>131</v>
      </c>
      <c r="D4" s="2024"/>
      <c r="E4" s="2024" t="s">
        <v>2366</v>
      </c>
      <c r="F4" s="2024"/>
      <c r="G4" s="2024" t="s">
        <v>2367</v>
      </c>
      <c r="H4" s="2024"/>
      <c r="I4" s="2027" t="s">
        <v>2368</v>
      </c>
      <c r="J4" s="2024"/>
      <c r="K4" s="2024" t="s">
        <v>2369</v>
      </c>
      <c r="L4" s="2024"/>
      <c r="M4" s="2024" t="s">
        <v>2370</v>
      </c>
      <c r="N4" s="2016"/>
    </row>
    <row r="5" spans="1:16" ht="20.100000000000001" customHeight="1">
      <c r="A5" s="2017"/>
      <c r="B5" s="2017"/>
      <c r="C5" s="1229" t="s">
        <v>907</v>
      </c>
      <c r="D5" s="1229" t="s">
        <v>2353</v>
      </c>
      <c r="E5" s="1229" t="s">
        <v>907</v>
      </c>
      <c r="F5" s="1229" t="s">
        <v>2353</v>
      </c>
      <c r="G5" s="1229" t="s">
        <v>907</v>
      </c>
      <c r="H5" s="1229" t="s">
        <v>2353</v>
      </c>
      <c r="I5" s="1231" t="s">
        <v>907</v>
      </c>
      <c r="J5" s="1229" t="s">
        <v>2353</v>
      </c>
      <c r="K5" s="1229" t="s">
        <v>907</v>
      </c>
      <c r="L5" s="1229" t="s">
        <v>2353</v>
      </c>
      <c r="M5" s="1229" t="s">
        <v>907</v>
      </c>
      <c r="N5" s="1227" t="s">
        <v>2353</v>
      </c>
    </row>
    <row r="6" spans="1:16" s="37" customFormat="1" ht="25.5" customHeight="1">
      <c r="A6" s="1237">
        <v>2009</v>
      </c>
      <c r="B6" s="1238" t="s">
        <v>1947</v>
      </c>
      <c r="C6" s="623">
        <f t="shared" ref="C6:D20" si="0">SUM(E6,G6,I6,K6,M6)</f>
        <v>1748</v>
      </c>
      <c r="D6" s="624">
        <f t="shared" si="0"/>
        <v>309186</v>
      </c>
      <c r="E6" s="624">
        <v>409</v>
      </c>
      <c r="F6" s="624">
        <v>14808</v>
      </c>
      <c r="G6" s="624">
        <v>1275</v>
      </c>
      <c r="H6" s="624">
        <v>190271</v>
      </c>
      <c r="I6" s="624">
        <v>51</v>
      </c>
      <c r="J6" s="624">
        <v>84474</v>
      </c>
      <c r="K6" s="624">
        <v>3</v>
      </c>
      <c r="L6" s="624">
        <v>14325</v>
      </c>
      <c r="M6" s="624">
        <v>10</v>
      </c>
      <c r="N6" s="624">
        <v>5308</v>
      </c>
    </row>
    <row r="7" spans="1:16" s="37" customFormat="1" ht="25.5" customHeight="1">
      <c r="A7" s="1237">
        <v>2010</v>
      </c>
      <c r="B7" s="1238" t="s">
        <v>1948</v>
      </c>
      <c r="C7" s="623">
        <f t="shared" si="0"/>
        <v>1449</v>
      </c>
      <c r="D7" s="624">
        <f t="shared" si="0"/>
        <v>240071</v>
      </c>
      <c r="E7" s="624">
        <v>350</v>
      </c>
      <c r="F7" s="624">
        <v>9407</v>
      </c>
      <c r="G7" s="624">
        <v>1046</v>
      </c>
      <c r="H7" s="624">
        <v>156126</v>
      </c>
      <c r="I7" s="624">
        <v>44</v>
      </c>
      <c r="J7" s="624">
        <v>69768</v>
      </c>
      <c r="K7" s="624" t="s">
        <v>399</v>
      </c>
      <c r="L7" s="624" t="s">
        <v>399</v>
      </c>
      <c r="M7" s="624">
        <v>9</v>
      </c>
      <c r="N7" s="624">
        <v>4770</v>
      </c>
    </row>
    <row r="8" spans="1:16" s="37" customFormat="1" ht="25.5" customHeight="1">
      <c r="A8" s="1237">
        <v>2011</v>
      </c>
      <c r="B8" s="1238" t="s">
        <v>1949</v>
      </c>
      <c r="C8" s="623">
        <f t="shared" si="0"/>
        <v>1757</v>
      </c>
      <c r="D8" s="624">
        <f t="shared" si="0"/>
        <v>279466</v>
      </c>
      <c r="E8" s="624">
        <v>350</v>
      </c>
      <c r="F8" s="624">
        <v>9950</v>
      </c>
      <c r="G8" s="624">
        <v>1360</v>
      </c>
      <c r="H8" s="624">
        <v>195590</v>
      </c>
      <c r="I8" s="624">
        <v>36</v>
      </c>
      <c r="J8" s="624">
        <v>61846</v>
      </c>
      <c r="K8" s="624">
        <v>1</v>
      </c>
      <c r="L8" s="624">
        <v>5266</v>
      </c>
      <c r="M8" s="624">
        <v>10</v>
      </c>
      <c r="N8" s="624">
        <v>6814</v>
      </c>
    </row>
    <row r="9" spans="1:16" s="37" customFormat="1" ht="25.5" customHeight="1">
      <c r="A9" s="1237">
        <v>2012</v>
      </c>
      <c r="B9" s="1238" t="s">
        <v>1950</v>
      </c>
      <c r="C9" s="623">
        <f t="shared" si="0"/>
        <v>2013</v>
      </c>
      <c r="D9" s="624">
        <f t="shared" si="0"/>
        <v>333099</v>
      </c>
      <c r="E9" s="624">
        <v>449</v>
      </c>
      <c r="F9" s="624">
        <v>13426</v>
      </c>
      <c r="G9" s="624">
        <v>1507</v>
      </c>
      <c r="H9" s="624">
        <v>228357</v>
      </c>
      <c r="I9" s="624">
        <v>43</v>
      </c>
      <c r="J9" s="624">
        <v>66191</v>
      </c>
      <c r="K9" s="624">
        <v>4</v>
      </c>
      <c r="L9" s="624">
        <v>18607</v>
      </c>
      <c r="M9" s="624">
        <v>10</v>
      </c>
      <c r="N9" s="624">
        <v>6518</v>
      </c>
    </row>
    <row r="10" spans="1:16" s="37" customFormat="1" ht="25.5" customHeight="1">
      <c r="A10" s="1237">
        <v>2013</v>
      </c>
      <c r="B10" s="1238" t="s">
        <v>1951</v>
      </c>
      <c r="C10" s="623">
        <f t="shared" si="0"/>
        <v>1921</v>
      </c>
      <c r="D10" s="624">
        <f t="shared" si="0"/>
        <v>365032</v>
      </c>
      <c r="E10" s="624">
        <v>412</v>
      </c>
      <c r="F10" s="624">
        <v>13100</v>
      </c>
      <c r="G10" s="624">
        <v>1459</v>
      </c>
      <c r="H10" s="624">
        <v>252977</v>
      </c>
      <c r="I10" s="624">
        <v>37</v>
      </c>
      <c r="J10" s="624">
        <v>85623</v>
      </c>
      <c r="K10" s="624">
        <v>1</v>
      </c>
      <c r="L10" s="624">
        <v>6246</v>
      </c>
      <c r="M10" s="624">
        <v>12</v>
      </c>
      <c r="N10" s="624">
        <v>7086</v>
      </c>
    </row>
    <row r="11" spans="1:16" s="37" customFormat="1" ht="25.5" customHeight="1">
      <c r="A11" s="1237">
        <v>2014</v>
      </c>
      <c r="B11" s="1238" t="s">
        <v>1952</v>
      </c>
      <c r="C11" s="623">
        <f t="shared" si="0"/>
        <v>11147</v>
      </c>
      <c r="D11" s="624">
        <f t="shared" si="0"/>
        <v>918952</v>
      </c>
      <c r="E11" s="624">
        <v>9706</v>
      </c>
      <c r="F11" s="624">
        <v>608967</v>
      </c>
      <c r="G11" s="624">
        <v>1385</v>
      </c>
      <c r="H11" s="624">
        <v>215450</v>
      </c>
      <c r="I11" s="624">
        <v>41</v>
      </c>
      <c r="J11" s="624">
        <v>74388</v>
      </c>
      <c r="K11" s="624">
        <v>1</v>
      </c>
      <c r="L11" s="624">
        <v>11857</v>
      </c>
      <c r="M11" s="624">
        <v>14</v>
      </c>
      <c r="N11" s="624">
        <v>8290</v>
      </c>
    </row>
    <row r="12" spans="1:16" ht="25.5" customHeight="1">
      <c r="A12" s="1228">
        <v>2015</v>
      </c>
      <c r="B12" s="1230" t="s">
        <v>1953</v>
      </c>
      <c r="C12" s="623">
        <f t="shared" si="0"/>
        <v>11335</v>
      </c>
      <c r="D12" s="624">
        <f t="shared" si="0"/>
        <v>989608</v>
      </c>
      <c r="E12" s="142">
        <v>9847</v>
      </c>
      <c r="F12" s="142">
        <v>702789</v>
      </c>
      <c r="G12" s="142">
        <v>1440</v>
      </c>
      <c r="H12" s="142">
        <v>222076</v>
      </c>
      <c r="I12" s="142">
        <v>35</v>
      </c>
      <c r="J12" s="142">
        <v>56638</v>
      </c>
      <c r="K12" s="142" t="s">
        <v>399</v>
      </c>
      <c r="L12" s="142" t="s">
        <v>399</v>
      </c>
      <c r="M12" s="142">
        <v>13</v>
      </c>
      <c r="N12" s="142">
        <v>8105</v>
      </c>
    </row>
    <row r="13" spans="1:16" ht="25.5" customHeight="1">
      <c r="A13" s="1228">
        <v>2016</v>
      </c>
      <c r="B13" s="1230" t="s">
        <v>1954</v>
      </c>
      <c r="C13" s="623">
        <f t="shared" si="0"/>
        <v>11548</v>
      </c>
      <c r="D13" s="624">
        <f t="shared" si="0"/>
        <v>977818</v>
      </c>
      <c r="E13" s="142">
        <v>9977</v>
      </c>
      <c r="F13" s="142">
        <v>619240</v>
      </c>
      <c r="G13" s="142">
        <v>1510</v>
      </c>
      <c r="H13" s="142">
        <v>241881</v>
      </c>
      <c r="I13" s="142">
        <v>50</v>
      </c>
      <c r="J13" s="142">
        <v>96294</v>
      </c>
      <c r="K13" s="142">
        <v>2</v>
      </c>
      <c r="L13" s="142">
        <v>14855</v>
      </c>
      <c r="M13" s="142">
        <v>9</v>
      </c>
      <c r="N13" s="142">
        <v>5548</v>
      </c>
    </row>
    <row r="14" spans="1:16" ht="25.5" customHeight="1">
      <c r="A14" s="1228">
        <v>2017</v>
      </c>
      <c r="B14" s="1230" t="s">
        <v>1955</v>
      </c>
      <c r="C14" s="623">
        <f t="shared" si="0"/>
        <v>11606</v>
      </c>
      <c r="D14" s="624">
        <f t="shared" si="0"/>
        <v>1068589</v>
      </c>
      <c r="E14" s="142">
        <v>10121</v>
      </c>
      <c r="F14" s="142">
        <v>735344</v>
      </c>
      <c r="G14" s="142">
        <v>1436</v>
      </c>
      <c r="H14" s="142">
        <v>230233</v>
      </c>
      <c r="I14" s="142">
        <v>40</v>
      </c>
      <c r="J14" s="142">
        <v>91722</v>
      </c>
      <c r="K14" s="142">
        <v>2</v>
      </c>
      <c r="L14" s="142">
        <v>7288</v>
      </c>
      <c r="M14" s="142">
        <v>7</v>
      </c>
      <c r="N14" s="142">
        <v>4002</v>
      </c>
    </row>
    <row r="15" spans="1:16" ht="25.5" customHeight="1">
      <c r="A15" s="1228">
        <v>2018</v>
      </c>
      <c r="B15" s="1230" t="s">
        <v>1956</v>
      </c>
      <c r="C15" s="623">
        <f t="shared" si="0"/>
        <v>11857</v>
      </c>
      <c r="D15" s="624">
        <f t="shared" si="0"/>
        <v>974414</v>
      </c>
      <c r="E15" s="142">
        <v>10494</v>
      </c>
      <c r="F15" s="142">
        <v>677476</v>
      </c>
      <c r="G15" s="142">
        <v>1307</v>
      </c>
      <c r="H15" s="142">
        <v>208708</v>
      </c>
      <c r="I15" s="142">
        <v>54</v>
      </c>
      <c r="J15" s="142">
        <v>86502</v>
      </c>
      <c r="K15" s="142" t="s">
        <v>399</v>
      </c>
      <c r="L15" s="142" t="s">
        <v>399</v>
      </c>
      <c r="M15" s="142">
        <v>2</v>
      </c>
      <c r="N15" s="142">
        <v>1728</v>
      </c>
    </row>
    <row r="16" spans="1:16" ht="25.5" customHeight="1">
      <c r="A16" s="1228">
        <v>2019</v>
      </c>
      <c r="B16" s="1230" t="s">
        <v>1957</v>
      </c>
      <c r="C16" s="623">
        <f t="shared" si="0"/>
        <v>11746</v>
      </c>
      <c r="D16" s="624">
        <f t="shared" ref="D16:D20" si="1">SUM(F16,H16,J16,L16,N16)</f>
        <v>978100</v>
      </c>
      <c r="E16" s="625">
        <v>10260</v>
      </c>
      <c r="F16" s="625">
        <v>672643</v>
      </c>
      <c r="G16" s="625">
        <v>1429</v>
      </c>
      <c r="H16" s="625">
        <v>208243</v>
      </c>
      <c r="I16" s="625">
        <v>40</v>
      </c>
      <c r="J16" s="625">
        <v>54684</v>
      </c>
      <c r="K16" s="625">
        <v>4</v>
      </c>
      <c r="L16" s="625">
        <v>34441</v>
      </c>
      <c r="M16" s="625">
        <v>13</v>
      </c>
      <c r="N16" s="625">
        <v>8089</v>
      </c>
    </row>
    <row r="17" spans="1:15" ht="25.5" customHeight="1">
      <c r="A17" s="1228">
        <v>2020</v>
      </c>
      <c r="B17" s="1230" t="s">
        <v>1958</v>
      </c>
      <c r="C17" s="623">
        <f t="shared" si="0"/>
        <v>11130</v>
      </c>
      <c r="D17" s="624">
        <f t="shared" si="1"/>
        <v>896027</v>
      </c>
      <c r="E17" s="625">
        <v>9413</v>
      </c>
      <c r="F17" s="625">
        <v>615413</v>
      </c>
      <c r="G17" s="625">
        <v>1589</v>
      </c>
      <c r="H17" s="625">
        <v>194896</v>
      </c>
      <c r="I17" s="625">
        <v>99</v>
      </c>
      <c r="J17" s="625">
        <v>61017</v>
      </c>
      <c r="K17" s="625">
        <v>6</v>
      </c>
      <c r="L17" s="625">
        <v>18400</v>
      </c>
      <c r="M17" s="625">
        <v>23</v>
      </c>
      <c r="N17" s="625">
        <v>6301</v>
      </c>
    </row>
    <row r="18" spans="1:15" ht="25.5" customHeight="1">
      <c r="A18" s="1510">
        <v>2021</v>
      </c>
      <c r="B18" s="1511" t="s">
        <v>4915</v>
      </c>
      <c r="C18" s="942">
        <f>SUM(E18,G18,I18,K18,M18)</f>
        <v>12776</v>
      </c>
      <c r="D18" s="919">
        <f t="shared" si="1"/>
        <v>1102776</v>
      </c>
      <c r="E18" s="625">
        <v>11159</v>
      </c>
      <c r="F18" s="625">
        <v>817897</v>
      </c>
      <c r="G18" s="625">
        <v>1579</v>
      </c>
      <c r="H18" s="625">
        <v>219741</v>
      </c>
      <c r="I18" s="625">
        <v>32</v>
      </c>
      <c r="J18" s="625">
        <v>62153</v>
      </c>
      <c r="K18" s="625" t="s">
        <v>553</v>
      </c>
      <c r="L18" s="625" t="s">
        <v>553</v>
      </c>
      <c r="M18" s="625">
        <v>6</v>
      </c>
      <c r="N18" s="625">
        <v>2985</v>
      </c>
    </row>
    <row r="19" spans="1:15" ht="25.5" customHeight="1">
      <c r="A19" s="1354">
        <v>2022</v>
      </c>
      <c r="B19" s="1355" t="s">
        <v>5124</v>
      </c>
      <c r="C19" s="942">
        <f t="shared" si="0"/>
        <v>13522</v>
      </c>
      <c r="D19" s="919">
        <f t="shared" si="1"/>
        <v>1096046</v>
      </c>
      <c r="E19" s="625">
        <v>11557</v>
      </c>
      <c r="F19" s="625">
        <v>767722</v>
      </c>
      <c r="G19" s="625">
        <v>1921</v>
      </c>
      <c r="H19" s="625">
        <v>252493</v>
      </c>
      <c r="I19" s="625">
        <v>36</v>
      </c>
      <c r="J19" s="625">
        <v>57675</v>
      </c>
      <c r="K19" s="625">
        <v>2</v>
      </c>
      <c r="L19" s="625">
        <v>14967</v>
      </c>
      <c r="M19" s="625">
        <v>6</v>
      </c>
      <c r="N19" s="625">
        <v>3189</v>
      </c>
    </row>
    <row r="20" spans="1:15" ht="25.5" customHeight="1">
      <c r="A20" s="1819">
        <v>2023</v>
      </c>
      <c r="B20" s="1821" t="s">
        <v>5425</v>
      </c>
      <c r="C20" s="942">
        <f t="shared" si="0"/>
        <v>14361</v>
      </c>
      <c r="D20" s="919">
        <f t="shared" si="1"/>
        <v>1086067</v>
      </c>
      <c r="E20" s="625">
        <v>12538</v>
      </c>
      <c r="F20" s="625">
        <v>748341</v>
      </c>
      <c r="G20" s="625">
        <v>1760</v>
      </c>
      <c r="H20" s="625">
        <v>233917</v>
      </c>
      <c r="I20" s="625">
        <v>38</v>
      </c>
      <c r="J20" s="625">
        <v>75246</v>
      </c>
      <c r="K20" s="625">
        <v>6</v>
      </c>
      <c r="L20" s="625">
        <v>22751</v>
      </c>
      <c r="M20" s="625">
        <v>19</v>
      </c>
      <c r="N20" s="625">
        <v>5812</v>
      </c>
    </row>
    <row r="21" spans="1:15" ht="25.5" customHeight="1">
      <c r="A21" s="1822">
        <v>2024</v>
      </c>
      <c r="B21" s="1932" t="s">
        <v>5566</v>
      </c>
      <c r="C21" s="1933">
        <f>SUM(E21,G21,I21,K21,M21)</f>
        <v>13171</v>
      </c>
      <c r="D21" s="1793">
        <f>SUM(F21,H21,J21,L21,N21)</f>
        <v>972499</v>
      </c>
      <c r="E21" s="1775">
        <v>11651</v>
      </c>
      <c r="F21" s="1775">
        <v>673382</v>
      </c>
      <c r="G21" s="1775">
        <v>1464</v>
      </c>
      <c r="H21" s="1775">
        <v>203320</v>
      </c>
      <c r="I21" s="1775">
        <v>49</v>
      </c>
      <c r="J21" s="1775">
        <v>76058</v>
      </c>
      <c r="K21" s="1775">
        <v>1</v>
      </c>
      <c r="L21" s="1775">
        <v>16175</v>
      </c>
      <c r="M21" s="1775">
        <v>6</v>
      </c>
      <c r="N21" s="1775">
        <v>3564</v>
      </c>
    </row>
    <row r="22" spans="1:15" ht="20.100000000000001" customHeight="1">
      <c r="A22" s="20" t="s">
        <v>2363</v>
      </c>
    </row>
    <row r="23" spans="1:15" ht="20.100000000000001" customHeight="1">
      <c r="A23" s="20" t="s">
        <v>2371</v>
      </c>
    </row>
    <row r="24" spans="1:15" s="23" customFormat="1" ht="20.100000000000001" customHeight="1">
      <c r="A24" s="23" t="s">
        <v>2364</v>
      </c>
      <c r="J24" s="20"/>
      <c r="K24" s="20"/>
      <c r="L24" s="20"/>
      <c r="M24" s="20"/>
      <c r="N24" s="20"/>
      <c r="O24" s="20"/>
    </row>
  </sheetData>
  <customSheetViews>
    <customSheetView guid="{35BD8D3A-C3F6-4E0E-B6B2-2143E8CF03D4}" scale="85" topLeftCell="A10">
      <selection activeCell="L22" sqref="L22"/>
      <colBreaks count="1" manualBreakCount="1">
        <brk id="15"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colBreaks count="1" manualBreakCount="1">
        <brk id="15"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P1" sqref="P1"/>
      <colBreaks count="1" manualBreakCount="1">
        <brk id="15"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10">
      <selection activeCell="G20" sqref="G20"/>
      <colBreaks count="1" manualBreakCount="1">
        <brk id="15"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8">
    <mergeCell ref="K4:L4"/>
    <mergeCell ref="M4:N4"/>
    <mergeCell ref="A4:A5"/>
    <mergeCell ref="B4:B5"/>
    <mergeCell ref="C4:D4"/>
    <mergeCell ref="E4:F4"/>
    <mergeCell ref="G4:H4"/>
    <mergeCell ref="I4:J4"/>
  </mergeCells>
  <phoneticPr fontId="2"/>
  <hyperlinks>
    <hyperlink ref="P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5" max="1048575" man="1"/>
  </col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autoPageBreaks="0"/>
  </sheetPr>
  <dimension ref="A1:J37"/>
  <sheetViews>
    <sheetView zoomScaleNormal="100" zoomScaleSheetLayoutView="100" workbookViewId="0">
      <selection activeCell="F8" sqref="F8"/>
    </sheetView>
  </sheetViews>
  <sheetFormatPr defaultColWidth="2.5" defaultRowHeight="15" customHeight="1"/>
  <cols>
    <col min="1" max="3" width="12" style="540" customWidth="1"/>
    <col min="4" max="8" width="11.625" style="540" customWidth="1"/>
    <col min="9" max="9" width="2.5" style="540" customWidth="1"/>
    <col min="10" max="10" width="10.625" style="540" bestFit="1" customWidth="1"/>
    <col min="11" max="16384" width="2.5" style="540"/>
  </cols>
  <sheetData>
    <row r="1" spans="1:10" ht="22.5" customHeight="1">
      <c r="H1" s="580" t="s">
        <v>4815</v>
      </c>
      <c r="J1" s="558" t="s">
        <v>747</v>
      </c>
    </row>
    <row r="2" spans="1:10" ht="22.5" customHeight="1">
      <c r="A2" s="686" t="s">
        <v>4816</v>
      </c>
      <c r="B2" s="686"/>
      <c r="C2" s="686"/>
    </row>
    <row r="3" spans="1:10" s="562" customFormat="1" ht="22.5" customHeight="1">
      <c r="A3" s="570" t="s">
        <v>2372</v>
      </c>
    </row>
    <row r="4" spans="1:10" ht="20.100000000000001" customHeight="1">
      <c r="A4" s="2212" t="s">
        <v>2334</v>
      </c>
      <c r="B4" s="2212" t="s">
        <v>2335</v>
      </c>
      <c r="C4" s="2158" t="s">
        <v>2373</v>
      </c>
      <c r="D4" s="2158"/>
      <c r="E4" s="2158"/>
      <c r="F4" s="2158"/>
      <c r="G4" s="2158"/>
      <c r="H4" s="2157"/>
    </row>
    <row r="5" spans="1:10" ht="20.100000000000001" customHeight="1">
      <c r="A5" s="2159"/>
      <c r="B5" s="2159"/>
      <c r="C5" s="2213" t="s">
        <v>2374</v>
      </c>
      <c r="D5" s="2213" t="s">
        <v>2375</v>
      </c>
      <c r="E5" s="2158" t="s">
        <v>2376</v>
      </c>
      <c r="F5" s="2158"/>
      <c r="G5" s="2158"/>
      <c r="H5" s="2214" t="s">
        <v>2377</v>
      </c>
    </row>
    <row r="6" spans="1:10" ht="20.100000000000001" customHeight="1">
      <c r="A6" s="2159"/>
      <c r="B6" s="2159"/>
      <c r="C6" s="2158"/>
      <c r="D6" s="2158"/>
      <c r="E6" s="1108" t="s">
        <v>131</v>
      </c>
      <c r="F6" s="1108" t="s">
        <v>245</v>
      </c>
      <c r="G6" s="1108" t="s">
        <v>246</v>
      </c>
      <c r="H6" s="2157"/>
    </row>
    <row r="7" spans="1:10" s="689" customFormat="1" ht="26.25" customHeight="1">
      <c r="A7" s="1112">
        <v>2008</v>
      </c>
      <c r="B7" s="687" t="s">
        <v>2342</v>
      </c>
      <c r="C7" s="701">
        <v>5970</v>
      </c>
      <c r="D7" s="688">
        <v>4884</v>
      </c>
      <c r="E7" s="688">
        <f t="shared" ref="E7:E18" si="0">SUM(F7:G7)</f>
        <v>21955</v>
      </c>
      <c r="F7" s="688">
        <v>9842</v>
      </c>
      <c r="G7" s="688">
        <v>12113</v>
      </c>
      <c r="H7" s="688">
        <v>2565039</v>
      </c>
    </row>
    <row r="8" spans="1:10" s="689" customFormat="1" ht="26.25" customHeight="1">
      <c r="A8" s="1112">
        <v>2009</v>
      </c>
      <c r="B8" s="687" t="s">
        <v>2191</v>
      </c>
      <c r="C8" s="701">
        <v>9149</v>
      </c>
      <c r="D8" s="688">
        <v>8395</v>
      </c>
      <c r="E8" s="688">
        <f t="shared" si="0"/>
        <v>41206</v>
      </c>
      <c r="F8" s="688">
        <v>20600</v>
      </c>
      <c r="G8" s="688">
        <v>20606</v>
      </c>
      <c r="H8" s="688">
        <v>4792047</v>
      </c>
    </row>
    <row r="9" spans="1:10" s="689" customFormat="1" ht="26.25" customHeight="1">
      <c r="A9" s="1112">
        <v>2010</v>
      </c>
      <c r="B9" s="687" t="s">
        <v>139</v>
      </c>
      <c r="C9" s="701">
        <v>6042</v>
      </c>
      <c r="D9" s="688">
        <v>5260</v>
      </c>
      <c r="E9" s="688">
        <f t="shared" si="0"/>
        <v>27927</v>
      </c>
      <c r="F9" s="688">
        <v>13194</v>
      </c>
      <c r="G9" s="688">
        <v>14733</v>
      </c>
      <c r="H9" s="688">
        <v>3657863</v>
      </c>
    </row>
    <row r="10" spans="1:10" s="689" customFormat="1" ht="26.25" customHeight="1">
      <c r="A10" s="1112">
        <v>2011</v>
      </c>
      <c r="B10" s="687" t="s">
        <v>140</v>
      </c>
      <c r="C10" s="701">
        <v>8031</v>
      </c>
      <c r="D10" s="688">
        <v>7396</v>
      </c>
      <c r="E10" s="688">
        <f t="shared" si="0"/>
        <v>40251</v>
      </c>
      <c r="F10" s="688">
        <v>18070</v>
      </c>
      <c r="G10" s="688">
        <v>22181</v>
      </c>
      <c r="H10" s="688">
        <v>4730746</v>
      </c>
    </row>
    <row r="11" spans="1:10" s="689" customFormat="1" ht="26.25" customHeight="1">
      <c r="A11" s="1112">
        <v>2012</v>
      </c>
      <c r="B11" s="687" t="s">
        <v>2177</v>
      </c>
      <c r="C11" s="701">
        <v>5391</v>
      </c>
      <c r="D11" s="688">
        <v>4564</v>
      </c>
      <c r="E11" s="688">
        <f t="shared" si="0"/>
        <v>31978</v>
      </c>
      <c r="F11" s="688">
        <v>14128</v>
      </c>
      <c r="G11" s="688">
        <v>17850</v>
      </c>
      <c r="H11" s="688">
        <v>3889946</v>
      </c>
    </row>
    <row r="12" spans="1:10" s="689" customFormat="1" ht="26.25" customHeight="1">
      <c r="A12" s="1112">
        <v>2013</v>
      </c>
      <c r="B12" s="687" t="s">
        <v>1034</v>
      </c>
      <c r="C12" s="701">
        <v>5167</v>
      </c>
      <c r="D12" s="688">
        <v>4398</v>
      </c>
      <c r="E12" s="688">
        <f t="shared" si="0"/>
        <v>21396</v>
      </c>
      <c r="F12" s="688">
        <v>9106</v>
      </c>
      <c r="G12" s="688">
        <v>12290</v>
      </c>
      <c r="H12" s="688">
        <v>2619226</v>
      </c>
    </row>
    <row r="13" spans="1:10" s="689" customFormat="1" ht="26.25" customHeight="1">
      <c r="A13" s="1112">
        <v>2014</v>
      </c>
      <c r="B13" s="687" t="s">
        <v>969</v>
      </c>
      <c r="C13" s="701">
        <v>4773</v>
      </c>
      <c r="D13" s="688">
        <v>3933</v>
      </c>
      <c r="E13" s="688">
        <f t="shared" si="0"/>
        <v>17593</v>
      </c>
      <c r="F13" s="688">
        <v>7313</v>
      </c>
      <c r="G13" s="688">
        <v>10280</v>
      </c>
      <c r="H13" s="688">
        <v>2144714</v>
      </c>
    </row>
    <row r="14" spans="1:10" ht="26.25" customHeight="1">
      <c r="A14" s="682">
        <v>2015</v>
      </c>
      <c r="B14" s="690" t="s">
        <v>880</v>
      </c>
      <c r="C14" s="602">
        <v>4681</v>
      </c>
      <c r="D14" s="587">
        <v>3791</v>
      </c>
      <c r="E14" s="688">
        <f t="shared" si="0"/>
        <v>17372</v>
      </c>
      <c r="F14" s="587">
        <v>7299</v>
      </c>
      <c r="G14" s="587">
        <v>10073</v>
      </c>
      <c r="H14" s="587">
        <v>2136798</v>
      </c>
    </row>
    <row r="15" spans="1:10" ht="26.25" customHeight="1">
      <c r="A15" s="682">
        <v>2016</v>
      </c>
      <c r="B15" s="702" t="s">
        <v>180</v>
      </c>
      <c r="C15" s="602">
        <v>4687</v>
      </c>
      <c r="D15" s="587">
        <v>3599</v>
      </c>
      <c r="E15" s="688">
        <f t="shared" si="0"/>
        <v>15502</v>
      </c>
      <c r="F15" s="587">
        <v>6473</v>
      </c>
      <c r="G15" s="587">
        <v>9029</v>
      </c>
      <c r="H15" s="587">
        <v>1916247</v>
      </c>
    </row>
    <row r="16" spans="1:10" ht="26.25" customHeight="1">
      <c r="A16" s="682">
        <v>2017</v>
      </c>
      <c r="B16" s="702" t="s">
        <v>186</v>
      </c>
      <c r="C16" s="602">
        <v>4663</v>
      </c>
      <c r="D16" s="587">
        <v>3810</v>
      </c>
      <c r="E16" s="688">
        <f t="shared" si="0"/>
        <v>15791</v>
      </c>
      <c r="F16" s="587">
        <v>7019</v>
      </c>
      <c r="G16" s="587">
        <v>8772</v>
      </c>
      <c r="H16" s="587">
        <v>1881172</v>
      </c>
    </row>
    <row r="17" spans="1:8" ht="26.25" customHeight="1">
      <c r="A17" s="682">
        <v>2018</v>
      </c>
      <c r="B17" s="702" t="s">
        <v>2178</v>
      </c>
      <c r="C17" s="602">
        <v>4237</v>
      </c>
      <c r="D17" s="587">
        <v>3318</v>
      </c>
      <c r="E17" s="688">
        <f t="shared" si="0"/>
        <v>14629</v>
      </c>
      <c r="F17" s="587">
        <v>6224</v>
      </c>
      <c r="G17" s="587">
        <v>8405</v>
      </c>
      <c r="H17" s="587">
        <v>1785775</v>
      </c>
    </row>
    <row r="18" spans="1:8" ht="26.25" customHeight="1">
      <c r="A18" s="419">
        <v>2019</v>
      </c>
      <c r="B18" s="1105" t="s">
        <v>919</v>
      </c>
      <c r="C18" s="602">
        <v>4311</v>
      </c>
      <c r="D18" s="587">
        <v>3619</v>
      </c>
      <c r="E18" s="688">
        <f t="shared" si="0"/>
        <v>14186</v>
      </c>
      <c r="F18" s="587">
        <v>5524</v>
      </c>
      <c r="G18" s="587">
        <v>8662</v>
      </c>
      <c r="H18" s="587">
        <v>1724963</v>
      </c>
    </row>
    <row r="19" spans="1:8" ht="26.25" customHeight="1">
      <c r="A19" s="419">
        <v>2020</v>
      </c>
      <c r="B19" s="1105" t="s">
        <v>837</v>
      </c>
      <c r="C19" s="602">
        <v>5093</v>
      </c>
      <c r="D19" s="587">
        <v>4758</v>
      </c>
      <c r="E19" s="587">
        <v>20159</v>
      </c>
      <c r="F19" s="587">
        <v>8758</v>
      </c>
      <c r="G19" s="587">
        <v>11401</v>
      </c>
      <c r="H19" s="587">
        <v>2608562</v>
      </c>
    </row>
    <row r="20" spans="1:8" ht="26.25" customHeight="1">
      <c r="A20" s="419">
        <v>2021</v>
      </c>
      <c r="B20" s="1531" t="s">
        <v>2179</v>
      </c>
      <c r="C20" s="602">
        <v>4356</v>
      </c>
      <c r="D20" s="587">
        <v>3674</v>
      </c>
      <c r="E20" s="587">
        <v>16539</v>
      </c>
      <c r="F20" s="587">
        <v>7353</v>
      </c>
      <c r="G20" s="587">
        <v>9186</v>
      </c>
      <c r="H20" s="587">
        <v>2107279</v>
      </c>
    </row>
    <row r="21" spans="1:8" ht="26.25" customHeight="1">
      <c r="A21" s="419">
        <v>2022</v>
      </c>
      <c r="B21" s="1356" t="s">
        <v>4917</v>
      </c>
      <c r="C21" s="602">
        <v>4189</v>
      </c>
      <c r="D21" s="587">
        <v>3508</v>
      </c>
      <c r="E21" s="587">
        <v>15882</v>
      </c>
      <c r="F21" s="587">
        <v>7287</v>
      </c>
      <c r="G21" s="587">
        <v>8595</v>
      </c>
      <c r="H21" s="587">
        <v>2061725</v>
      </c>
    </row>
    <row r="22" spans="1:8" ht="26.25" customHeight="1">
      <c r="A22" s="419">
        <v>2023</v>
      </c>
      <c r="B22" s="1631" t="s">
        <v>5128</v>
      </c>
      <c r="C22" s="602">
        <v>4300</v>
      </c>
      <c r="D22" s="587">
        <v>3710</v>
      </c>
      <c r="E22" s="587">
        <v>15732</v>
      </c>
      <c r="F22" s="587">
        <v>6660</v>
      </c>
      <c r="G22" s="587">
        <v>9072</v>
      </c>
      <c r="H22" s="587">
        <v>2000938</v>
      </c>
    </row>
    <row r="23" spans="1:8" ht="26.25" customHeight="1">
      <c r="A23" s="426">
        <v>2024</v>
      </c>
      <c r="B23" s="1630" t="s">
        <v>5431</v>
      </c>
      <c r="C23" s="1883">
        <f>SUM(C24:C35)</f>
        <v>4368</v>
      </c>
      <c r="D23" s="588">
        <f t="shared" ref="D23:G23" si="1">SUM(D24:D35)</f>
        <v>3836</v>
      </c>
      <c r="E23" s="588">
        <f t="shared" si="1"/>
        <v>16863</v>
      </c>
      <c r="F23" s="588">
        <f t="shared" si="1"/>
        <v>7369</v>
      </c>
      <c r="G23" s="588">
        <f t="shared" si="1"/>
        <v>9494</v>
      </c>
      <c r="H23" s="588">
        <f>SUM(H24:H35)</f>
        <v>2179933</v>
      </c>
    </row>
    <row r="24" spans="1:8" ht="26.25" customHeight="1">
      <c r="A24" s="694" t="s">
        <v>213</v>
      </c>
      <c r="B24" s="694" t="s">
        <v>213</v>
      </c>
      <c r="C24" s="1927">
        <v>306</v>
      </c>
      <c r="D24" s="587">
        <v>259</v>
      </c>
      <c r="E24" s="1928">
        <v>1297</v>
      </c>
      <c r="F24" s="587">
        <v>526</v>
      </c>
      <c r="G24" s="587">
        <v>771</v>
      </c>
      <c r="H24" s="1928">
        <v>175061</v>
      </c>
    </row>
    <row r="25" spans="1:8" ht="26.25" customHeight="1">
      <c r="A25" s="694" t="s">
        <v>2378</v>
      </c>
      <c r="B25" s="694" t="s">
        <v>2378</v>
      </c>
      <c r="C25" s="1927">
        <v>350</v>
      </c>
      <c r="D25" s="587">
        <v>305</v>
      </c>
      <c r="E25" s="1928">
        <v>1291</v>
      </c>
      <c r="F25" s="587">
        <v>549</v>
      </c>
      <c r="G25" s="587">
        <v>742</v>
      </c>
      <c r="H25" s="1928">
        <v>156053</v>
      </c>
    </row>
    <row r="26" spans="1:8" ht="26.25" customHeight="1">
      <c r="A26" s="694" t="s">
        <v>226</v>
      </c>
      <c r="B26" s="694" t="s">
        <v>226</v>
      </c>
      <c r="C26" s="1927">
        <v>362</v>
      </c>
      <c r="D26" s="587">
        <v>222</v>
      </c>
      <c r="E26" s="1928">
        <v>1220</v>
      </c>
      <c r="F26" s="587">
        <v>528</v>
      </c>
      <c r="G26" s="587">
        <v>692</v>
      </c>
      <c r="H26" s="1928">
        <v>150629</v>
      </c>
    </row>
    <row r="27" spans="1:8" ht="26.25" customHeight="1">
      <c r="A27" s="694" t="s">
        <v>227</v>
      </c>
      <c r="B27" s="694" t="s">
        <v>227</v>
      </c>
      <c r="C27" s="1927">
        <v>417</v>
      </c>
      <c r="D27" s="587">
        <v>326</v>
      </c>
      <c r="E27" s="1928">
        <v>1296</v>
      </c>
      <c r="F27" s="587">
        <v>590</v>
      </c>
      <c r="G27" s="587">
        <v>706</v>
      </c>
      <c r="H27" s="1928">
        <v>166428</v>
      </c>
    </row>
    <row r="28" spans="1:8" ht="26.25" customHeight="1">
      <c r="A28" s="694" t="s">
        <v>228</v>
      </c>
      <c r="B28" s="694" t="s">
        <v>228</v>
      </c>
      <c r="C28" s="1927">
        <v>541</v>
      </c>
      <c r="D28" s="587">
        <v>459</v>
      </c>
      <c r="E28" s="1928">
        <v>1435</v>
      </c>
      <c r="F28" s="587">
        <v>662</v>
      </c>
      <c r="G28" s="587">
        <v>773</v>
      </c>
      <c r="H28" s="1928">
        <v>190887</v>
      </c>
    </row>
    <row r="29" spans="1:8" ht="26.25" customHeight="1">
      <c r="A29" s="694" t="s">
        <v>229</v>
      </c>
      <c r="B29" s="694" t="s">
        <v>229</v>
      </c>
      <c r="C29" s="1927">
        <v>384</v>
      </c>
      <c r="D29" s="587">
        <v>352</v>
      </c>
      <c r="E29" s="1928">
        <v>1453</v>
      </c>
      <c r="F29" s="587">
        <v>657</v>
      </c>
      <c r="G29" s="587">
        <v>796</v>
      </c>
      <c r="H29" s="1928">
        <v>177650</v>
      </c>
    </row>
    <row r="30" spans="1:8" ht="26.25" customHeight="1">
      <c r="A30" s="694" t="s">
        <v>230</v>
      </c>
      <c r="B30" s="694" t="s">
        <v>230</v>
      </c>
      <c r="C30" s="1927">
        <v>443</v>
      </c>
      <c r="D30" s="587">
        <v>461</v>
      </c>
      <c r="E30" s="1928">
        <v>1667</v>
      </c>
      <c r="F30" s="587">
        <v>719</v>
      </c>
      <c r="G30" s="587">
        <v>948</v>
      </c>
      <c r="H30" s="1928">
        <v>221680</v>
      </c>
    </row>
    <row r="31" spans="1:8" ht="26.25" customHeight="1">
      <c r="A31" s="694" t="s">
        <v>231</v>
      </c>
      <c r="B31" s="694" t="s">
        <v>231</v>
      </c>
      <c r="C31" s="1927">
        <v>285</v>
      </c>
      <c r="D31" s="587">
        <v>306</v>
      </c>
      <c r="E31" s="1928">
        <v>1573</v>
      </c>
      <c r="F31" s="587">
        <v>684</v>
      </c>
      <c r="G31" s="587">
        <v>889</v>
      </c>
      <c r="H31" s="1928">
        <v>207441</v>
      </c>
    </row>
    <row r="32" spans="1:8" ht="26.25" customHeight="1">
      <c r="A32" s="694" t="s">
        <v>232</v>
      </c>
      <c r="B32" s="694" t="s">
        <v>232</v>
      </c>
      <c r="C32" s="1927">
        <v>311</v>
      </c>
      <c r="D32" s="587">
        <v>257</v>
      </c>
      <c r="E32" s="1928">
        <v>1528</v>
      </c>
      <c r="F32" s="587">
        <v>672</v>
      </c>
      <c r="G32" s="587">
        <v>856</v>
      </c>
      <c r="H32" s="1928">
        <v>200981</v>
      </c>
    </row>
    <row r="33" spans="1:8" ht="26.25" customHeight="1">
      <c r="A33" s="694" t="s">
        <v>233</v>
      </c>
      <c r="B33" s="694" t="s">
        <v>233</v>
      </c>
      <c r="C33" s="1927">
        <v>402</v>
      </c>
      <c r="D33" s="587">
        <v>319</v>
      </c>
      <c r="E33" s="1928">
        <v>1486</v>
      </c>
      <c r="F33" s="587">
        <v>656</v>
      </c>
      <c r="G33" s="587">
        <v>830</v>
      </c>
      <c r="H33" s="1928">
        <v>216899</v>
      </c>
    </row>
    <row r="34" spans="1:8" ht="26.25" customHeight="1">
      <c r="A34" s="694" t="s">
        <v>234</v>
      </c>
      <c r="B34" s="694" t="s">
        <v>234</v>
      </c>
      <c r="C34" s="1927">
        <v>329</v>
      </c>
      <c r="D34" s="587">
        <v>269</v>
      </c>
      <c r="E34" s="1928">
        <v>1295</v>
      </c>
      <c r="F34" s="587">
        <v>557</v>
      </c>
      <c r="G34" s="587">
        <v>738</v>
      </c>
      <c r="H34" s="1928">
        <v>159513</v>
      </c>
    </row>
    <row r="35" spans="1:8" ht="26.25" customHeight="1">
      <c r="A35" s="703" t="s">
        <v>235</v>
      </c>
      <c r="B35" s="703" t="s">
        <v>235</v>
      </c>
      <c r="C35" s="1929">
        <v>238</v>
      </c>
      <c r="D35" s="1917">
        <v>301</v>
      </c>
      <c r="E35" s="1930">
        <v>1322</v>
      </c>
      <c r="F35" s="1917">
        <v>569</v>
      </c>
      <c r="G35" s="1917">
        <v>753</v>
      </c>
      <c r="H35" s="1930">
        <v>156711</v>
      </c>
    </row>
    <row r="36" spans="1:8" ht="20.100000000000001" customHeight="1">
      <c r="A36" s="540" t="s">
        <v>2344</v>
      </c>
    </row>
    <row r="37" spans="1:8" s="564" customFormat="1" ht="20.100000000000001" customHeight="1">
      <c r="A37" s="565" t="s">
        <v>2379</v>
      </c>
      <c r="B37" s="565"/>
      <c r="C37" s="565"/>
    </row>
  </sheetData>
  <customSheetViews>
    <customSheetView guid="{35BD8D3A-C3F6-4E0E-B6B2-2143E8CF03D4}" scale="85" topLeftCell="A19">
      <selection activeCell="M36" sqref="M36"/>
      <colBreaks count="1" manualBreakCount="1">
        <brk id="9" max="104857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scale="85">
      <colBreaks count="1" manualBreakCount="1">
        <brk id="9" max="1048575"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scale="85" printArea="1">
      <colBreaks count="1" manualBreakCount="1">
        <brk id="9" max="1048575"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scale="85">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scale="85" printArea="1">
      <selection activeCell="J1" sqref="J1"/>
      <colBreaks count="1" manualBreakCount="1">
        <brk id="9" max="1048575"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scale="85" topLeftCell="A19">
      <selection activeCell="G20" sqref="G20"/>
      <colBreaks count="1" manualBreakCount="1">
        <brk id="9" max="1048575" man="1"/>
      </colBreaks>
      <pageMargins left="0.59055118110236227" right="0.59055118110236227" top="0.78740157480314965" bottom="0.78740157480314965" header="0.31496062992125984" footer="0.31496062992125984"/>
      <pageSetup paperSize="9" orientation="portrait" r:id="rId45"/>
    </customSheetView>
  </customSheetViews>
  <mergeCells count="7">
    <mergeCell ref="A4:A6"/>
    <mergeCell ref="B4:B6"/>
    <mergeCell ref="C4:H4"/>
    <mergeCell ref="C5:C6"/>
    <mergeCell ref="D5:D6"/>
    <mergeCell ref="E5:G5"/>
    <mergeCell ref="H5:H6"/>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9" max="1048575" man="1"/>
  </col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autoPageBreaks="0"/>
  </sheetPr>
  <dimension ref="A1:O49"/>
  <sheetViews>
    <sheetView zoomScale="70" zoomScaleNormal="70" zoomScaleSheetLayoutView="70" workbookViewId="0">
      <selection activeCell="I13" sqref="I13"/>
    </sheetView>
  </sheetViews>
  <sheetFormatPr defaultColWidth="2.5" defaultRowHeight="15" customHeight="1"/>
  <cols>
    <col min="1" max="2" width="11.5" style="20" customWidth="1"/>
    <col min="3" max="3" width="10.25" style="20" customWidth="1"/>
    <col min="4" max="13" width="10.625" style="20" customWidth="1"/>
    <col min="14" max="14" width="2.5" style="20" customWidth="1"/>
    <col min="15" max="15" width="10.625" style="20" bestFit="1" customWidth="1"/>
    <col min="16" max="16384" width="2.5" style="20"/>
  </cols>
  <sheetData>
    <row r="1" spans="1:15" ht="22.5" customHeight="1">
      <c r="M1" s="19" t="s">
        <v>4821</v>
      </c>
      <c r="O1" s="558" t="s">
        <v>747</v>
      </c>
    </row>
    <row r="2" spans="1:15" ht="22.5" customHeight="1">
      <c r="A2" s="22" t="s">
        <v>4822</v>
      </c>
      <c r="B2" s="22"/>
      <c r="C2" s="22"/>
    </row>
    <row r="3" spans="1:15" s="165" customFormat="1" ht="22.5" customHeight="1">
      <c r="A3" s="165" t="s">
        <v>2381</v>
      </c>
      <c r="D3" s="539"/>
      <c r="M3" s="48" t="s">
        <v>2382</v>
      </c>
    </row>
    <row r="4" spans="1:15" ht="20.100000000000001" customHeight="1">
      <c r="A4" s="2222" t="s">
        <v>2026</v>
      </c>
      <c r="B4" s="2222" t="s">
        <v>2027</v>
      </c>
      <c r="C4" s="2224" t="s">
        <v>2383</v>
      </c>
      <c r="D4" s="2028" t="s">
        <v>2384</v>
      </c>
      <c r="E4" s="2016" t="s">
        <v>2385</v>
      </c>
      <c r="F4" s="2017"/>
      <c r="G4" s="2017"/>
      <c r="H4" s="2017"/>
      <c r="I4" s="2017"/>
      <c r="J4" s="2017"/>
      <c r="K4" s="2017"/>
      <c r="L4" s="2017"/>
      <c r="M4" s="2017"/>
    </row>
    <row r="5" spans="1:15" ht="27">
      <c r="A5" s="2223"/>
      <c r="B5" s="2223"/>
      <c r="C5" s="2225"/>
      <c r="D5" s="2029"/>
      <c r="E5" s="964" t="s">
        <v>2386</v>
      </c>
      <c r="F5" s="1011" t="s">
        <v>2387</v>
      </c>
      <c r="G5" s="1011" t="s">
        <v>2388</v>
      </c>
      <c r="H5" s="981" t="s">
        <v>2389</v>
      </c>
      <c r="I5" s="1011" t="s">
        <v>2390</v>
      </c>
      <c r="J5" s="1011" t="s">
        <v>2391</v>
      </c>
      <c r="K5" s="1011" t="s">
        <v>2392</v>
      </c>
      <c r="L5" s="1011" t="s">
        <v>2393</v>
      </c>
      <c r="M5" s="981" t="s">
        <v>2394</v>
      </c>
    </row>
    <row r="6" spans="1:15" ht="18.75" customHeight="1">
      <c r="A6" s="2020">
        <v>2015</v>
      </c>
      <c r="B6" s="2221" t="s">
        <v>2038</v>
      </c>
      <c r="C6" s="704" t="s">
        <v>2395</v>
      </c>
      <c r="D6" s="141">
        <v>2479</v>
      </c>
      <c r="E6" s="142">
        <v>2469</v>
      </c>
      <c r="F6" s="142">
        <v>1077</v>
      </c>
      <c r="G6" s="142">
        <v>85</v>
      </c>
      <c r="H6" s="142">
        <v>97</v>
      </c>
      <c r="I6" s="142">
        <v>296</v>
      </c>
      <c r="J6" s="142">
        <v>53</v>
      </c>
      <c r="K6" s="142">
        <v>328</v>
      </c>
      <c r="L6" s="142">
        <v>61</v>
      </c>
      <c r="M6" s="142">
        <v>472</v>
      </c>
    </row>
    <row r="7" spans="1:15" ht="18.75" customHeight="1">
      <c r="A7" s="2020"/>
      <c r="B7" s="2221"/>
      <c r="C7" s="704" t="s">
        <v>2396</v>
      </c>
      <c r="D7" s="141">
        <v>27</v>
      </c>
      <c r="E7" s="142">
        <v>27</v>
      </c>
      <c r="F7" s="142">
        <v>10</v>
      </c>
      <c r="G7" s="142">
        <v>17</v>
      </c>
      <c r="H7" s="142" t="s">
        <v>399</v>
      </c>
      <c r="I7" s="142" t="s">
        <v>399</v>
      </c>
      <c r="J7" s="142" t="s">
        <v>399</v>
      </c>
      <c r="K7" s="142" t="s">
        <v>399</v>
      </c>
      <c r="L7" s="142" t="s">
        <v>399</v>
      </c>
      <c r="M7" s="142" t="s">
        <v>399</v>
      </c>
    </row>
    <row r="8" spans="1:15" ht="18.75" customHeight="1">
      <c r="A8" s="2020">
        <v>2016</v>
      </c>
      <c r="B8" s="2219" t="s">
        <v>1954</v>
      </c>
      <c r="C8" s="704" t="s">
        <v>2395</v>
      </c>
      <c r="D8" s="141">
        <v>2540</v>
      </c>
      <c r="E8" s="142">
        <v>2532</v>
      </c>
      <c r="F8" s="142">
        <v>1131</v>
      </c>
      <c r="G8" s="142">
        <v>87</v>
      </c>
      <c r="H8" s="142">
        <v>98</v>
      </c>
      <c r="I8" s="142">
        <v>309</v>
      </c>
      <c r="J8" s="142">
        <v>51</v>
      </c>
      <c r="K8" s="142">
        <v>304</v>
      </c>
      <c r="L8" s="142">
        <v>60</v>
      </c>
      <c r="M8" s="142">
        <v>492</v>
      </c>
    </row>
    <row r="9" spans="1:15" ht="18.75" customHeight="1">
      <c r="A9" s="2218"/>
      <c r="B9" s="2150"/>
      <c r="C9" s="704" t="s">
        <v>2396</v>
      </c>
      <c r="D9" s="141">
        <v>25</v>
      </c>
      <c r="E9" s="142">
        <v>25</v>
      </c>
      <c r="F9" s="142">
        <v>10</v>
      </c>
      <c r="G9" s="142">
        <v>15</v>
      </c>
      <c r="H9" s="142" t="s">
        <v>399</v>
      </c>
      <c r="I9" s="142" t="s">
        <v>399</v>
      </c>
      <c r="J9" s="142" t="s">
        <v>399</v>
      </c>
      <c r="K9" s="142" t="s">
        <v>399</v>
      </c>
      <c r="L9" s="142" t="s">
        <v>399</v>
      </c>
      <c r="M9" s="142" t="s">
        <v>399</v>
      </c>
    </row>
    <row r="10" spans="1:15" ht="18.75" customHeight="1">
      <c r="A10" s="2020">
        <v>2017</v>
      </c>
      <c r="B10" s="2219" t="s">
        <v>1955</v>
      </c>
      <c r="C10" s="704" t="s">
        <v>2395</v>
      </c>
      <c r="D10" s="141">
        <v>2620</v>
      </c>
      <c r="E10" s="142">
        <v>2610</v>
      </c>
      <c r="F10" s="142">
        <v>1206</v>
      </c>
      <c r="G10" s="142">
        <v>92</v>
      </c>
      <c r="H10" s="142">
        <v>104</v>
      </c>
      <c r="I10" s="142">
        <v>319</v>
      </c>
      <c r="J10" s="142">
        <v>51</v>
      </c>
      <c r="K10" s="142">
        <v>301</v>
      </c>
      <c r="L10" s="142">
        <v>55</v>
      </c>
      <c r="M10" s="142">
        <v>482</v>
      </c>
    </row>
    <row r="11" spans="1:15" ht="18.75" customHeight="1">
      <c r="A11" s="2218"/>
      <c r="B11" s="2150"/>
      <c r="C11" s="704" t="s">
        <v>2396</v>
      </c>
      <c r="D11" s="141">
        <v>25</v>
      </c>
      <c r="E11" s="142">
        <v>25</v>
      </c>
      <c r="F11" s="142">
        <v>9</v>
      </c>
      <c r="G11" s="142">
        <v>16</v>
      </c>
      <c r="H11" s="142" t="s">
        <v>399</v>
      </c>
      <c r="I11" s="142" t="s">
        <v>399</v>
      </c>
      <c r="J11" s="142" t="s">
        <v>399</v>
      </c>
      <c r="K11" s="142" t="s">
        <v>399</v>
      </c>
      <c r="L11" s="142" t="s">
        <v>399</v>
      </c>
      <c r="M11" s="142" t="s">
        <v>399</v>
      </c>
    </row>
    <row r="12" spans="1:15" ht="18.75" customHeight="1">
      <c r="A12" s="2020">
        <v>2018</v>
      </c>
      <c r="B12" s="2219" t="s">
        <v>1956</v>
      </c>
      <c r="C12" s="704" t="s">
        <v>2395</v>
      </c>
      <c r="D12" s="926">
        <v>2634</v>
      </c>
      <c r="E12" s="625">
        <v>2630</v>
      </c>
      <c r="F12" s="625">
        <v>1252</v>
      </c>
      <c r="G12" s="625">
        <v>90</v>
      </c>
      <c r="H12" s="625">
        <v>103</v>
      </c>
      <c r="I12" s="625">
        <v>340</v>
      </c>
      <c r="J12" s="625">
        <v>50</v>
      </c>
      <c r="K12" s="625">
        <v>284</v>
      </c>
      <c r="L12" s="625">
        <v>52</v>
      </c>
      <c r="M12" s="625">
        <v>459</v>
      </c>
    </row>
    <row r="13" spans="1:15" ht="18.75" customHeight="1">
      <c r="A13" s="2218"/>
      <c r="B13" s="2150"/>
      <c r="C13" s="704" t="s">
        <v>2396</v>
      </c>
      <c r="D13" s="705">
        <v>23</v>
      </c>
      <c r="E13" s="706">
        <v>23</v>
      </c>
      <c r="F13" s="706">
        <v>13</v>
      </c>
      <c r="G13" s="706">
        <v>10</v>
      </c>
      <c r="H13" s="625" t="s">
        <v>399</v>
      </c>
      <c r="I13" s="625" t="s">
        <v>399</v>
      </c>
      <c r="J13" s="625" t="s">
        <v>399</v>
      </c>
      <c r="K13" s="625" t="s">
        <v>399</v>
      </c>
      <c r="L13" s="625" t="s">
        <v>399</v>
      </c>
      <c r="M13" s="625" t="s">
        <v>399</v>
      </c>
    </row>
    <row r="14" spans="1:15" s="23" customFormat="1" ht="18.75" customHeight="1">
      <c r="A14" s="2020">
        <v>2019</v>
      </c>
      <c r="B14" s="2219" t="s">
        <v>1957</v>
      </c>
      <c r="C14" s="704" t="s">
        <v>2395</v>
      </c>
      <c r="D14" s="705">
        <v>2686</v>
      </c>
      <c r="E14" s="706">
        <v>2683</v>
      </c>
      <c r="F14" s="706">
        <v>1292</v>
      </c>
      <c r="G14" s="706">
        <v>90</v>
      </c>
      <c r="H14" s="706">
        <v>98</v>
      </c>
      <c r="I14" s="706">
        <v>346</v>
      </c>
      <c r="J14" s="706">
        <v>50</v>
      </c>
      <c r="K14" s="706">
        <v>294</v>
      </c>
      <c r="L14" s="706">
        <v>48</v>
      </c>
      <c r="M14" s="706">
        <v>465</v>
      </c>
      <c r="N14" s="1080"/>
    </row>
    <row r="15" spans="1:15" s="23" customFormat="1" ht="18.75" customHeight="1">
      <c r="A15" s="2218"/>
      <c r="B15" s="2150"/>
      <c r="C15" s="704" t="s">
        <v>2396</v>
      </c>
      <c r="D15" s="705">
        <v>20</v>
      </c>
      <c r="E15" s="706">
        <v>20</v>
      </c>
      <c r="F15" s="706">
        <v>10</v>
      </c>
      <c r="G15" s="706">
        <v>10</v>
      </c>
      <c r="H15" s="706" t="s">
        <v>399</v>
      </c>
      <c r="I15" s="706" t="s">
        <v>399</v>
      </c>
      <c r="J15" s="706" t="s">
        <v>399</v>
      </c>
      <c r="K15" s="706" t="s">
        <v>399</v>
      </c>
      <c r="L15" s="706" t="s">
        <v>399</v>
      </c>
      <c r="M15" s="706" t="s">
        <v>399</v>
      </c>
    </row>
    <row r="16" spans="1:15" ht="18.75" customHeight="1">
      <c r="A16" s="2020">
        <v>2020</v>
      </c>
      <c r="B16" s="2219" t="s">
        <v>1958</v>
      </c>
      <c r="C16" s="704" t="s">
        <v>2395</v>
      </c>
      <c r="D16" s="705">
        <v>2672</v>
      </c>
      <c r="E16" s="706">
        <v>2669</v>
      </c>
      <c r="F16" s="706">
        <v>1315</v>
      </c>
      <c r="G16" s="706">
        <v>87</v>
      </c>
      <c r="H16" s="706">
        <v>92</v>
      </c>
      <c r="I16" s="706">
        <v>352</v>
      </c>
      <c r="J16" s="706">
        <v>40</v>
      </c>
      <c r="K16" s="706">
        <v>286</v>
      </c>
      <c r="L16" s="706">
        <v>45</v>
      </c>
      <c r="M16" s="706">
        <v>452</v>
      </c>
      <c r="N16" s="599"/>
    </row>
    <row r="17" spans="1:13" ht="18.75" customHeight="1">
      <c r="A17" s="2218"/>
      <c r="B17" s="2150"/>
      <c r="C17" s="704" t="s">
        <v>2396</v>
      </c>
      <c r="D17" s="705">
        <v>19</v>
      </c>
      <c r="E17" s="706">
        <v>19</v>
      </c>
      <c r="F17" s="706">
        <v>10</v>
      </c>
      <c r="G17" s="706">
        <v>9</v>
      </c>
      <c r="H17" s="706" t="s">
        <v>4959</v>
      </c>
      <c r="I17" s="706" t="s">
        <v>4959</v>
      </c>
      <c r="J17" s="706" t="s">
        <v>4959</v>
      </c>
      <c r="K17" s="706" t="s">
        <v>4959</v>
      </c>
      <c r="L17" s="706" t="s">
        <v>4959</v>
      </c>
      <c r="M17" s="706" t="s">
        <v>4959</v>
      </c>
    </row>
    <row r="18" spans="1:13" ht="22.5" customHeight="1">
      <c r="A18" s="2020">
        <v>2021</v>
      </c>
      <c r="B18" s="2219" t="s">
        <v>4915</v>
      </c>
      <c r="C18" s="704" t="s">
        <v>2395</v>
      </c>
      <c r="D18" s="705">
        <v>2776</v>
      </c>
      <c r="E18" s="706">
        <v>2773</v>
      </c>
      <c r="F18" s="706">
        <v>1383</v>
      </c>
      <c r="G18" s="706">
        <v>87</v>
      </c>
      <c r="H18" s="706">
        <v>91</v>
      </c>
      <c r="I18" s="706">
        <v>366</v>
      </c>
      <c r="J18" s="706">
        <v>43</v>
      </c>
      <c r="K18" s="706">
        <v>290</v>
      </c>
      <c r="L18" s="706">
        <v>44</v>
      </c>
      <c r="M18" s="706">
        <v>469</v>
      </c>
    </row>
    <row r="19" spans="1:13" ht="19.5" customHeight="1">
      <c r="A19" s="2218"/>
      <c r="B19" s="2150"/>
      <c r="C19" s="704" t="s">
        <v>2396</v>
      </c>
      <c r="D19" s="705">
        <v>16</v>
      </c>
      <c r="E19" s="706">
        <v>16</v>
      </c>
      <c r="F19" s="706">
        <v>7</v>
      </c>
      <c r="G19" s="706">
        <v>9</v>
      </c>
      <c r="H19" s="706" t="s">
        <v>553</v>
      </c>
      <c r="I19" s="706" t="s">
        <v>553</v>
      </c>
      <c r="J19" s="706" t="s">
        <v>553</v>
      </c>
      <c r="K19" s="706" t="s">
        <v>553</v>
      </c>
      <c r="L19" s="706" t="s">
        <v>553</v>
      </c>
      <c r="M19" s="706" t="s">
        <v>553</v>
      </c>
    </row>
    <row r="20" spans="1:13" ht="22.5" customHeight="1">
      <c r="A20" s="2020">
        <v>2022</v>
      </c>
      <c r="B20" s="2219" t="s">
        <v>5124</v>
      </c>
      <c r="C20" s="704" t="s">
        <v>2395</v>
      </c>
      <c r="D20" s="705">
        <v>2810</v>
      </c>
      <c r="E20" s="706">
        <v>2807</v>
      </c>
      <c r="F20" s="706">
        <v>1404</v>
      </c>
      <c r="G20" s="706">
        <v>97</v>
      </c>
      <c r="H20" s="706">
        <v>87</v>
      </c>
      <c r="I20" s="706">
        <v>366</v>
      </c>
      <c r="J20" s="706">
        <v>35</v>
      </c>
      <c r="K20" s="706">
        <v>278</v>
      </c>
      <c r="L20" s="706">
        <v>42</v>
      </c>
      <c r="M20" s="706">
        <v>498</v>
      </c>
    </row>
    <row r="21" spans="1:13" ht="19.5" customHeight="1">
      <c r="A21" s="2218"/>
      <c r="B21" s="2150"/>
      <c r="C21" s="704" t="s">
        <v>2396</v>
      </c>
      <c r="D21" s="705">
        <v>16</v>
      </c>
      <c r="E21" s="706">
        <v>16</v>
      </c>
      <c r="F21" s="706">
        <v>6</v>
      </c>
      <c r="G21" s="706">
        <v>10</v>
      </c>
      <c r="H21" s="706" t="s">
        <v>399</v>
      </c>
      <c r="I21" s="706" t="s">
        <v>399</v>
      </c>
      <c r="J21" s="706" t="s">
        <v>399</v>
      </c>
      <c r="K21" s="706" t="s">
        <v>399</v>
      </c>
      <c r="L21" s="706" t="s">
        <v>399</v>
      </c>
      <c r="M21" s="706" t="s">
        <v>399</v>
      </c>
    </row>
    <row r="22" spans="1:13" ht="22.5" customHeight="1">
      <c r="A22" s="2020">
        <v>2023</v>
      </c>
      <c r="B22" s="2219" t="s">
        <v>5425</v>
      </c>
      <c r="C22" s="704" t="s">
        <v>2395</v>
      </c>
      <c r="D22" s="705">
        <v>2818</v>
      </c>
      <c r="E22" s="706">
        <v>2816</v>
      </c>
      <c r="F22" s="706">
        <v>1420</v>
      </c>
      <c r="G22" s="706">
        <v>96</v>
      </c>
      <c r="H22" s="706">
        <v>86</v>
      </c>
      <c r="I22" s="706">
        <v>365</v>
      </c>
      <c r="J22" s="706">
        <v>31</v>
      </c>
      <c r="K22" s="706">
        <v>287</v>
      </c>
      <c r="L22" s="706">
        <v>36</v>
      </c>
      <c r="M22" s="706">
        <v>495</v>
      </c>
    </row>
    <row r="23" spans="1:13" ht="23.25" customHeight="1">
      <c r="A23" s="2220"/>
      <c r="B23" s="2136"/>
      <c r="C23" s="1638" t="s">
        <v>2396</v>
      </c>
      <c r="D23" s="705">
        <v>15</v>
      </c>
      <c r="E23" s="706">
        <v>15</v>
      </c>
      <c r="F23" s="706">
        <v>7</v>
      </c>
      <c r="G23" s="706">
        <v>8</v>
      </c>
      <c r="H23" s="706" t="s">
        <v>399</v>
      </c>
      <c r="I23" s="706" t="s">
        <v>399</v>
      </c>
      <c r="J23" s="706" t="s">
        <v>399</v>
      </c>
      <c r="K23" s="706" t="s">
        <v>399</v>
      </c>
      <c r="L23" s="706" t="s">
        <v>399</v>
      </c>
      <c r="M23" s="706" t="s">
        <v>399</v>
      </c>
    </row>
    <row r="24" spans="1:13" ht="22.5" customHeight="1">
      <c r="A24" s="2018">
        <v>2024</v>
      </c>
      <c r="B24" s="2216" t="s">
        <v>5566</v>
      </c>
      <c r="C24" s="707" t="s">
        <v>2395</v>
      </c>
      <c r="D24" s="2002">
        <v>2838</v>
      </c>
      <c r="E24" s="2003">
        <v>2836</v>
      </c>
      <c r="F24" s="2003">
        <v>1412</v>
      </c>
      <c r="G24" s="2003">
        <v>98</v>
      </c>
      <c r="H24" s="2003">
        <v>88</v>
      </c>
      <c r="I24" s="2003">
        <v>367</v>
      </c>
      <c r="J24" s="2003">
        <v>34</v>
      </c>
      <c r="K24" s="2003">
        <v>297</v>
      </c>
      <c r="L24" s="2003">
        <v>33</v>
      </c>
      <c r="M24" s="2003">
        <v>507</v>
      </c>
    </row>
    <row r="25" spans="1:13" ht="23.25" customHeight="1">
      <c r="A25" s="2215"/>
      <c r="B25" s="2217"/>
      <c r="C25" s="709" t="s">
        <v>2396</v>
      </c>
      <c r="D25" s="2004">
        <v>15</v>
      </c>
      <c r="E25" s="2005">
        <v>15</v>
      </c>
      <c r="F25" s="2005">
        <v>8</v>
      </c>
      <c r="G25" s="2005">
        <v>7</v>
      </c>
      <c r="H25" s="2005" t="s">
        <v>399</v>
      </c>
      <c r="I25" s="2005" t="s">
        <v>399</v>
      </c>
      <c r="J25" s="2005" t="s">
        <v>399</v>
      </c>
      <c r="K25" s="2005" t="s">
        <v>399</v>
      </c>
      <c r="L25" s="2005" t="s">
        <v>399</v>
      </c>
      <c r="M25" s="2005" t="s">
        <v>399</v>
      </c>
    </row>
    <row r="26" spans="1:13" ht="27" customHeight="1">
      <c r="A26" s="710" t="s">
        <v>2397</v>
      </c>
      <c r="B26" s="177"/>
      <c r="C26" s="707"/>
      <c r="D26" s="708"/>
      <c r="E26" s="708"/>
      <c r="F26" s="708"/>
      <c r="G26" s="708"/>
      <c r="H26" s="708"/>
      <c r="I26" s="708"/>
      <c r="J26" s="708"/>
      <c r="K26" s="708"/>
      <c r="L26" s="708"/>
      <c r="M26" s="708"/>
    </row>
    <row r="27" spans="1:13" ht="18.75" customHeight="1">
      <c r="A27" s="2222" t="s">
        <v>2026</v>
      </c>
      <c r="B27" s="2222" t="s">
        <v>2027</v>
      </c>
      <c r="C27" s="2222" t="s">
        <v>2383</v>
      </c>
      <c r="D27" s="2016" t="s">
        <v>2398</v>
      </c>
      <c r="E27" s="2017"/>
      <c r="F27" s="2017"/>
      <c r="G27" s="2017"/>
      <c r="H27" s="2017"/>
      <c r="I27" s="2017"/>
      <c r="J27" s="2017"/>
      <c r="K27" s="2017"/>
      <c r="L27" s="2017"/>
      <c r="M27" s="2017"/>
    </row>
    <row r="28" spans="1:13" ht="18.75" customHeight="1">
      <c r="A28" s="2223"/>
      <c r="B28" s="2223"/>
      <c r="C28" s="2223"/>
      <c r="D28" s="953" t="s">
        <v>2399</v>
      </c>
      <c r="E28" s="953" t="s">
        <v>2400</v>
      </c>
      <c r="F28" s="953" t="s">
        <v>2401</v>
      </c>
      <c r="G28" s="953" t="s">
        <v>2402</v>
      </c>
      <c r="H28" s="953" t="s">
        <v>2403</v>
      </c>
      <c r="I28" s="953" t="s">
        <v>2404</v>
      </c>
      <c r="J28" s="953" t="s">
        <v>2405</v>
      </c>
      <c r="K28" s="953" t="s">
        <v>2406</v>
      </c>
      <c r="L28" s="953" t="s">
        <v>2407</v>
      </c>
      <c r="M28" s="953" t="s">
        <v>2408</v>
      </c>
    </row>
    <row r="29" spans="1:13" ht="19.5" customHeight="1">
      <c r="A29" s="2020">
        <v>2015</v>
      </c>
      <c r="B29" s="2221" t="s">
        <v>2038</v>
      </c>
      <c r="C29" s="704" t="s">
        <v>2395</v>
      </c>
      <c r="D29" s="141">
        <f t="shared" ref="D29:D38" si="0">SUM(E29:M29)</f>
        <v>4945370</v>
      </c>
      <c r="E29" s="142">
        <v>1583726</v>
      </c>
      <c r="F29" s="142">
        <v>693854</v>
      </c>
      <c r="G29" s="142">
        <v>22115</v>
      </c>
      <c r="H29" s="142">
        <v>136151</v>
      </c>
      <c r="I29" s="142">
        <v>2405099</v>
      </c>
      <c r="J29" s="142">
        <v>2440</v>
      </c>
      <c r="K29" s="142">
        <v>12900</v>
      </c>
      <c r="L29" s="142">
        <v>5892</v>
      </c>
      <c r="M29" s="142">
        <v>83193</v>
      </c>
    </row>
    <row r="30" spans="1:13" ht="19.5" customHeight="1">
      <c r="A30" s="2020"/>
      <c r="B30" s="2221"/>
      <c r="C30" s="704" t="s">
        <v>2396</v>
      </c>
      <c r="D30" s="141">
        <f t="shared" si="0"/>
        <v>85148</v>
      </c>
      <c r="E30" s="142">
        <v>22143</v>
      </c>
      <c r="F30" s="142">
        <v>5982</v>
      </c>
      <c r="G30" s="142" t="s">
        <v>399</v>
      </c>
      <c r="H30" s="142">
        <v>1205</v>
      </c>
      <c r="I30" s="142">
        <v>55638</v>
      </c>
      <c r="J30" s="142" t="s">
        <v>399</v>
      </c>
      <c r="K30" s="142" t="s">
        <v>399</v>
      </c>
      <c r="L30" s="142">
        <v>180</v>
      </c>
      <c r="M30" s="142" t="s">
        <v>399</v>
      </c>
    </row>
    <row r="31" spans="1:13" ht="19.5" customHeight="1">
      <c r="A31" s="2020">
        <v>2016</v>
      </c>
      <c r="B31" s="2219" t="s">
        <v>1954</v>
      </c>
      <c r="C31" s="704" t="s">
        <v>2395</v>
      </c>
      <c r="D31" s="141">
        <f t="shared" si="0"/>
        <v>5013072</v>
      </c>
      <c r="E31" s="142">
        <v>1634411</v>
      </c>
      <c r="F31" s="142">
        <v>715298</v>
      </c>
      <c r="G31" s="142">
        <v>21470</v>
      </c>
      <c r="H31" s="142">
        <v>160057</v>
      </c>
      <c r="I31" s="142">
        <v>2374056</v>
      </c>
      <c r="J31" s="142">
        <v>2012</v>
      </c>
      <c r="K31" s="142">
        <v>13163</v>
      </c>
      <c r="L31" s="142">
        <v>6022</v>
      </c>
      <c r="M31" s="142">
        <v>86583</v>
      </c>
    </row>
    <row r="32" spans="1:13" ht="19.5" customHeight="1">
      <c r="A32" s="2218"/>
      <c r="B32" s="2150"/>
      <c r="C32" s="704" t="s">
        <v>2396</v>
      </c>
      <c r="D32" s="141">
        <f t="shared" si="0"/>
        <v>71585</v>
      </c>
      <c r="E32" s="142">
        <v>21110</v>
      </c>
      <c r="F32" s="142">
        <v>5989</v>
      </c>
      <c r="G32" s="142" t="s">
        <v>399</v>
      </c>
      <c r="H32" s="142">
        <v>1101</v>
      </c>
      <c r="I32" s="142">
        <v>43385</v>
      </c>
      <c r="J32" s="142" t="s">
        <v>399</v>
      </c>
      <c r="K32" s="142" t="s">
        <v>399</v>
      </c>
      <c r="L32" s="142" t="s">
        <v>399</v>
      </c>
      <c r="M32" s="142" t="s">
        <v>399</v>
      </c>
    </row>
    <row r="33" spans="1:15" ht="19.5" customHeight="1">
      <c r="A33" s="2020">
        <v>2017</v>
      </c>
      <c r="B33" s="2219" t="s">
        <v>1955</v>
      </c>
      <c r="C33" s="704" t="s">
        <v>2395</v>
      </c>
      <c r="D33" s="141">
        <f t="shared" si="0"/>
        <v>5088655</v>
      </c>
      <c r="E33" s="142">
        <v>1591114</v>
      </c>
      <c r="F33" s="142">
        <v>732778</v>
      </c>
      <c r="G33" s="142">
        <v>20159</v>
      </c>
      <c r="H33" s="142">
        <v>146598</v>
      </c>
      <c r="I33" s="142">
        <v>2488520</v>
      </c>
      <c r="J33" s="142">
        <v>720</v>
      </c>
      <c r="K33" s="142">
        <v>11813</v>
      </c>
      <c r="L33" s="142">
        <v>7232</v>
      </c>
      <c r="M33" s="142">
        <v>89721</v>
      </c>
    </row>
    <row r="34" spans="1:15" ht="19.5" customHeight="1">
      <c r="A34" s="2218"/>
      <c r="B34" s="2150"/>
      <c r="C34" s="704" t="s">
        <v>2396</v>
      </c>
      <c r="D34" s="141">
        <f t="shared" si="0"/>
        <v>74492</v>
      </c>
      <c r="E34" s="142">
        <v>21284</v>
      </c>
      <c r="F34" s="142">
        <v>6003</v>
      </c>
      <c r="G34" s="142" t="s">
        <v>399</v>
      </c>
      <c r="H34" s="142">
        <v>1254</v>
      </c>
      <c r="I34" s="142">
        <v>45840</v>
      </c>
      <c r="J34" s="142" t="s">
        <v>399</v>
      </c>
      <c r="K34" s="142" t="s">
        <v>399</v>
      </c>
      <c r="L34" s="142">
        <v>111</v>
      </c>
      <c r="M34" s="142" t="s">
        <v>399</v>
      </c>
    </row>
    <row r="35" spans="1:15" s="23" customFormat="1" ht="19.5" customHeight="1">
      <c r="A35" s="2020">
        <v>2018</v>
      </c>
      <c r="B35" s="2219" t="s">
        <v>1956</v>
      </c>
      <c r="C35" s="704" t="s">
        <v>2395</v>
      </c>
      <c r="D35" s="141">
        <f t="shared" si="0"/>
        <v>5004194</v>
      </c>
      <c r="E35" s="142">
        <v>1528218</v>
      </c>
      <c r="F35" s="142">
        <v>751137</v>
      </c>
      <c r="G35" s="142">
        <v>18729</v>
      </c>
      <c r="H35" s="142">
        <v>155170</v>
      </c>
      <c r="I35" s="142">
        <v>2439180</v>
      </c>
      <c r="J35" s="142">
        <v>1705</v>
      </c>
      <c r="K35" s="142">
        <v>9427</v>
      </c>
      <c r="L35" s="142">
        <v>4096</v>
      </c>
      <c r="M35" s="142">
        <v>96532</v>
      </c>
    </row>
    <row r="36" spans="1:15" s="23" customFormat="1" ht="19.5" customHeight="1">
      <c r="A36" s="2218"/>
      <c r="B36" s="2150"/>
      <c r="C36" s="704" t="s">
        <v>2396</v>
      </c>
      <c r="D36" s="141">
        <f t="shared" si="0"/>
        <v>63401</v>
      </c>
      <c r="E36" s="142">
        <v>20315</v>
      </c>
      <c r="F36" s="142">
        <v>5932</v>
      </c>
      <c r="G36" s="142" t="s">
        <v>399</v>
      </c>
      <c r="H36" s="142">
        <v>1335</v>
      </c>
      <c r="I36" s="142">
        <v>35819</v>
      </c>
      <c r="J36" s="142" t="s">
        <v>399</v>
      </c>
      <c r="K36" s="142" t="s">
        <v>399</v>
      </c>
      <c r="L36" s="142" t="s">
        <v>399</v>
      </c>
      <c r="M36" s="142" t="s">
        <v>399</v>
      </c>
    </row>
    <row r="37" spans="1:15" ht="19.5" customHeight="1">
      <c r="A37" s="2020">
        <v>2019</v>
      </c>
      <c r="B37" s="2219" t="s">
        <v>1957</v>
      </c>
      <c r="C37" s="704" t="s">
        <v>2395</v>
      </c>
      <c r="D37" s="141">
        <f t="shared" si="0"/>
        <v>5050253</v>
      </c>
      <c r="E37" s="706">
        <f>1506276+2366+500</f>
        <v>1509142</v>
      </c>
      <c r="F37" s="706">
        <v>758470</v>
      </c>
      <c r="G37" s="706">
        <v>14912</v>
      </c>
      <c r="H37" s="706">
        <v>149066</v>
      </c>
      <c r="I37" s="706">
        <v>2507274</v>
      </c>
      <c r="J37" s="706">
        <v>468</v>
      </c>
      <c r="K37" s="706">
        <v>7053</v>
      </c>
      <c r="L37" s="706">
        <v>8304</v>
      </c>
      <c r="M37" s="706">
        <v>95564</v>
      </c>
    </row>
    <row r="38" spans="1:15" ht="19.5" customHeight="1">
      <c r="A38" s="2218"/>
      <c r="B38" s="2150"/>
      <c r="C38" s="704" t="s">
        <v>2396</v>
      </c>
      <c r="D38" s="141">
        <f t="shared" si="0"/>
        <v>56161</v>
      </c>
      <c r="E38" s="706">
        <f>15823+1517</f>
        <v>17340</v>
      </c>
      <c r="F38" s="706">
        <v>5172</v>
      </c>
      <c r="G38" s="706">
        <v>0</v>
      </c>
      <c r="H38" s="706">
        <v>0</v>
      </c>
      <c r="I38" s="706">
        <v>32504</v>
      </c>
      <c r="J38" s="706">
        <v>1145</v>
      </c>
      <c r="K38" s="706">
        <v>0</v>
      </c>
      <c r="L38" s="706">
        <v>0</v>
      </c>
      <c r="M38" s="706">
        <v>0</v>
      </c>
    </row>
    <row r="39" spans="1:15" s="23" customFormat="1" ht="19.5" customHeight="1">
      <c r="A39" s="2020">
        <v>2020</v>
      </c>
      <c r="B39" s="2219" t="s">
        <v>1958</v>
      </c>
      <c r="C39" s="704" t="s">
        <v>2395</v>
      </c>
      <c r="D39" s="926">
        <f>SUM(E39:M39)</f>
        <v>4929045</v>
      </c>
      <c r="E39" s="706">
        <v>1484827</v>
      </c>
      <c r="F39" s="706">
        <v>768155</v>
      </c>
      <c r="G39" s="706">
        <v>13688</v>
      </c>
      <c r="H39" s="706">
        <v>153183</v>
      </c>
      <c r="I39" s="706">
        <v>2393400</v>
      </c>
      <c r="J39" s="706">
        <v>2386</v>
      </c>
      <c r="K39" s="706">
        <v>7779</v>
      </c>
      <c r="L39" s="706">
        <v>6920</v>
      </c>
      <c r="M39" s="706">
        <v>98707</v>
      </c>
    </row>
    <row r="40" spans="1:15" ht="19.5" customHeight="1">
      <c r="A40" s="2218"/>
      <c r="B40" s="2150"/>
      <c r="C40" s="704" t="s">
        <v>2396</v>
      </c>
      <c r="D40" s="926">
        <v>52608</v>
      </c>
      <c r="E40" s="706">
        <v>15785</v>
      </c>
      <c r="F40" s="706">
        <v>4700</v>
      </c>
      <c r="G40" s="706">
        <v>0</v>
      </c>
      <c r="H40" s="706">
        <v>1043</v>
      </c>
      <c r="I40" s="706">
        <v>31080</v>
      </c>
      <c r="J40" s="706">
        <v>0</v>
      </c>
      <c r="K40" s="706">
        <v>0</v>
      </c>
      <c r="L40" s="706">
        <v>0</v>
      </c>
      <c r="M40" s="706">
        <v>0</v>
      </c>
    </row>
    <row r="41" spans="1:15" ht="19.5" customHeight="1">
      <c r="A41" s="2020">
        <v>2021</v>
      </c>
      <c r="B41" s="2219" t="s">
        <v>4915</v>
      </c>
      <c r="C41" s="704" t="s">
        <v>2395</v>
      </c>
      <c r="D41" s="926">
        <f t="shared" ref="D41:D46" si="1">SUM(E41:M41)</f>
        <v>4937775</v>
      </c>
      <c r="E41" s="706">
        <v>1499150</v>
      </c>
      <c r="F41" s="706">
        <v>792941</v>
      </c>
      <c r="G41" s="706">
        <v>13000</v>
      </c>
      <c r="H41" s="706">
        <v>168032</v>
      </c>
      <c r="I41" s="706">
        <v>2345151</v>
      </c>
      <c r="J41" s="706">
        <v>166</v>
      </c>
      <c r="K41" s="706">
        <v>7906</v>
      </c>
      <c r="L41" s="706">
        <v>8737</v>
      </c>
      <c r="M41" s="706">
        <v>102692</v>
      </c>
    </row>
    <row r="42" spans="1:15" ht="19.5" customHeight="1">
      <c r="A42" s="2218"/>
      <c r="B42" s="2150"/>
      <c r="C42" s="704" t="s">
        <v>2396</v>
      </c>
      <c r="D42" s="926">
        <f t="shared" si="1"/>
        <v>42007</v>
      </c>
      <c r="E42" s="706">
        <v>14527</v>
      </c>
      <c r="F42" s="706">
        <v>4754</v>
      </c>
      <c r="G42" s="706">
        <v>0</v>
      </c>
      <c r="H42" s="706">
        <v>727</v>
      </c>
      <c r="I42" s="706">
        <v>21999</v>
      </c>
      <c r="J42" s="706">
        <v>0</v>
      </c>
      <c r="K42" s="706">
        <v>0</v>
      </c>
      <c r="L42" s="706">
        <v>0</v>
      </c>
      <c r="M42" s="706">
        <v>0</v>
      </c>
    </row>
    <row r="43" spans="1:15" ht="19.5" customHeight="1">
      <c r="A43" s="2020">
        <v>2022</v>
      </c>
      <c r="B43" s="2219" t="s">
        <v>5124</v>
      </c>
      <c r="C43" s="704" t="s">
        <v>2395</v>
      </c>
      <c r="D43" s="926">
        <f t="shared" si="1"/>
        <v>4813510</v>
      </c>
      <c r="E43" s="706">
        <v>1516142</v>
      </c>
      <c r="F43" s="706">
        <v>805735</v>
      </c>
      <c r="G43" s="706">
        <v>12813</v>
      </c>
      <c r="H43" s="706">
        <v>179776</v>
      </c>
      <c r="I43" s="706">
        <v>2165825</v>
      </c>
      <c r="J43" s="706">
        <v>626</v>
      </c>
      <c r="K43" s="706">
        <v>6097</v>
      </c>
      <c r="L43" s="706">
        <v>11348</v>
      </c>
      <c r="M43" s="706">
        <v>115148</v>
      </c>
    </row>
    <row r="44" spans="1:15" ht="19.5" customHeight="1">
      <c r="A44" s="2218"/>
      <c r="B44" s="2150"/>
      <c r="C44" s="704" t="s">
        <v>2396</v>
      </c>
      <c r="D44" s="926">
        <f t="shared" si="1"/>
        <v>58392</v>
      </c>
      <c r="E44" s="706">
        <v>13935</v>
      </c>
      <c r="F44" s="706">
        <v>4263</v>
      </c>
      <c r="G44" s="706">
        <v>0</v>
      </c>
      <c r="H44" s="706">
        <v>818</v>
      </c>
      <c r="I44" s="706">
        <v>39376</v>
      </c>
      <c r="J44" s="706">
        <v>0</v>
      </c>
      <c r="K44" s="706">
        <v>0</v>
      </c>
      <c r="L44" s="706">
        <v>0</v>
      </c>
      <c r="M44" s="706">
        <v>0</v>
      </c>
    </row>
    <row r="45" spans="1:15" ht="19.5" customHeight="1">
      <c r="A45" s="2020">
        <v>2023</v>
      </c>
      <c r="B45" s="2219" t="s">
        <v>5425</v>
      </c>
      <c r="C45" s="704" t="s">
        <v>2395</v>
      </c>
      <c r="D45" s="926">
        <f t="shared" si="1"/>
        <v>4973095</v>
      </c>
      <c r="E45" s="706">
        <v>1539767</v>
      </c>
      <c r="F45" s="706">
        <v>814404</v>
      </c>
      <c r="G45" s="706">
        <v>14278</v>
      </c>
      <c r="H45" s="706">
        <v>193912</v>
      </c>
      <c r="I45" s="706">
        <v>2263816</v>
      </c>
      <c r="J45" s="706">
        <v>1451</v>
      </c>
      <c r="K45" s="706">
        <v>6402</v>
      </c>
      <c r="L45" s="706">
        <v>7742</v>
      </c>
      <c r="M45" s="706">
        <v>131323</v>
      </c>
    </row>
    <row r="46" spans="1:15" ht="19.5" customHeight="1">
      <c r="A46" s="2220"/>
      <c r="B46" s="2136"/>
      <c r="C46" s="1638" t="s">
        <v>2396</v>
      </c>
      <c r="D46" s="926">
        <f t="shared" si="1"/>
        <v>38638</v>
      </c>
      <c r="E46" s="706">
        <v>12291</v>
      </c>
      <c r="F46" s="706">
        <v>3991</v>
      </c>
      <c r="G46" s="706">
        <v>0</v>
      </c>
      <c r="H46" s="706">
        <v>888</v>
      </c>
      <c r="I46" s="706">
        <v>21468</v>
      </c>
      <c r="J46" s="706">
        <v>0</v>
      </c>
      <c r="K46" s="706">
        <v>0</v>
      </c>
      <c r="L46" s="706">
        <v>0</v>
      </c>
      <c r="M46" s="706">
        <v>0</v>
      </c>
      <c r="O46" s="1248"/>
    </row>
    <row r="47" spans="1:15" ht="19.5" customHeight="1">
      <c r="A47" s="2018">
        <v>2024</v>
      </c>
      <c r="B47" s="2216" t="s">
        <v>5566</v>
      </c>
      <c r="C47" s="707" t="s">
        <v>2395</v>
      </c>
      <c r="D47" s="2006">
        <f>SUM(E47:M47)</f>
        <v>5224367</v>
      </c>
      <c r="E47" s="2003">
        <v>1576541</v>
      </c>
      <c r="F47" s="2003">
        <v>854385</v>
      </c>
      <c r="G47" s="2003">
        <v>14386</v>
      </c>
      <c r="H47" s="2003">
        <v>208479</v>
      </c>
      <c r="I47" s="2003">
        <v>2404460</v>
      </c>
      <c r="J47" s="2003">
        <v>720</v>
      </c>
      <c r="K47" s="2003">
        <v>6304</v>
      </c>
      <c r="L47" s="2003">
        <v>9071</v>
      </c>
      <c r="M47" s="2003">
        <v>150021</v>
      </c>
    </row>
    <row r="48" spans="1:15" ht="19.5" customHeight="1">
      <c r="A48" s="2215"/>
      <c r="B48" s="2217"/>
      <c r="C48" s="709" t="s">
        <v>2396</v>
      </c>
      <c r="D48" s="2007">
        <f t="shared" ref="D48" si="2">SUM(E48:M48)</f>
        <v>35245</v>
      </c>
      <c r="E48" s="2005">
        <v>11691</v>
      </c>
      <c r="F48" s="2005">
        <v>3426</v>
      </c>
      <c r="G48" s="2005">
        <v>0</v>
      </c>
      <c r="H48" s="2005">
        <v>985</v>
      </c>
      <c r="I48" s="2005">
        <v>19143</v>
      </c>
      <c r="J48" s="2005">
        <v>0</v>
      </c>
      <c r="K48" s="2005">
        <v>0</v>
      </c>
      <c r="L48" s="2005">
        <v>0</v>
      </c>
      <c r="M48" s="2005">
        <v>0</v>
      </c>
      <c r="O48" s="1248"/>
    </row>
    <row r="49" spans="1:13" ht="15" customHeight="1">
      <c r="A49" s="23" t="s">
        <v>2409</v>
      </c>
      <c r="B49" s="23"/>
      <c r="C49" s="23"/>
      <c r="D49" s="974"/>
      <c r="E49" s="23"/>
      <c r="F49" s="23"/>
      <c r="G49" s="23"/>
      <c r="H49" s="23"/>
      <c r="I49" s="23"/>
      <c r="J49" s="23"/>
      <c r="K49" s="23"/>
      <c r="L49" s="23"/>
      <c r="M49" s="23"/>
    </row>
  </sheetData>
  <customSheetViews>
    <customSheetView guid="{35BD8D3A-C3F6-4E0E-B6B2-2143E8CF03D4}" scale="85" topLeftCell="A19">
      <selection activeCell="B49" sqref="B49"/>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
    </customSheetView>
    <customSheetView guid="{4FBB7373-7AD5-46FB-9DE1-55BD4F50189C}" scale="85">
      <selection activeCell="M50" sqref="M5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Q26" sqref="Q26:R26"/>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
    </customSheetView>
    <customSheetView guid="{F9A5D3E6-646D-417F-BBE8-7ECCE1B1890D}"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6"/>
    </customSheetView>
    <customSheetView guid="{B49D56AA-3B6B-4E15-99C8-E193BF4F22A9}" scale="70" topLeftCell="A4">
      <selection activeCell="D18" sqref="D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115" fitToPage="1" topLeftCell="B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8"/>
    </customSheetView>
    <customSheetView guid="{CB77EDC4-1539-4750-BB10-178F70A60A1B}"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9"/>
    </customSheetView>
    <customSheetView guid="{369012CD-4C1F-4D8C-8CE3-B02386BE13F9}"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0"/>
    </customSheetView>
    <customSheetView guid="{564D171F-5A7F-4BA7-84E9-2748A0F2FCAC}"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1"/>
    </customSheetView>
    <customSheetView guid="{57203996-1702-43B0-8CA7-C4D353FAC7EF}" scale="70" topLeftCell="A4">
      <selection activeCell="D18" sqref="D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topLeftCell="A4">
      <selection activeCell="D18" sqref="D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115" fitToPage="1" topLeftCell="B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4"/>
    </customSheetView>
    <customSheetView guid="{67EF8DD2-DD3D-4A4F-9A3B-29FC45742F40}" scale="115" fitToPage="1" topLeftCell="B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5"/>
    </customSheetView>
    <customSheetView guid="{3A63DEF1-E49A-408D-8D43-BE5779D6C7CA}"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6"/>
    </customSheetView>
    <customSheetView guid="{71AD9FC9-48FC-499D-BB07-7480148E85D1}" scale="115" fitToPage="1" topLeftCell="A31">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7"/>
    </customSheetView>
    <customSheetView guid="{30058F98-6897-4D54-8BCF-6DCA7063FB8D}"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8"/>
    </customSheetView>
    <customSheetView guid="{69EF12F7-33A4-4F77-BCCE-9A346C0C3A8F}"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topLeftCell="A4">
      <selection activeCell="D18" sqref="D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2"/>
    </customSheetView>
    <customSheetView guid="{1BFE2A91-9960-49FB-B512-A4FCD8C3EC61}"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3"/>
    </customSheetView>
    <customSheetView guid="{B11D6758-BA5A-4F43-A11B-572A39E9790E}"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4"/>
    </customSheetView>
    <customSheetView guid="{C5E0F698-3666-4B81-8EED-CC2781573207}"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5"/>
    </customSheetView>
    <customSheetView guid="{898219FD-2AFB-47DD-A584-5E9CD05CCBB1}"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6"/>
    </customSheetView>
    <customSheetView guid="{F9FD260D-0E13-42FA-B6DD-FA7196CADFBB}"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7"/>
    </customSheetView>
    <customSheetView guid="{8F84476C-5D28-45F6-BFD4-9F4E2FD5B14D}" scale="115" fitToPage="1" topLeftCell="A16">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8"/>
    </customSheetView>
    <customSheetView guid="{7A262490-7FC2-4C8C-B289-2D8F9C2B72A0}" scale="115" fitToPage="1" topLeftCell="A16">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29"/>
    </customSheetView>
    <customSheetView guid="{BED141A3-5CB4-44D0-96C1-D3D2AD78F82E}" scale="115" fitToPage="1" topLeftCell="A13">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30"/>
    </customSheetView>
    <customSheetView guid="{1BCDFE0B-EB32-405E-A123-CA77677AA7BE}" scale="70" topLeftCell="A4">
      <selection activeCell="D18" sqref="D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topLeftCell="A4">
      <selection activeCell="D18" sqref="D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topLeftCell="A4">
      <selection activeCell="D18" sqref="D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topLeftCell="A4">
      <selection activeCell="D18" sqref="D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topLeftCell="A4">
      <selection activeCell="D18" sqref="D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topLeftCell="A4">
      <selection activeCell="D18" sqref="D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topLeftCell="A4">
      <selection activeCell="D18" sqref="D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topLeftCell="A4">
      <selection activeCell="D18" sqref="D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topLeftCell="A4">
      <selection activeCell="D18" sqref="D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topLeftCell="A4">
      <selection activeCell="D18" sqref="D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topLeftCell="A4">
      <selection activeCell="D18" sqref="D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topLeftCell="A4">
      <selection activeCell="D18" sqref="D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topLeftCell="A4">
      <selection activeCell="D18" sqref="D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topLeftCell="A4">
      <selection activeCell="D18" sqref="D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topLeftCell="A4">
      <selection activeCell="D18" sqref="D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topLeftCell="A4">
      <selection activeCell="D18" sqref="D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topLeftCell="A4">
      <selection activeCell="D18" sqref="D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topLeftCell="A4">
      <selection activeCell="D18" sqref="D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topLeftCell="A4">
      <selection activeCell="D18" sqref="D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topLeftCell="A4">
      <selection activeCell="D18" sqref="D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2">
      <selection activeCell="V23" sqref="V23"/>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115" fitToPage="1" topLeftCell="A16">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2"/>
    </customSheetView>
    <customSheetView guid="{1C2FAE53-A98F-435E-9AEF-4E7909BF1616}" scale="115" fitToPage="1" topLeftCell="A16">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3"/>
    </customSheetView>
    <customSheetView guid="{2269C0FD-B02E-4191-A436-AAEEA9894E11}"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4"/>
    </customSheetView>
    <customSheetView guid="{7F32949A-5CAB-4A39-BA6F-2E21B6F67F41}"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5"/>
    </customSheetView>
    <customSheetView guid="{96261999-39E9-4504-A3A1-B1430E0C0346}"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6"/>
    </customSheetView>
    <customSheetView guid="{1184DE22-5901-485C-8050-F941E80B16ED}"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7"/>
    </customSheetView>
    <customSheetView guid="{2B898D7F-EE90-4CFD-9F43-AB7414F89E77}"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8"/>
    </customSheetView>
    <customSheetView guid="{C6AFBE28-E866-4D5D-ADBD-07D2847FD902}"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59"/>
    </customSheetView>
    <customSheetView guid="{3735EA80-EB2D-4910-81F1-1AA74ECCBFE5}" scale="70" topLeftCell="A4">
      <selection activeCell="D18" sqref="D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topLeftCell="A4">
      <selection activeCell="D18" sqref="D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topLeftCell="A4">
      <selection activeCell="D18" sqref="D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115" fitToPage="1" topLeftCell="A31">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63"/>
    </customSheetView>
    <customSheetView guid="{1F973131-8A4E-4D06-BD72-AB7B2C989AC9}" scale="115" fitToPage="1" topLeftCell="B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64"/>
    </customSheetView>
    <customSheetView guid="{1FF3D99B-551E-43BF-80CF-4BE9881BF48D}" scale="115" fitToPage="1" topLeftCell="A31">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65"/>
    </customSheetView>
    <customSheetView guid="{240189DE-87D7-4094-9C55-239451DB35EE}" scale="115" fitToPage="1" topLeftCell="A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66"/>
    </customSheetView>
    <customSheetView guid="{3879FE5B-EDC4-4A46-BAD1-D4F44E5C755B}" scale="115" fitToPage="1" topLeftCell="B10">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67"/>
    </customSheetView>
    <customSheetView guid="{CFF65FEC-3D52-4BB3-8C14-3CC246A9956F}" scale="70" topLeftCell="A4">
      <selection activeCell="D18" sqref="D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topLeftCell="A4">
      <selection activeCell="D18" sqref="D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topLeftCell="A4">
      <selection activeCell="D18" sqref="D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topLeftCell="A4">
      <selection activeCell="D18" sqref="D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115" fitToPage="1" topLeftCell="A31">
      <selection activeCell="Q26" sqref="Q26:R26"/>
      <pageMargins left="0.59055118110236227" right="0.59055118110236227" top="0.78740157480314965" bottom="0.78740157480314965" header="0.31496062992125984" footer="0.31496062992125984"/>
      <printOptions horizontalCentered="1" verticalCentered="1"/>
      <pageSetup paperSize="9" scale="64" orientation="landscape" r:id="rId72"/>
    </customSheetView>
    <customSheetView guid="{71042459-703D-4FF3-8D53-1213B54B1552}"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73"/>
    </customSheetView>
    <customSheetView guid="{EE644B69-3942-4A0D-811D-C183FE0C8B84}"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74"/>
    </customSheetView>
    <customSheetView guid="{AA17E97B-ABB2-4C8B-BAA8-63934B5B5DBA}"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75"/>
    </customSheetView>
    <customSheetView guid="{723C59CB-A466-4479-8AA8-39674B010947}"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76"/>
    </customSheetView>
    <customSheetView guid="{9D1B7E56-0B3F-4392-BE9A-F57461B2AFB0}" scale="85">
      <selection activeCell="Q26" sqref="Q26:R26"/>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Q26" sqref="Q26:R26"/>
      <pageMargins left="0.59055118110236227" right="0.59055118110236227" top="0.78740157480314965" bottom="0.78740157480314965" header="0.31496062992125984" footer="0.31496062992125984"/>
      <pageSetup paperSize="9" orientation="portrait" r:id="rId78"/>
    </customSheetView>
    <customSheetView guid="{5513285A-7AFF-4B9F-AAF6-93131D585702}"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79"/>
    </customSheetView>
    <customSheetView guid="{A0A5534D-42D8-415C-8AAF-DF16D93BD699}" fitToPage="1" topLeftCell="A5">
      <selection activeCell="M50" sqref="M50"/>
      <pageMargins left="0.59055118110236227" right="0.59055118110236227" top="0.78740157480314965" bottom="0.78740157480314965" header="0.31496062992125984" footer="0.31496062992125984"/>
      <printOptions horizontalCentered="1" verticalCentered="1"/>
      <pageSetup paperSize="9" scale="64" orientation="landscape" r:id="rId80"/>
    </customSheetView>
    <customSheetView guid="{954601D5-9BC0-44CB-9222-E69A5143F9E9}" scale="85">
      <selection activeCell="Q26" sqref="Q26:R26"/>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9">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9">
    <mergeCell ref="A18:A19"/>
    <mergeCell ref="A24:A25"/>
    <mergeCell ref="B24:B25"/>
    <mergeCell ref="B43:B44"/>
    <mergeCell ref="A20:A21"/>
    <mergeCell ref="B20:B21"/>
    <mergeCell ref="A22:A23"/>
    <mergeCell ref="B22:B23"/>
    <mergeCell ref="D27:M27"/>
    <mergeCell ref="A29:A30"/>
    <mergeCell ref="B29:B30"/>
    <mergeCell ref="A37:A38"/>
    <mergeCell ref="B37:B38"/>
    <mergeCell ref="A31:A32"/>
    <mergeCell ref="B31:B32"/>
    <mergeCell ref="A33:A34"/>
    <mergeCell ref="B33:B34"/>
    <mergeCell ref="A35:A36"/>
    <mergeCell ref="B35:B36"/>
    <mergeCell ref="A27:A28"/>
    <mergeCell ref="B27:B28"/>
    <mergeCell ref="C27:C28"/>
    <mergeCell ref="E4:M4"/>
    <mergeCell ref="A8:A9"/>
    <mergeCell ref="B8:B9"/>
    <mergeCell ref="A10:A11"/>
    <mergeCell ref="B10:B11"/>
    <mergeCell ref="A6:A7"/>
    <mergeCell ref="B6:B7"/>
    <mergeCell ref="A4:A5"/>
    <mergeCell ref="B4:B5"/>
    <mergeCell ref="C4:C5"/>
    <mergeCell ref="D4:D5"/>
    <mergeCell ref="A47:A48"/>
    <mergeCell ref="B47:B48"/>
    <mergeCell ref="A12:A13"/>
    <mergeCell ref="B12:B13"/>
    <mergeCell ref="A14:A15"/>
    <mergeCell ref="B14:B15"/>
    <mergeCell ref="A16:A17"/>
    <mergeCell ref="B16:B17"/>
    <mergeCell ref="B18:B19"/>
    <mergeCell ref="A41:A42"/>
    <mergeCell ref="B41:B42"/>
    <mergeCell ref="A45:A46"/>
    <mergeCell ref="B45:B46"/>
    <mergeCell ref="A39:A40"/>
    <mergeCell ref="B39:B40"/>
    <mergeCell ref="A43:A4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autoPageBreaks="0"/>
  </sheetPr>
  <dimension ref="A1:V25"/>
  <sheetViews>
    <sheetView zoomScale="70" zoomScaleNormal="70" zoomScaleSheetLayoutView="85" workbookViewId="0">
      <selection activeCell="O26" sqref="O26"/>
    </sheetView>
  </sheetViews>
  <sheetFormatPr defaultColWidth="2.5" defaultRowHeight="15" customHeight="1"/>
  <cols>
    <col min="1" max="2" width="11.875" style="20" customWidth="1"/>
    <col min="3" max="20" width="9" style="20" customWidth="1"/>
    <col min="21" max="21" width="2.5" style="20" customWidth="1"/>
    <col min="22" max="22" width="10.625" style="20" bestFit="1" customWidth="1"/>
    <col min="23" max="16384" width="2.5" style="20"/>
  </cols>
  <sheetData>
    <row r="1" spans="1:22" ht="22.5" customHeight="1">
      <c r="T1" s="19" t="s">
        <v>4821</v>
      </c>
      <c r="V1" s="558" t="s">
        <v>747</v>
      </c>
    </row>
    <row r="2" spans="1:22" ht="22.5" customHeight="1">
      <c r="A2" s="22" t="s">
        <v>4831</v>
      </c>
      <c r="B2" s="22"/>
      <c r="C2" s="22"/>
    </row>
    <row r="3" spans="1:22" s="165" customFormat="1" ht="22.5" customHeight="1">
      <c r="A3" s="47" t="s">
        <v>2410</v>
      </c>
      <c r="B3" s="48"/>
      <c r="C3" s="48"/>
    </row>
    <row r="4" spans="1:22" ht="20.100000000000001" customHeight="1">
      <c r="A4" s="2017" t="s">
        <v>2348</v>
      </c>
      <c r="B4" s="2022" t="s">
        <v>2349</v>
      </c>
      <c r="C4" s="2016" t="s">
        <v>2411</v>
      </c>
      <c r="D4" s="2017"/>
      <c r="E4" s="2017"/>
      <c r="F4" s="2017"/>
      <c r="G4" s="2017"/>
      <c r="H4" s="2017"/>
      <c r="I4" s="2016" t="s">
        <v>2412</v>
      </c>
      <c r="J4" s="2017"/>
      <c r="K4" s="2017"/>
      <c r="L4" s="2017"/>
      <c r="M4" s="2017"/>
      <c r="N4" s="2017"/>
      <c r="O4" s="2016" t="s">
        <v>2413</v>
      </c>
      <c r="P4" s="2017"/>
      <c r="Q4" s="2017"/>
      <c r="R4" s="2017"/>
      <c r="S4" s="2017"/>
      <c r="T4" s="2017"/>
    </row>
    <row r="5" spans="1:22" ht="20.100000000000001" customHeight="1">
      <c r="A5" s="2017"/>
      <c r="B5" s="2017"/>
      <c r="C5" s="959" t="s">
        <v>131</v>
      </c>
      <c r="D5" s="959" t="s">
        <v>2414</v>
      </c>
      <c r="E5" s="959" t="s">
        <v>2415</v>
      </c>
      <c r="F5" s="959" t="s">
        <v>2416</v>
      </c>
      <c r="G5" s="959" t="s">
        <v>2417</v>
      </c>
      <c r="H5" s="959" t="s">
        <v>2418</v>
      </c>
      <c r="I5" s="959" t="s">
        <v>131</v>
      </c>
      <c r="J5" s="959" t="s">
        <v>2414</v>
      </c>
      <c r="K5" s="961" t="s">
        <v>2415</v>
      </c>
      <c r="L5" s="959" t="s">
        <v>2416</v>
      </c>
      <c r="M5" s="959" t="s">
        <v>2417</v>
      </c>
      <c r="N5" s="959" t="s">
        <v>2418</v>
      </c>
      <c r="O5" s="959" t="s">
        <v>131</v>
      </c>
      <c r="P5" s="959" t="s">
        <v>2414</v>
      </c>
      <c r="Q5" s="959" t="s">
        <v>2415</v>
      </c>
      <c r="R5" s="959" t="s">
        <v>2416</v>
      </c>
      <c r="S5" s="959" t="s">
        <v>2417</v>
      </c>
      <c r="T5" s="953" t="s">
        <v>2418</v>
      </c>
    </row>
    <row r="6" spans="1:22" s="37" customFormat="1" ht="30" customHeight="1">
      <c r="A6" s="1005">
        <v>2009</v>
      </c>
      <c r="B6" s="711" t="s">
        <v>2419</v>
      </c>
      <c r="C6" s="601">
        <f t="shared" ref="C6:C17" si="0">SUM(D6:H6)</f>
        <v>7887</v>
      </c>
      <c r="D6" s="1006">
        <v>5484</v>
      </c>
      <c r="E6" s="1006">
        <v>714</v>
      </c>
      <c r="F6" s="1006">
        <v>33</v>
      </c>
      <c r="G6" s="1006">
        <v>1324</v>
      </c>
      <c r="H6" s="1006">
        <v>332</v>
      </c>
      <c r="I6" s="1006">
        <f t="shared" ref="I6:I20" si="1">SUM(J6:N6)</f>
        <v>6916</v>
      </c>
      <c r="J6" s="1006">
        <v>4809</v>
      </c>
      <c r="K6" s="1006">
        <v>327</v>
      </c>
      <c r="L6" s="1006">
        <v>1</v>
      </c>
      <c r="M6" s="1006">
        <v>1641</v>
      </c>
      <c r="N6" s="1006">
        <v>138</v>
      </c>
      <c r="O6" s="1006">
        <f t="shared" ref="O6:O20" si="2">SUM(P6:T6)</f>
        <v>50821</v>
      </c>
      <c r="P6" s="1006">
        <v>43561</v>
      </c>
      <c r="Q6" s="1006">
        <v>5269</v>
      </c>
      <c r="R6" s="1006">
        <v>1368</v>
      </c>
      <c r="S6" s="1006">
        <v>509</v>
      </c>
      <c r="T6" s="1006">
        <v>114</v>
      </c>
    </row>
    <row r="7" spans="1:22" s="37" customFormat="1" ht="30" customHeight="1">
      <c r="A7" s="1005">
        <v>2010</v>
      </c>
      <c r="B7" s="1009" t="s">
        <v>1948</v>
      </c>
      <c r="C7" s="601">
        <f t="shared" si="0"/>
        <v>8067</v>
      </c>
      <c r="D7" s="1006">
        <v>5970</v>
      </c>
      <c r="E7" s="1006">
        <v>833</v>
      </c>
      <c r="F7" s="1006">
        <v>24</v>
      </c>
      <c r="G7" s="1006">
        <v>1014</v>
      </c>
      <c r="H7" s="1006">
        <v>226</v>
      </c>
      <c r="I7" s="1006">
        <f t="shared" si="1"/>
        <v>6822</v>
      </c>
      <c r="J7" s="1006">
        <v>4753</v>
      </c>
      <c r="K7" s="1006">
        <v>347</v>
      </c>
      <c r="L7" s="1006">
        <v>1</v>
      </c>
      <c r="M7" s="1006">
        <v>1599</v>
      </c>
      <c r="N7" s="1006">
        <v>122</v>
      </c>
      <c r="O7" s="1006">
        <f t="shared" si="2"/>
        <v>43612</v>
      </c>
      <c r="P7" s="1006">
        <v>38016</v>
      </c>
      <c r="Q7" s="1006">
        <v>3955</v>
      </c>
      <c r="R7" s="1006">
        <v>1124</v>
      </c>
      <c r="S7" s="1006">
        <v>431</v>
      </c>
      <c r="T7" s="1006">
        <v>86</v>
      </c>
    </row>
    <row r="8" spans="1:22" s="37" customFormat="1" ht="30" customHeight="1">
      <c r="A8" s="1005">
        <v>2011</v>
      </c>
      <c r="B8" s="1009" t="s">
        <v>1949</v>
      </c>
      <c r="C8" s="601">
        <f t="shared" si="0"/>
        <v>7165</v>
      </c>
      <c r="D8" s="1006">
        <v>5555</v>
      </c>
      <c r="E8" s="1006">
        <v>581</v>
      </c>
      <c r="F8" s="1006">
        <v>10</v>
      </c>
      <c r="G8" s="1006">
        <v>782</v>
      </c>
      <c r="H8" s="1006">
        <v>237</v>
      </c>
      <c r="I8" s="1006">
        <f t="shared" si="1"/>
        <v>4440</v>
      </c>
      <c r="J8" s="1006">
        <v>3498</v>
      </c>
      <c r="K8" s="1006">
        <v>94</v>
      </c>
      <c r="L8" s="1006" t="s">
        <v>399</v>
      </c>
      <c r="M8" s="1006">
        <v>817</v>
      </c>
      <c r="N8" s="1006">
        <v>31</v>
      </c>
      <c r="O8" s="1006">
        <f t="shared" si="2"/>
        <v>36591</v>
      </c>
      <c r="P8" s="1006">
        <v>32368</v>
      </c>
      <c r="Q8" s="1006">
        <v>3123</v>
      </c>
      <c r="R8" s="1006">
        <v>747</v>
      </c>
      <c r="S8" s="1006">
        <v>304</v>
      </c>
      <c r="T8" s="1006">
        <v>49</v>
      </c>
    </row>
    <row r="9" spans="1:22" s="37" customFormat="1" ht="30" customHeight="1">
      <c r="A9" s="1005">
        <v>2012</v>
      </c>
      <c r="B9" s="1009" t="s">
        <v>1950</v>
      </c>
      <c r="C9" s="601">
        <f t="shared" si="0"/>
        <v>7039</v>
      </c>
      <c r="D9" s="1006">
        <v>5578</v>
      </c>
      <c r="E9" s="1006">
        <v>501</v>
      </c>
      <c r="F9" s="1006">
        <v>27</v>
      </c>
      <c r="G9" s="1006">
        <v>726</v>
      </c>
      <c r="H9" s="1006">
        <v>207</v>
      </c>
      <c r="I9" s="1006">
        <f t="shared" si="1"/>
        <v>6755</v>
      </c>
      <c r="J9" s="1006">
        <v>4724</v>
      </c>
      <c r="K9" s="1006">
        <v>290</v>
      </c>
      <c r="L9" s="1006">
        <v>1</v>
      </c>
      <c r="M9" s="1006">
        <v>1492</v>
      </c>
      <c r="N9" s="1006">
        <v>248</v>
      </c>
      <c r="O9" s="1006">
        <f t="shared" si="2"/>
        <v>48028</v>
      </c>
      <c r="P9" s="1006">
        <v>42226</v>
      </c>
      <c r="Q9" s="1006">
        <v>4386</v>
      </c>
      <c r="R9" s="1006">
        <v>828</v>
      </c>
      <c r="S9" s="1006">
        <v>547</v>
      </c>
      <c r="T9" s="1006">
        <v>41</v>
      </c>
    </row>
    <row r="10" spans="1:22" s="37" customFormat="1" ht="30" customHeight="1">
      <c r="A10" s="1005">
        <v>2013</v>
      </c>
      <c r="B10" s="1009" t="s">
        <v>1951</v>
      </c>
      <c r="C10" s="601">
        <f t="shared" si="0"/>
        <v>6238</v>
      </c>
      <c r="D10" s="1006">
        <v>5148</v>
      </c>
      <c r="E10" s="1006">
        <v>289</v>
      </c>
      <c r="F10" s="1006">
        <v>18</v>
      </c>
      <c r="G10" s="1006">
        <v>566</v>
      </c>
      <c r="H10" s="1006">
        <v>217</v>
      </c>
      <c r="I10" s="1006">
        <f t="shared" si="1"/>
        <v>7070</v>
      </c>
      <c r="J10" s="1006">
        <v>4827</v>
      </c>
      <c r="K10" s="1006">
        <v>265</v>
      </c>
      <c r="L10" s="1006">
        <v>7</v>
      </c>
      <c r="M10" s="1006">
        <v>1618</v>
      </c>
      <c r="N10" s="1006">
        <v>353</v>
      </c>
      <c r="O10" s="1006">
        <f t="shared" si="2"/>
        <v>47063</v>
      </c>
      <c r="P10" s="1006">
        <v>41538</v>
      </c>
      <c r="Q10" s="1006">
        <v>3894</v>
      </c>
      <c r="R10" s="1006">
        <v>1062</v>
      </c>
      <c r="S10" s="1006">
        <v>525</v>
      </c>
      <c r="T10" s="1006">
        <v>44</v>
      </c>
    </row>
    <row r="11" spans="1:22" s="37" customFormat="1" ht="30" customHeight="1">
      <c r="A11" s="1005">
        <v>2014</v>
      </c>
      <c r="B11" s="1009" t="s">
        <v>1952</v>
      </c>
      <c r="C11" s="601">
        <f t="shared" si="0"/>
        <v>5835</v>
      </c>
      <c r="D11" s="1006">
        <v>4954</v>
      </c>
      <c r="E11" s="1006">
        <v>233</v>
      </c>
      <c r="F11" s="1006">
        <v>23</v>
      </c>
      <c r="G11" s="1006">
        <v>463</v>
      </c>
      <c r="H11" s="1006">
        <v>162</v>
      </c>
      <c r="I11" s="1006">
        <f t="shared" si="1"/>
        <v>8051</v>
      </c>
      <c r="J11" s="1006">
        <v>5175</v>
      </c>
      <c r="K11" s="1006">
        <v>333</v>
      </c>
      <c r="L11" s="1006">
        <v>4</v>
      </c>
      <c r="M11" s="1006">
        <v>2075</v>
      </c>
      <c r="N11" s="1006">
        <v>464</v>
      </c>
      <c r="O11" s="1006">
        <f t="shared" si="2"/>
        <v>47154</v>
      </c>
      <c r="P11" s="1006">
        <v>41937</v>
      </c>
      <c r="Q11" s="1006">
        <v>3784</v>
      </c>
      <c r="R11" s="1006">
        <v>952</v>
      </c>
      <c r="S11" s="1006">
        <v>436</v>
      </c>
      <c r="T11" s="1006">
        <v>45</v>
      </c>
    </row>
    <row r="12" spans="1:22" ht="30" customHeight="1">
      <c r="A12" s="955">
        <v>2015</v>
      </c>
      <c r="B12" s="712" t="s">
        <v>1953</v>
      </c>
      <c r="C12" s="601">
        <f t="shared" si="0"/>
        <v>5524</v>
      </c>
      <c r="D12" s="972">
        <v>4560</v>
      </c>
      <c r="E12" s="972">
        <v>257</v>
      </c>
      <c r="F12" s="972">
        <v>16</v>
      </c>
      <c r="G12" s="972">
        <v>464</v>
      </c>
      <c r="H12" s="972">
        <v>227</v>
      </c>
      <c r="I12" s="1006">
        <f t="shared" si="1"/>
        <v>7981</v>
      </c>
      <c r="J12" s="972">
        <v>5079</v>
      </c>
      <c r="K12" s="972">
        <v>167</v>
      </c>
      <c r="L12" s="972">
        <v>6</v>
      </c>
      <c r="M12" s="972">
        <v>2163</v>
      </c>
      <c r="N12" s="972">
        <v>566</v>
      </c>
      <c r="O12" s="1006">
        <f t="shared" si="2"/>
        <v>51182</v>
      </c>
      <c r="P12" s="972">
        <v>46352</v>
      </c>
      <c r="Q12" s="972">
        <v>3427</v>
      </c>
      <c r="R12" s="972">
        <v>933</v>
      </c>
      <c r="S12" s="972">
        <v>450</v>
      </c>
      <c r="T12" s="972">
        <v>20</v>
      </c>
    </row>
    <row r="13" spans="1:22" ht="30" customHeight="1">
      <c r="A13" s="955">
        <v>2016</v>
      </c>
      <c r="B13" s="986" t="s">
        <v>1954</v>
      </c>
      <c r="C13" s="601">
        <f t="shared" si="0"/>
        <v>4986</v>
      </c>
      <c r="D13" s="972">
        <v>4258</v>
      </c>
      <c r="E13" s="972">
        <v>221</v>
      </c>
      <c r="F13" s="972">
        <v>16</v>
      </c>
      <c r="G13" s="972">
        <v>336</v>
      </c>
      <c r="H13" s="972">
        <v>155</v>
      </c>
      <c r="I13" s="1006">
        <f t="shared" si="1"/>
        <v>7997</v>
      </c>
      <c r="J13" s="972">
        <v>5495</v>
      </c>
      <c r="K13" s="972">
        <v>42</v>
      </c>
      <c r="L13" s="972" t="s">
        <v>399</v>
      </c>
      <c r="M13" s="972">
        <v>2133</v>
      </c>
      <c r="N13" s="972">
        <v>327</v>
      </c>
      <c r="O13" s="1006">
        <f t="shared" si="2"/>
        <v>49023</v>
      </c>
      <c r="P13" s="972">
        <v>43911</v>
      </c>
      <c r="Q13" s="972">
        <v>3500</v>
      </c>
      <c r="R13" s="972">
        <v>979</v>
      </c>
      <c r="S13" s="972">
        <v>551</v>
      </c>
      <c r="T13" s="972">
        <v>82</v>
      </c>
    </row>
    <row r="14" spans="1:22" ht="30" customHeight="1">
      <c r="A14" s="955">
        <v>2017</v>
      </c>
      <c r="B14" s="986" t="s">
        <v>1955</v>
      </c>
      <c r="C14" s="601">
        <f t="shared" si="0"/>
        <v>4840</v>
      </c>
      <c r="D14" s="972">
        <v>3931</v>
      </c>
      <c r="E14" s="972">
        <v>262</v>
      </c>
      <c r="F14" s="972">
        <v>29</v>
      </c>
      <c r="G14" s="972">
        <v>464</v>
      </c>
      <c r="H14" s="972">
        <v>154</v>
      </c>
      <c r="I14" s="1006">
        <f t="shared" si="1"/>
        <v>8034</v>
      </c>
      <c r="J14" s="972">
        <v>5324</v>
      </c>
      <c r="K14" s="972">
        <v>73</v>
      </c>
      <c r="L14" s="972">
        <v>1</v>
      </c>
      <c r="M14" s="972">
        <v>2390</v>
      </c>
      <c r="N14" s="972">
        <v>246</v>
      </c>
      <c r="O14" s="1006">
        <f t="shared" si="2"/>
        <v>46421</v>
      </c>
      <c r="P14" s="972">
        <v>41384</v>
      </c>
      <c r="Q14" s="972">
        <v>3697</v>
      </c>
      <c r="R14" s="972">
        <v>970</v>
      </c>
      <c r="S14" s="972">
        <v>313</v>
      </c>
      <c r="T14" s="972">
        <v>57</v>
      </c>
    </row>
    <row r="15" spans="1:22" ht="30" customHeight="1">
      <c r="A15" s="955">
        <v>2018</v>
      </c>
      <c r="B15" s="986" t="s">
        <v>1956</v>
      </c>
      <c r="C15" s="601">
        <f t="shared" si="0"/>
        <v>4582</v>
      </c>
      <c r="D15" s="972">
        <v>3739</v>
      </c>
      <c r="E15" s="972">
        <v>227</v>
      </c>
      <c r="F15" s="972">
        <v>29</v>
      </c>
      <c r="G15" s="972">
        <v>438</v>
      </c>
      <c r="H15" s="972">
        <v>149</v>
      </c>
      <c r="I15" s="1006">
        <f t="shared" si="1"/>
        <v>7762</v>
      </c>
      <c r="J15" s="972">
        <v>5178</v>
      </c>
      <c r="K15" s="972">
        <v>100</v>
      </c>
      <c r="L15" s="972" t="s">
        <v>399</v>
      </c>
      <c r="M15" s="972">
        <v>2212</v>
      </c>
      <c r="N15" s="972">
        <v>272</v>
      </c>
      <c r="O15" s="1006">
        <f t="shared" si="2"/>
        <v>44529</v>
      </c>
      <c r="P15" s="972">
        <v>39041</v>
      </c>
      <c r="Q15" s="972">
        <v>3986</v>
      </c>
      <c r="R15" s="972">
        <v>948</v>
      </c>
      <c r="S15" s="972">
        <v>416</v>
      </c>
      <c r="T15" s="972">
        <v>138</v>
      </c>
    </row>
    <row r="16" spans="1:22" ht="30" customHeight="1">
      <c r="A16" s="713">
        <v>2019</v>
      </c>
      <c r="B16" s="714" t="s">
        <v>2420</v>
      </c>
      <c r="C16" s="601">
        <f>SUM(D16:H16)</f>
        <v>4188</v>
      </c>
      <c r="D16" s="972">
        <v>3413</v>
      </c>
      <c r="E16" s="972">
        <v>225</v>
      </c>
      <c r="F16" s="972">
        <v>7</v>
      </c>
      <c r="G16" s="972">
        <v>393</v>
      </c>
      <c r="H16" s="972">
        <v>150</v>
      </c>
      <c r="I16" s="1006">
        <f t="shared" si="1"/>
        <v>7312</v>
      </c>
      <c r="J16" s="972">
        <v>4714</v>
      </c>
      <c r="K16" s="972">
        <v>361</v>
      </c>
      <c r="L16" s="972">
        <v>4</v>
      </c>
      <c r="M16" s="972">
        <v>2031</v>
      </c>
      <c r="N16" s="972">
        <v>202</v>
      </c>
      <c r="O16" s="1006">
        <f t="shared" si="2"/>
        <v>39481</v>
      </c>
      <c r="P16" s="972">
        <v>34265</v>
      </c>
      <c r="Q16" s="972">
        <v>3764</v>
      </c>
      <c r="R16" s="972">
        <v>923</v>
      </c>
      <c r="S16" s="972">
        <v>420</v>
      </c>
      <c r="T16" s="972">
        <v>109</v>
      </c>
    </row>
    <row r="17" spans="1:20" ht="30" customHeight="1">
      <c r="A17" s="713">
        <v>2020</v>
      </c>
      <c r="B17" s="714" t="s">
        <v>2421</v>
      </c>
      <c r="C17" s="601">
        <f t="shared" si="0"/>
        <v>3369</v>
      </c>
      <c r="D17" s="972">
        <v>2718</v>
      </c>
      <c r="E17" s="972">
        <v>129</v>
      </c>
      <c r="F17" s="972">
        <v>4</v>
      </c>
      <c r="G17" s="972">
        <v>347</v>
      </c>
      <c r="H17" s="972">
        <v>171</v>
      </c>
      <c r="I17" s="1006">
        <f t="shared" si="1"/>
        <v>4172</v>
      </c>
      <c r="J17" s="972">
        <v>2649</v>
      </c>
      <c r="K17" s="972">
        <v>4</v>
      </c>
      <c r="L17" s="972">
        <v>0</v>
      </c>
      <c r="M17" s="972">
        <v>1360</v>
      </c>
      <c r="N17" s="972">
        <v>159</v>
      </c>
      <c r="O17" s="1006">
        <f t="shared" si="2"/>
        <v>24786</v>
      </c>
      <c r="P17" s="972">
        <v>22465</v>
      </c>
      <c r="Q17" s="972">
        <v>1792</v>
      </c>
      <c r="R17" s="972">
        <v>252</v>
      </c>
      <c r="S17" s="972">
        <v>233</v>
      </c>
      <c r="T17" s="972">
        <v>44</v>
      </c>
    </row>
    <row r="18" spans="1:20" ht="30" customHeight="1">
      <c r="A18" s="713">
        <v>2021</v>
      </c>
      <c r="B18" s="714" t="s">
        <v>4918</v>
      </c>
      <c r="C18" s="1062">
        <f>SUM(D18:H18)</f>
        <v>4538</v>
      </c>
      <c r="D18" s="1417">
        <v>3303</v>
      </c>
      <c r="E18" s="1417">
        <v>178</v>
      </c>
      <c r="F18" s="1417">
        <v>4</v>
      </c>
      <c r="G18" s="1417">
        <v>768</v>
      </c>
      <c r="H18" s="1417">
        <v>285</v>
      </c>
      <c r="I18" s="1535">
        <f t="shared" ref="I18" si="3">SUM(J18:N18)</f>
        <v>5795</v>
      </c>
      <c r="J18" s="1417">
        <v>3691</v>
      </c>
      <c r="K18" s="1417">
        <v>32</v>
      </c>
      <c r="L18" s="1417">
        <v>0</v>
      </c>
      <c r="M18" s="1417">
        <v>1882</v>
      </c>
      <c r="N18" s="1417">
        <v>190</v>
      </c>
      <c r="O18" s="1535">
        <f t="shared" ref="O18" si="4">SUM(P18:T18)</f>
        <v>33900</v>
      </c>
      <c r="P18" s="1417">
        <v>30227</v>
      </c>
      <c r="Q18" s="1417">
        <v>2729</v>
      </c>
      <c r="R18" s="1417">
        <v>436</v>
      </c>
      <c r="S18" s="1417">
        <v>444</v>
      </c>
      <c r="T18" s="1417">
        <v>64</v>
      </c>
    </row>
    <row r="19" spans="1:20" ht="30" customHeight="1">
      <c r="A19" s="713">
        <v>2022</v>
      </c>
      <c r="B19" s="714" t="s">
        <v>5259</v>
      </c>
      <c r="C19" s="1062">
        <f>SUM(D19:H19)</f>
        <v>4752</v>
      </c>
      <c r="D19" s="1378">
        <v>3501</v>
      </c>
      <c r="E19" s="1378">
        <v>170</v>
      </c>
      <c r="F19" s="1378">
        <v>6</v>
      </c>
      <c r="G19" s="1378">
        <v>795</v>
      </c>
      <c r="H19" s="1378">
        <v>280</v>
      </c>
      <c r="I19" s="1379">
        <f t="shared" si="1"/>
        <v>6593</v>
      </c>
      <c r="J19" s="1378">
        <v>4218</v>
      </c>
      <c r="K19" s="1378">
        <v>20</v>
      </c>
      <c r="L19" s="1378">
        <v>0</v>
      </c>
      <c r="M19" s="1378">
        <v>2180</v>
      </c>
      <c r="N19" s="1378">
        <v>175</v>
      </c>
      <c r="O19" s="1379">
        <f t="shared" si="2"/>
        <v>33474</v>
      </c>
      <c r="P19" s="1378">
        <v>28913</v>
      </c>
      <c r="Q19" s="1378">
        <v>3538</v>
      </c>
      <c r="R19" s="1378">
        <v>553</v>
      </c>
      <c r="S19" s="1378">
        <v>401</v>
      </c>
      <c r="T19" s="1378">
        <v>69</v>
      </c>
    </row>
    <row r="20" spans="1:20" ht="30" customHeight="1">
      <c r="A20" s="713">
        <v>2023</v>
      </c>
      <c r="B20" s="714" t="s">
        <v>5429</v>
      </c>
      <c r="C20" s="1062">
        <f t="shared" ref="C20" si="5">SUM(D20:H20)</f>
        <v>4777</v>
      </c>
      <c r="D20" s="1417">
        <v>3585</v>
      </c>
      <c r="E20" s="1417">
        <v>295</v>
      </c>
      <c r="F20" s="1417">
        <v>8</v>
      </c>
      <c r="G20" s="1417">
        <v>675</v>
      </c>
      <c r="H20" s="1417">
        <v>214</v>
      </c>
      <c r="I20" s="1757">
        <f t="shared" si="1"/>
        <v>6686</v>
      </c>
      <c r="J20" s="1417">
        <v>4384</v>
      </c>
      <c r="K20" s="1417">
        <v>24</v>
      </c>
      <c r="L20" s="1417">
        <v>0</v>
      </c>
      <c r="M20" s="1417">
        <v>2045</v>
      </c>
      <c r="N20" s="1417">
        <v>233</v>
      </c>
      <c r="O20" s="1757">
        <f t="shared" si="2"/>
        <v>33501</v>
      </c>
      <c r="P20" s="1417">
        <v>28839</v>
      </c>
      <c r="Q20" s="1417">
        <v>3738</v>
      </c>
      <c r="R20" s="1417">
        <v>495</v>
      </c>
      <c r="S20" s="1417">
        <v>369</v>
      </c>
      <c r="T20" s="1417">
        <v>60</v>
      </c>
    </row>
    <row r="21" spans="1:20" ht="30" customHeight="1">
      <c r="A21" s="715">
        <v>2024</v>
      </c>
      <c r="B21" s="716" t="s">
        <v>5569</v>
      </c>
      <c r="C21" s="1788">
        <f t="shared" ref="C21" si="6">SUM(D21:H21)</f>
        <v>0</v>
      </c>
      <c r="D21" s="1789" t="s">
        <v>553</v>
      </c>
      <c r="E21" s="1789" t="s">
        <v>553</v>
      </c>
      <c r="F21" s="1789" t="s">
        <v>553</v>
      </c>
      <c r="G21" s="1789" t="s">
        <v>553</v>
      </c>
      <c r="H21" s="1789" t="s">
        <v>553</v>
      </c>
      <c r="I21" s="1790">
        <f t="shared" ref="I21" si="7">SUM(J21:N21)</f>
        <v>0</v>
      </c>
      <c r="J21" s="1789" t="s">
        <v>553</v>
      </c>
      <c r="K21" s="1789" t="s">
        <v>553</v>
      </c>
      <c r="L21" s="1789" t="s">
        <v>553</v>
      </c>
      <c r="M21" s="1789" t="s">
        <v>553</v>
      </c>
      <c r="N21" s="1789" t="s">
        <v>553</v>
      </c>
      <c r="O21" s="1790">
        <f t="shared" ref="O21" si="8">SUM(P21:T21)</f>
        <v>32790</v>
      </c>
      <c r="P21" s="1789">
        <v>27502</v>
      </c>
      <c r="Q21" s="1789">
        <v>4265</v>
      </c>
      <c r="R21" s="1789">
        <v>456</v>
      </c>
      <c r="S21" s="1789">
        <v>504</v>
      </c>
      <c r="T21" s="1789">
        <v>63</v>
      </c>
    </row>
    <row r="22" spans="1:20" s="23" customFormat="1" ht="20.100000000000001" customHeight="1">
      <c r="A22" s="23" t="s">
        <v>2422</v>
      </c>
    </row>
    <row r="23" spans="1:20" ht="15" customHeight="1">
      <c r="A23" s="1756" t="s">
        <v>5602</v>
      </c>
    </row>
    <row r="24" spans="1:20" ht="15" customHeight="1">
      <c r="A24" s="1756" t="s">
        <v>5603</v>
      </c>
    </row>
    <row r="25" spans="1:20" ht="15" customHeight="1">
      <c r="A25" s="20" t="s">
        <v>5604</v>
      </c>
    </row>
  </sheetData>
  <customSheetViews>
    <customSheetView guid="{35BD8D3A-C3F6-4E0E-B6B2-2143E8CF03D4}" scale="70" topLeftCell="A4">
      <selection activeCell="L28" sqref="L28"/>
      <colBreaks count="1" manualBreakCount="1">
        <brk id="21" min="1" max="16"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3">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colBreaks count="1" manualBreakCount="1">
        <brk id="21" min="1" max="16"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colBreaks count="1" manualBreakCount="1">
        <brk id="21" min="1" max="16"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3">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3">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8" sqref="C18"/>
      <colBreaks count="1" manualBreakCount="1">
        <brk id="21" min="1" max="16"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U18" sqref="U18"/>
      <colBreaks count="1" manualBreakCount="1">
        <brk id="21" min="1" max="16"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3">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3">
      <selection activeCell="L34" sqref="L34"/>
      <colBreaks count="1" manualBreakCount="1">
        <brk id="21" min="1" max="16"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N20" sqref="N20"/>
      <colBreaks count="1" manualBreakCount="1">
        <brk id="21" min="1" max="16"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4">
      <selection activeCell="G20" sqref="G20"/>
      <colBreaks count="1" manualBreakCount="1">
        <brk id="21" min="1" max="16" man="1"/>
      </colBreaks>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H4"/>
    <mergeCell ref="I4:N4"/>
    <mergeCell ref="O4:T4"/>
  </mergeCells>
  <phoneticPr fontId="2"/>
  <hyperlinks>
    <hyperlink ref="V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21" min="1" max="16" man="1"/>
  </col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autoPageBreaks="0"/>
  </sheetPr>
  <dimension ref="A1:Q23"/>
  <sheetViews>
    <sheetView zoomScale="70" zoomScaleNormal="70" zoomScaleSheetLayoutView="85" workbookViewId="0">
      <selection activeCell="F21" sqref="F21"/>
    </sheetView>
  </sheetViews>
  <sheetFormatPr defaultColWidth="2.5" defaultRowHeight="15" customHeight="1"/>
  <cols>
    <col min="1" max="3" width="11.5" style="20" customWidth="1"/>
    <col min="4" max="15" width="9.625" style="20" customWidth="1"/>
    <col min="16" max="16" width="2.5" style="20" customWidth="1"/>
    <col min="17" max="17" width="11" style="20" bestFit="1" customWidth="1"/>
    <col min="18" max="16384" width="2.5" style="20"/>
  </cols>
  <sheetData>
    <row r="1" spans="1:17" ht="22.5" customHeight="1">
      <c r="O1" s="19" t="s">
        <v>4821</v>
      </c>
      <c r="Q1" s="558" t="s">
        <v>747</v>
      </c>
    </row>
    <row r="2" spans="1:17" ht="22.5" customHeight="1">
      <c r="A2" s="22" t="s">
        <v>4830</v>
      </c>
      <c r="B2" s="22"/>
      <c r="C2" s="22"/>
    </row>
    <row r="3" spans="1:17" s="165" customFormat="1" ht="22.5" customHeight="1">
      <c r="A3" s="47" t="s">
        <v>2410</v>
      </c>
      <c r="B3" s="47"/>
      <c r="C3" s="47"/>
    </row>
    <row r="4" spans="1:17" ht="20.100000000000001" customHeight="1">
      <c r="A4" s="2027" t="s">
        <v>2348</v>
      </c>
      <c r="B4" s="2033" t="s">
        <v>2349</v>
      </c>
      <c r="C4" s="2016" t="s">
        <v>2423</v>
      </c>
      <c r="D4" s="2017"/>
      <c r="E4" s="2017"/>
      <c r="F4" s="2017"/>
      <c r="G4" s="2017"/>
      <c r="H4" s="2017"/>
      <c r="I4" s="2017"/>
      <c r="J4" s="2017"/>
      <c r="K4" s="2017"/>
      <c r="L4" s="2017"/>
      <c r="M4" s="2017"/>
      <c r="N4" s="2017"/>
      <c r="O4" s="2017"/>
    </row>
    <row r="5" spans="1:17" ht="20.100000000000001" customHeight="1">
      <c r="A5" s="2027"/>
      <c r="B5" s="2027"/>
      <c r="C5" s="2226" t="s">
        <v>131</v>
      </c>
      <c r="D5" s="2138" t="s">
        <v>2424</v>
      </c>
      <c r="E5" s="2136"/>
      <c r="F5" s="2136"/>
      <c r="G5" s="2136"/>
      <c r="H5" s="2136"/>
      <c r="I5" s="2136"/>
      <c r="J5" s="2016" t="s">
        <v>2425</v>
      </c>
      <c r="K5" s="2017"/>
      <c r="L5" s="2017"/>
      <c r="M5" s="2017"/>
      <c r="N5" s="2017"/>
      <c r="O5" s="2017"/>
    </row>
    <row r="6" spans="1:17" ht="20.100000000000001" customHeight="1">
      <c r="A6" s="2027"/>
      <c r="B6" s="2027"/>
      <c r="C6" s="2024"/>
      <c r="D6" s="959" t="s">
        <v>873</v>
      </c>
      <c r="E6" s="959" t="s">
        <v>2414</v>
      </c>
      <c r="F6" s="959" t="s">
        <v>2415</v>
      </c>
      <c r="G6" s="959" t="s">
        <v>2416</v>
      </c>
      <c r="H6" s="959" t="s">
        <v>2417</v>
      </c>
      <c r="I6" s="959" t="s">
        <v>2418</v>
      </c>
      <c r="J6" s="959" t="s">
        <v>873</v>
      </c>
      <c r="K6" s="959" t="s">
        <v>2414</v>
      </c>
      <c r="L6" s="959" t="s">
        <v>2415</v>
      </c>
      <c r="M6" s="959" t="s">
        <v>2416</v>
      </c>
      <c r="N6" s="959" t="s">
        <v>2417</v>
      </c>
      <c r="O6" s="953" t="s">
        <v>2418</v>
      </c>
    </row>
    <row r="7" spans="1:17" s="37" customFormat="1" ht="30" customHeight="1">
      <c r="A7" s="1005">
        <v>2009</v>
      </c>
      <c r="B7" s="1009" t="s">
        <v>1947</v>
      </c>
      <c r="C7" s="601">
        <f t="shared" ref="C7:C22" si="0">SUM(D7,J7)</f>
        <v>28641</v>
      </c>
      <c r="D7" s="1006">
        <f t="shared" ref="D7:D18" si="1">SUM(E7:I7)</f>
        <v>10499</v>
      </c>
      <c r="E7" s="1006">
        <v>9420</v>
      </c>
      <c r="F7" s="1006">
        <v>855</v>
      </c>
      <c r="G7" s="1006">
        <v>148</v>
      </c>
      <c r="H7" s="1006">
        <v>60</v>
      </c>
      <c r="I7" s="1006">
        <v>16</v>
      </c>
      <c r="J7" s="1006">
        <f t="shared" ref="J7:J22" si="2">SUM(K7:O7)</f>
        <v>18142</v>
      </c>
      <c r="K7" s="1006">
        <v>12610</v>
      </c>
      <c r="L7" s="1006">
        <v>656</v>
      </c>
      <c r="M7" s="1006">
        <v>128</v>
      </c>
      <c r="N7" s="1006">
        <v>3671</v>
      </c>
      <c r="O7" s="1006">
        <v>1077</v>
      </c>
    </row>
    <row r="8" spans="1:17" s="37" customFormat="1" ht="30" customHeight="1">
      <c r="A8" s="1005">
        <v>2010</v>
      </c>
      <c r="B8" s="1009" t="s">
        <v>1948</v>
      </c>
      <c r="C8" s="601">
        <f t="shared" si="0"/>
        <v>28141</v>
      </c>
      <c r="D8" s="1006">
        <f t="shared" si="1"/>
        <v>9528</v>
      </c>
      <c r="E8" s="1006">
        <v>8430</v>
      </c>
      <c r="F8" s="1006">
        <v>860</v>
      </c>
      <c r="G8" s="1006">
        <v>195</v>
      </c>
      <c r="H8" s="1006">
        <v>32</v>
      </c>
      <c r="I8" s="1006">
        <v>11</v>
      </c>
      <c r="J8" s="1006">
        <f t="shared" si="2"/>
        <v>18613</v>
      </c>
      <c r="K8" s="1006">
        <v>13307</v>
      </c>
      <c r="L8" s="1006">
        <v>648</v>
      </c>
      <c r="M8" s="1006">
        <v>85</v>
      </c>
      <c r="N8" s="1006">
        <v>3511</v>
      </c>
      <c r="O8" s="1006">
        <v>1062</v>
      </c>
    </row>
    <row r="9" spans="1:17" s="37" customFormat="1" ht="30" customHeight="1">
      <c r="A9" s="1005">
        <v>2011</v>
      </c>
      <c r="B9" s="1009" t="s">
        <v>1949</v>
      </c>
      <c r="C9" s="601">
        <f t="shared" si="0"/>
        <v>21903</v>
      </c>
      <c r="D9" s="1006">
        <f t="shared" si="1"/>
        <v>7386</v>
      </c>
      <c r="E9" s="1006">
        <v>6750</v>
      </c>
      <c r="F9" s="1006">
        <v>489</v>
      </c>
      <c r="G9" s="1006">
        <v>80</v>
      </c>
      <c r="H9" s="1006">
        <v>46</v>
      </c>
      <c r="I9" s="1006">
        <v>21</v>
      </c>
      <c r="J9" s="1006">
        <f t="shared" si="2"/>
        <v>14517</v>
      </c>
      <c r="K9" s="1006">
        <v>10719</v>
      </c>
      <c r="L9" s="1006">
        <v>347</v>
      </c>
      <c r="M9" s="1006">
        <v>66</v>
      </c>
      <c r="N9" s="1006">
        <v>2642</v>
      </c>
      <c r="O9" s="1006">
        <v>743</v>
      </c>
    </row>
    <row r="10" spans="1:17" s="37" customFormat="1" ht="30" customHeight="1">
      <c r="A10" s="1005">
        <v>2012</v>
      </c>
      <c r="B10" s="1009" t="s">
        <v>1950</v>
      </c>
      <c r="C10" s="601">
        <f t="shared" si="0"/>
        <v>26256</v>
      </c>
      <c r="D10" s="1006">
        <f t="shared" si="1"/>
        <v>9126</v>
      </c>
      <c r="E10" s="1006">
        <v>8342</v>
      </c>
      <c r="F10" s="1006">
        <v>643</v>
      </c>
      <c r="G10" s="1006">
        <v>89</v>
      </c>
      <c r="H10" s="1006">
        <v>41</v>
      </c>
      <c r="I10" s="1006">
        <v>11</v>
      </c>
      <c r="J10" s="1006">
        <f t="shared" si="2"/>
        <v>17130</v>
      </c>
      <c r="K10" s="1006">
        <v>13066</v>
      </c>
      <c r="L10" s="1006">
        <v>358</v>
      </c>
      <c r="M10" s="1006">
        <v>89</v>
      </c>
      <c r="N10" s="1006">
        <v>2683</v>
      </c>
      <c r="O10" s="1006">
        <v>934</v>
      </c>
    </row>
    <row r="11" spans="1:17" s="37" customFormat="1" ht="30" customHeight="1">
      <c r="A11" s="1005">
        <v>2013</v>
      </c>
      <c r="B11" s="1009" t="s">
        <v>1951</v>
      </c>
      <c r="C11" s="601">
        <f t="shared" si="0"/>
        <v>27672</v>
      </c>
      <c r="D11" s="1006">
        <f t="shared" si="1"/>
        <v>9471</v>
      </c>
      <c r="E11" s="1006">
        <v>8580</v>
      </c>
      <c r="F11" s="1006">
        <v>697</v>
      </c>
      <c r="G11" s="1006">
        <v>123</v>
      </c>
      <c r="H11" s="1006">
        <v>49</v>
      </c>
      <c r="I11" s="1006">
        <v>22</v>
      </c>
      <c r="J11" s="1006">
        <f t="shared" si="2"/>
        <v>18201</v>
      </c>
      <c r="K11" s="1006">
        <v>13045</v>
      </c>
      <c r="L11" s="1006">
        <v>303</v>
      </c>
      <c r="M11" s="1006">
        <v>110</v>
      </c>
      <c r="N11" s="1006">
        <v>3381</v>
      </c>
      <c r="O11" s="1006">
        <v>1362</v>
      </c>
    </row>
    <row r="12" spans="1:17" s="37" customFormat="1" ht="30" customHeight="1">
      <c r="A12" s="1005">
        <v>2014</v>
      </c>
      <c r="B12" s="1009" t="s">
        <v>1952</v>
      </c>
      <c r="C12" s="601">
        <f t="shared" si="0"/>
        <v>29637</v>
      </c>
      <c r="D12" s="1006">
        <f t="shared" si="1"/>
        <v>9653</v>
      </c>
      <c r="E12" s="1006">
        <v>8731</v>
      </c>
      <c r="F12" s="1006">
        <v>745</v>
      </c>
      <c r="G12" s="1006">
        <v>128</v>
      </c>
      <c r="H12" s="1006">
        <v>45</v>
      </c>
      <c r="I12" s="1006">
        <v>4</v>
      </c>
      <c r="J12" s="1006">
        <f t="shared" si="2"/>
        <v>19984</v>
      </c>
      <c r="K12" s="1006">
        <v>14146</v>
      </c>
      <c r="L12" s="1006">
        <v>423</v>
      </c>
      <c r="M12" s="1006">
        <v>105</v>
      </c>
      <c r="N12" s="1006">
        <v>3875</v>
      </c>
      <c r="O12" s="1006">
        <v>1435</v>
      </c>
    </row>
    <row r="13" spans="1:17" ht="30" customHeight="1">
      <c r="A13" s="955">
        <v>2015</v>
      </c>
      <c r="B13" s="712" t="s">
        <v>1953</v>
      </c>
      <c r="C13" s="601">
        <f t="shared" si="0"/>
        <v>31052</v>
      </c>
      <c r="D13" s="1006">
        <f t="shared" si="1"/>
        <v>10157</v>
      </c>
      <c r="E13" s="972">
        <v>9170</v>
      </c>
      <c r="F13" s="972">
        <v>817</v>
      </c>
      <c r="G13" s="972">
        <v>134</v>
      </c>
      <c r="H13" s="972">
        <v>31</v>
      </c>
      <c r="I13" s="972">
        <v>5</v>
      </c>
      <c r="J13" s="1006">
        <f t="shared" si="2"/>
        <v>20895</v>
      </c>
      <c r="K13" s="972">
        <v>14853</v>
      </c>
      <c r="L13" s="972">
        <v>441</v>
      </c>
      <c r="M13" s="972">
        <v>78</v>
      </c>
      <c r="N13" s="972">
        <v>4042</v>
      </c>
      <c r="O13" s="972">
        <v>1481</v>
      </c>
    </row>
    <row r="14" spans="1:17" ht="30" customHeight="1">
      <c r="A14" s="955">
        <v>2016</v>
      </c>
      <c r="B14" s="986" t="s">
        <v>1954</v>
      </c>
      <c r="C14" s="601">
        <f t="shared" si="0"/>
        <v>29968</v>
      </c>
      <c r="D14" s="1006">
        <f t="shared" si="1"/>
        <v>10173</v>
      </c>
      <c r="E14" s="972">
        <v>9063</v>
      </c>
      <c r="F14" s="972">
        <v>920</v>
      </c>
      <c r="G14" s="972">
        <v>162</v>
      </c>
      <c r="H14" s="972">
        <v>24</v>
      </c>
      <c r="I14" s="972">
        <v>4</v>
      </c>
      <c r="J14" s="1006">
        <f t="shared" si="2"/>
        <v>19795</v>
      </c>
      <c r="K14" s="972">
        <v>13747</v>
      </c>
      <c r="L14" s="972">
        <v>419</v>
      </c>
      <c r="M14" s="972">
        <v>66</v>
      </c>
      <c r="N14" s="972">
        <v>4197</v>
      </c>
      <c r="O14" s="972">
        <v>1366</v>
      </c>
    </row>
    <row r="15" spans="1:17" ht="30" customHeight="1">
      <c r="A15" s="955">
        <v>2017</v>
      </c>
      <c r="B15" s="986" t="s">
        <v>1955</v>
      </c>
      <c r="C15" s="601">
        <f t="shared" si="0"/>
        <v>29589</v>
      </c>
      <c r="D15" s="1006">
        <f t="shared" si="1"/>
        <v>9681</v>
      </c>
      <c r="E15" s="972">
        <v>8398</v>
      </c>
      <c r="F15" s="972">
        <v>1118</v>
      </c>
      <c r="G15" s="972">
        <v>135</v>
      </c>
      <c r="H15" s="972">
        <v>25</v>
      </c>
      <c r="I15" s="972">
        <v>5</v>
      </c>
      <c r="J15" s="1006">
        <f t="shared" si="2"/>
        <v>19908</v>
      </c>
      <c r="K15" s="972">
        <v>13079</v>
      </c>
      <c r="L15" s="972">
        <v>475</v>
      </c>
      <c r="M15" s="972">
        <v>65</v>
      </c>
      <c r="N15" s="972">
        <v>4730</v>
      </c>
      <c r="O15" s="972">
        <v>1559</v>
      </c>
    </row>
    <row r="16" spans="1:17" ht="30" customHeight="1">
      <c r="A16" s="955">
        <v>2018</v>
      </c>
      <c r="B16" s="986" t="s">
        <v>1956</v>
      </c>
      <c r="C16" s="601">
        <f t="shared" si="0"/>
        <v>27817</v>
      </c>
      <c r="D16" s="1006">
        <f t="shared" si="1"/>
        <v>8848</v>
      </c>
      <c r="E16" s="972">
        <v>7691</v>
      </c>
      <c r="F16" s="972">
        <v>1015</v>
      </c>
      <c r="G16" s="972">
        <v>112</v>
      </c>
      <c r="H16" s="972">
        <v>24</v>
      </c>
      <c r="I16" s="972">
        <v>6</v>
      </c>
      <c r="J16" s="1006">
        <f t="shared" si="2"/>
        <v>18969</v>
      </c>
      <c r="K16" s="972">
        <v>12856</v>
      </c>
      <c r="L16" s="972">
        <v>445</v>
      </c>
      <c r="M16" s="972">
        <v>66</v>
      </c>
      <c r="N16" s="972">
        <v>4353</v>
      </c>
      <c r="O16" s="972">
        <v>1249</v>
      </c>
    </row>
    <row r="17" spans="1:15" ht="30" customHeight="1">
      <c r="A17" s="713">
        <v>2019</v>
      </c>
      <c r="B17" s="714" t="s">
        <v>2420</v>
      </c>
      <c r="C17" s="601">
        <f t="shared" si="0"/>
        <v>23396</v>
      </c>
      <c r="D17" s="1006">
        <f t="shared" si="1"/>
        <v>7984</v>
      </c>
      <c r="E17" s="972">
        <v>6835</v>
      </c>
      <c r="F17" s="972">
        <v>1015</v>
      </c>
      <c r="G17" s="972">
        <v>101</v>
      </c>
      <c r="H17" s="972">
        <v>29</v>
      </c>
      <c r="I17" s="972">
        <v>4</v>
      </c>
      <c r="J17" s="1006">
        <f t="shared" si="2"/>
        <v>15412</v>
      </c>
      <c r="K17" s="972">
        <v>10373</v>
      </c>
      <c r="L17" s="972">
        <v>380</v>
      </c>
      <c r="M17" s="972">
        <v>31</v>
      </c>
      <c r="N17" s="972">
        <v>3698</v>
      </c>
      <c r="O17" s="972">
        <v>930</v>
      </c>
    </row>
    <row r="18" spans="1:15" ht="30" customHeight="1">
      <c r="A18" s="713">
        <v>2020</v>
      </c>
      <c r="B18" s="714" t="s">
        <v>2421</v>
      </c>
      <c r="C18" s="601">
        <f t="shared" si="0"/>
        <v>10486</v>
      </c>
      <c r="D18" s="1006">
        <f t="shared" si="1"/>
        <v>2660</v>
      </c>
      <c r="E18" s="972">
        <v>2386</v>
      </c>
      <c r="F18" s="972">
        <v>219</v>
      </c>
      <c r="G18" s="972">
        <v>23</v>
      </c>
      <c r="H18" s="972">
        <v>32</v>
      </c>
      <c r="I18" s="972">
        <v>0</v>
      </c>
      <c r="J18" s="1006">
        <f t="shared" si="2"/>
        <v>7826</v>
      </c>
      <c r="K18" s="972">
        <v>4624</v>
      </c>
      <c r="L18" s="972">
        <v>202</v>
      </c>
      <c r="M18" s="972">
        <v>9</v>
      </c>
      <c r="N18" s="972">
        <v>2289</v>
      </c>
      <c r="O18" s="972">
        <v>702</v>
      </c>
    </row>
    <row r="19" spans="1:15" ht="30" customHeight="1">
      <c r="A19" s="713">
        <v>2021</v>
      </c>
      <c r="B19" s="714" t="s">
        <v>4918</v>
      </c>
      <c r="C19" s="1062">
        <f t="shared" ref="C19" si="3">SUM(D19,J19)</f>
        <v>16873</v>
      </c>
      <c r="D19" s="1535">
        <f t="shared" ref="D19:D22" si="4">SUM(E19:I19)</f>
        <v>3453</v>
      </c>
      <c r="E19" s="1417">
        <v>2892</v>
      </c>
      <c r="F19" s="1417">
        <v>405</v>
      </c>
      <c r="G19" s="1417">
        <v>94</v>
      </c>
      <c r="H19" s="1417">
        <v>61</v>
      </c>
      <c r="I19" s="1417">
        <v>1</v>
      </c>
      <c r="J19" s="1535">
        <f t="shared" ref="J19" si="5">SUM(K19:O19)</f>
        <v>13420</v>
      </c>
      <c r="K19" s="1417">
        <v>7617</v>
      </c>
      <c r="L19" s="1417">
        <v>283</v>
      </c>
      <c r="M19" s="1417">
        <v>19</v>
      </c>
      <c r="N19" s="1417">
        <v>4109</v>
      </c>
      <c r="O19" s="1417">
        <v>1392</v>
      </c>
    </row>
    <row r="20" spans="1:15" ht="30" customHeight="1">
      <c r="A20" s="713">
        <v>2022</v>
      </c>
      <c r="B20" s="714" t="s">
        <v>5259</v>
      </c>
      <c r="C20" s="1062">
        <f t="shared" si="0"/>
        <v>17818</v>
      </c>
      <c r="D20" s="1535">
        <f t="shared" si="4"/>
        <v>4097</v>
      </c>
      <c r="E20" s="1378">
        <v>3449</v>
      </c>
      <c r="F20" s="1378">
        <v>527</v>
      </c>
      <c r="G20" s="1378">
        <v>76</v>
      </c>
      <c r="H20" s="1378">
        <v>38</v>
      </c>
      <c r="I20" s="1378">
        <v>7</v>
      </c>
      <c r="J20" s="1379">
        <f t="shared" si="2"/>
        <v>13721</v>
      </c>
      <c r="K20" s="1378">
        <v>8751</v>
      </c>
      <c r="L20" s="1378">
        <v>298</v>
      </c>
      <c r="M20" s="1378">
        <v>16</v>
      </c>
      <c r="N20" s="1378">
        <v>3609</v>
      </c>
      <c r="O20" s="1378">
        <v>1047</v>
      </c>
    </row>
    <row r="21" spans="1:15" ht="30" customHeight="1">
      <c r="A21" s="713">
        <v>2023</v>
      </c>
      <c r="B21" s="714" t="s">
        <v>5429</v>
      </c>
      <c r="C21" s="1062">
        <f t="shared" si="0"/>
        <v>20228</v>
      </c>
      <c r="D21" s="1757">
        <f t="shared" si="4"/>
        <v>5983</v>
      </c>
      <c r="E21" s="1417">
        <v>4945</v>
      </c>
      <c r="F21" s="1417">
        <v>843</v>
      </c>
      <c r="G21" s="1417">
        <v>116</v>
      </c>
      <c r="H21" s="1417">
        <v>73</v>
      </c>
      <c r="I21" s="1417">
        <v>6</v>
      </c>
      <c r="J21" s="1757">
        <f t="shared" si="2"/>
        <v>14245</v>
      </c>
      <c r="K21" s="1417">
        <v>9307</v>
      </c>
      <c r="L21" s="1417">
        <v>503</v>
      </c>
      <c r="M21" s="1417">
        <v>21</v>
      </c>
      <c r="N21" s="1417">
        <v>3434</v>
      </c>
      <c r="O21" s="1417">
        <v>980</v>
      </c>
    </row>
    <row r="22" spans="1:15" ht="30" customHeight="1">
      <c r="A22" s="715">
        <v>2024</v>
      </c>
      <c r="B22" s="1791" t="s">
        <v>5569</v>
      </c>
      <c r="C22" s="1788">
        <f t="shared" si="0"/>
        <v>23170</v>
      </c>
      <c r="D22" s="1790">
        <f t="shared" si="4"/>
        <v>6699</v>
      </c>
      <c r="E22" s="1789">
        <v>5337</v>
      </c>
      <c r="F22" s="1789">
        <v>1137</v>
      </c>
      <c r="G22" s="1789">
        <v>57</v>
      </c>
      <c r="H22" s="1789">
        <v>14</v>
      </c>
      <c r="I22" s="1789">
        <v>154</v>
      </c>
      <c r="J22" s="1790">
        <f t="shared" si="2"/>
        <v>16471</v>
      </c>
      <c r="K22" s="1789">
        <v>10359</v>
      </c>
      <c r="L22" s="1789">
        <v>698</v>
      </c>
      <c r="M22" s="1789">
        <v>39</v>
      </c>
      <c r="N22" s="1789">
        <v>4193</v>
      </c>
      <c r="O22" s="1789">
        <v>1182</v>
      </c>
    </row>
    <row r="23" spans="1:15" s="23" customFormat="1" ht="20.100000000000001" customHeight="1">
      <c r="A23" s="993" t="s">
        <v>2426</v>
      </c>
      <c r="B23" s="993"/>
      <c r="C23" s="993"/>
    </row>
  </sheetData>
  <customSheetViews>
    <customSheetView guid="{35BD8D3A-C3F6-4E0E-B6B2-2143E8CF03D4}" scale="85" topLeftCell="A7">
      <selection activeCell="F33" sqref="F3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9" sqref="C1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9" sqref="C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9" sqref="C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9" sqref="C19"/>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4">
      <selection activeCell="C19" sqref="C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9" sqref="C19"/>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9" sqref="C19"/>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9" sqref="C1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9" sqref="C1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9" sqref="C19"/>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C19" sqref="C19"/>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C19" sqref="C19"/>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9" sqref="C19"/>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9" sqref="C19"/>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9" sqref="C19"/>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3">
      <selection activeCell="C19" sqref="C19"/>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9" sqref="C19"/>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9" sqref="C19"/>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C19" sqref="C19"/>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9" sqref="C19"/>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9" sqref="C19"/>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9" sqref="C19"/>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9" sqref="C19"/>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9" sqref="C19"/>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9" sqref="C1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9" sqref="C19"/>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9" sqref="C19"/>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9" sqref="C19"/>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9" sqref="C19"/>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9" sqref="C19"/>
      <pageMargins left="0.59055118110236227" right="0.59055118110236227" top="0.78740157480314965" bottom="0.78740157480314965" header="0.31496062992125984" footer="0.31496062992125984"/>
      <pageSetup paperSize="9" orientation="portrait" r:id="rId32"/>
    </customSheetView>
    <customSheetView guid="{3FF74EB8-03DE-4C43-9AE6-A2853E714384}">
      <selection activeCell="C19" sqref="C19"/>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9" sqref="C19"/>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9" sqref="C19"/>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9" sqref="C19"/>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9" sqref="C19"/>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9" sqref="C19"/>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9" sqref="C19"/>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9" sqref="C19"/>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9" sqref="C19"/>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9" sqref="C19"/>
      <pageMargins left="0.59055118110236227" right="0.59055118110236227" top="0.78740157480314965" bottom="0.78740157480314965" header="0.31496062992125984" footer="0.31496062992125984"/>
      <pageSetup paperSize="9" orientation="portrait" r:id="rId42"/>
    </customSheetView>
    <customSheetView guid="{1486AC6E-B9F3-4CC2-AE0E-9827E85F6890}">
      <selection activeCell="C19" sqref="C19"/>
      <pageMargins left="0.59055118110236227" right="0.59055118110236227" top="0.78740157480314965" bottom="0.78740157480314965" header="0.31496062992125984" footer="0.31496062992125984"/>
      <pageSetup paperSize="9" orientation="portrait" r:id="rId43"/>
    </customSheetView>
    <customSheetView guid="{94642DE4-2324-49BC-91D9-FAC00F585226}">
      <selection activeCell="C19" sqref="C19"/>
      <pageMargins left="0.59055118110236227" right="0.59055118110236227" top="0.78740157480314965" bottom="0.78740157480314965" header="0.31496062992125984" footer="0.31496062992125984"/>
      <pageSetup paperSize="9" orientation="portrait" r:id="rId44"/>
    </customSheetView>
    <customSheetView guid="{4D2D3CAB-7699-4DB8-8B65-64F720C5DB21}">
      <selection activeCell="C19" sqref="C19"/>
      <pageMargins left="0.59055118110236227" right="0.59055118110236227" top="0.78740157480314965" bottom="0.78740157480314965" header="0.31496062992125984" footer="0.31496062992125984"/>
      <pageSetup paperSize="9" orientation="portrait" r:id="rId45"/>
    </customSheetView>
    <customSheetView guid="{2EF88AF6-EE5B-4AC2-ACDB-9BB2BBF29173}">
      <selection activeCell="C19" sqref="C19"/>
      <pageMargins left="0.59055118110236227" right="0.59055118110236227" top="0.78740157480314965" bottom="0.78740157480314965" header="0.31496062992125984" footer="0.31496062992125984"/>
      <pageSetup paperSize="9" orientation="portrait" r:id="rId46"/>
    </customSheetView>
    <customSheetView guid="{D5CA87AE-EAFF-4FDC-ABC9-AEF5B5BEB72E}">
      <selection activeCell="C19" sqref="C19"/>
      <pageMargins left="0.59055118110236227" right="0.59055118110236227" top="0.78740157480314965" bottom="0.78740157480314965" header="0.31496062992125984" footer="0.31496062992125984"/>
      <pageSetup paperSize="9" orientation="portrait" r:id="rId47"/>
    </customSheetView>
    <customSheetView guid="{17AB8E9E-AF26-4EBF-9AA5-9A87DC9AD602}">
      <selection activeCell="C19" sqref="C19"/>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9" sqref="C19"/>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9" sqref="C19"/>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9" sqref="C19"/>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9" sqref="C19"/>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9" sqref="C19"/>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9" sqref="C19"/>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9" sqref="C19"/>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9" sqref="C19"/>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9" sqref="C19"/>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9" sqref="C19"/>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9" sqref="C19"/>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9" sqref="C19"/>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9" sqref="C19"/>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C19" sqref="C19"/>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3">
      <selection activeCell="C19" sqref="C1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9" sqref="C19"/>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4">
      <selection activeCell="C19" sqref="C19"/>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9" sqref="C19"/>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9" sqref="C19"/>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C19" sqref="C19"/>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9" sqref="C19"/>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C19" sqref="C19"/>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C19" sqref="C19"/>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4">
      <selection activeCell="C19" sqref="C1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4">
      <selection activeCell="C19" sqref="C1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4">
      <selection activeCell="C19" sqref="C1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4">
      <selection activeCell="C19" sqref="C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4">
      <selection activeCell="C19" sqref="C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9" sqref="C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9" sqref="C1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4">
      <selection activeCell="C19" sqref="C1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4">
      <selection activeCell="C19" sqref="C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9" sqref="C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6">
    <mergeCell ref="A4:A6"/>
    <mergeCell ref="B4:B6"/>
    <mergeCell ref="C4:O4"/>
    <mergeCell ref="C5:C6"/>
    <mergeCell ref="D5:I5"/>
    <mergeCell ref="J5:O5"/>
  </mergeCells>
  <phoneticPr fontId="2"/>
  <hyperlinks>
    <hyperlink ref="Q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autoPageBreaks="0"/>
  </sheetPr>
  <dimension ref="A1:K24"/>
  <sheetViews>
    <sheetView zoomScale="85" zoomScaleNormal="85" zoomScaleSheetLayoutView="70" workbookViewId="0">
      <selection activeCell="F24" sqref="F24"/>
    </sheetView>
  </sheetViews>
  <sheetFormatPr defaultColWidth="2.5" defaultRowHeight="15" customHeight="1"/>
  <cols>
    <col min="1" max="9" width="11.25" style="20" customWidth="1"/>
    <col min="10" max="10" width="2.5" style="20" customWidth="1"/>
    <col min="11" max="11" width="10.625" style="20" bestFit="1" customWidth="1"/>
    <col min="12" max="16384" width="2.5" style="20"/>
  </cols>
  <sheetData>
    <row r="1" spans="1:11" ht="22.5" customHeight="1">
      <c r="I1" s="19" t="s">
        <v>4821</v>
      </c>
      <c r="K1" s="558" t="s">
        <v>747</v>
      </c>
    </row>
    <row r="2" spans="1:11" ht="22.5" customHeight="1">
      <c r="A2" s="22" t="s">
        <v>4829</v>
      </c>
      <c r="B2" s="22"/>
      <c r="C2" s="22"/>
    </row>
    <row r="3" spans="1:11" s="165" customFormat="1" ht="22.5" customHeight="1">
      <c r="G3" s="538"/>
      <c r="H3" s="538"/>
      <c r="I3" s="40" t="s">
        <v>2139</v>
      </c>
    </row>
    <row r="4" spans="1:11" ht="20.100000000000001" customHeight="1">
      <c r="A4" s="2027" t="s">
        <v>2348</v>
      </c>
      <c r="B4" s="2033" t="s">
        <v>2349</v>
      </c>
      <c r="C4" s="2028" t="s">
        <v>2427</v>
      </c>
      <c r="D4" s="2028" t="s">
        <v>2428</v>
      </c>
      <c r="E4" s="2028" t="s">
        <v>2429</v>
      </c>
      <c r="F4" s="2137" t="s">
        <v>2430</v>
      </c>
      <c r="G4" s="2135"/>
      <c r="H4" s="2135"/>
      <c r="I4" s="2135"/>
    </row>
    <row r="5" spans="1:11" ht="29.25" customHeight="1">
      <c r="A5" s="2027"/>
      <c r="B5" s="2027"/>
      <c r="C5" s="2029"/>
      <c r="D5" s="2029"/>
      <c r="E5" s="2029"/>
      <c r="F5" s="953" t="s">
        <v>2431</v>
      </c>
      <c r="G5" s="964" t="s">
        <v>2432</v>
      </c>
      <c r="H5" s="964" t="s">
        <v>2433</v>
      </c>
      <c r="I5" s="953" t="s">
        <v>419</v>
      </c>
    </row>
    <row r="6" spans="1:11" s="37" customFormat="1" ht="30" customHeight="1">
      <c r="A6" s="1005">
        <v>2009</v>
      </c>
      <c r="B6" s="1009" t="s">
        <v>1947</v>
      </c>
      <c r="C6" s="623">
        <v>68418</v>
      </c>
      <c r="D6" s="624">
        <v>2811189</v>
      </c>
      <c r="E6" s="624">
        <v>11038</v>
      </c>
      <c r="F6" s="624">
        <f t="shared" ref="F6:F17" si="0">SUM(G6:I6)</f>
        <v>14571089</v>
      </c>
      <c r="G6" s="624">
        <v>6771677</v>
      </c>
      <c r="H6" s="624">
        <v>5445877</v>
      </c>
      <c r="I6" s="624">
        <v>2353535</v>
      </c>
    </row>
    <row r="7" spans="1:11" s="37" customFormat="1" ht="30" customHeight="1">
      <c r="A7" s="1005">
        <v>2010</v>
      </c>
      <c r="B7" s="1009" t="s">
        <v>1948</v>
      </c>
      <c r="C7" s="623">
        <v>68934</v>
      </c>
      <c r="D7" s="624">
        <v>2817086</v>
      </c>
      <c r="E7" s="624">
        <v>11328</v>
      </c>
      <c r="F7" s="624">
        <f t="shared" si="0"/>
        <v>15605208</v>
      </c>
      <c r="G7" s="624">
        <v>7342843</v>
      </c>
      <c r="H7" s="624">
        <v>5588343</v>
      </c>
      <c r="I7" s="624">
        <v>2674022</v>
      </c>
    </row>
    <row r="8" spans="1:11" s="37" customFormat="1" ht="30" customHeight="1">
      <c r="A8" s="1005">
        <v>2011</v>
      </c>
      <c r="B8" s="1009" t="s">
        <v>1949</v>
      </c>
      <c r="C8" s="623">
        <v>72701</v>
      </c>
      <c r="D8" s="624">
        <v>2723986</v>
      </c>
      <c r="E8" s="624">
        <v>11919</v>
      </c>
      <c r="F8" s="624">
        <f t="shared" si="0"/>
        <v>16245259</v>
      </c>
      <c r="G8" s="624">
        <v>7803142</v>
      </c>
      <c r="H8" s="624">
        <v>5620936</v>
      </c>
      <c r="I8" s="624">
        <v>2821181</v>
      </c>
    </row>
    <row r="9" spans="1:11" s="37" customFormat="1" ht="30" customHeight="1">
      <c r="A9" s="1005">
        <v>2012</v>
      </c>
      <c r="B9" s="1009" t="s">
        <v>1950</v>
      </c>
      <c r="C9" s="623">
        <v>76006</v>
      </c>
      <c r="D9" s="624">
        <v>3833997</v>
      </c>
      <c r="E9" s="624">
        <v>12751</v>
      </c>
      <c r="F9" s="624">
        <f t="shared" si="0"/>
        <v>17723313</v>
      </c>
      <c r="G9" s="624">
        <v>8518882</v>
      </c>
      <c r="H9" s="624">
        <v>5736455</v>
      </c>
      <c r="I9" s="624">
        <v>3467976</v>
      </c>
    </row>
    <row r="10" spans="1:11" s="37" customFormat="1" ht="30" customHeight="1">
      <c r="A10" s="1005">
        <v>2013</v>
      </c>
      <c r="B10" s="1009" t="s">
        <v>1951</v>
      </c>
      <c r="C10" s="623">
        <v>77835</v>
      </c>
      <c r="D10" s="624">
        <v>4089914</v>
      </c>
      <c r="E10" s="624">
        <v>13068</v>
      </c>
      <c r="F10" s="624">
        <f t="shared" si="0"/>
        <v>18505050</v>
      </c>
      <c r="G10" s="624">
        <v>9141406</v>
      </c>
      <c r="H10" s="624">
        <v>5629220</v>
      </c>
      <c r="I10" s="624">
        <v>3734424</v>
      </c>
    </row>
    <row r="11" spans="1:11" s="37" customFormat="1" ht="30" customHeight="1">
      <c r="A11" s="1005">
        <v>2014</v>
      </c>
      <c r="B11" s="1009" t="s">
        <v>1952</v>
      </c>
      <c r="C11" s="623">
        <v>76504</v>
      </c>
      <c r="D11" s="624">
        <v>4241700</v>
      </c>
      <c r="E11" s="624">
        <v>13557</v>
      </c>
      <c r="F11" s="624">
        <f t="shared" si="0"/>
        <v>19068765</v>
      </c>
      <c r="G11" s="624">
        <v>9536135</v>
      </c>
      <c r="H11" s="624">
        <v>5604774</v>
      </c>
      <c r="I11" s="624">
        <v>3927856</v>
      </c>
    </row>
    <row r="12" spans="1:11" ht="30" customHeight="1">
      <c r="A12" s="955">
        <v>2015</v>
      </c>
      <c r="B12" s="712" t="s">
        <v>1953</v>
      </c>
      <c r="C12" s="141">
        <v>78905</v>
      </c>
      <c r="D12" s="142">
        <v>4606318</v>
      </c>
      <c r="E12" s="142">
        <v>13913</v>
      </c>
      <c r="F12" s="624">
        <f t="shared" si="0"/>
        <v>19593470</v>
      </c>
      <c r="G12" s="142">
        <v>9793064</v>
      </c>
      <c r="H12" s="142">
        <v>5662510</v>
      </c>
      <c r="I12" s="142">
        <v>4137896</v>
      </c>
    </row>
    <row r="13" spans="1:11" ht="30" customHeight="1">
      <c r="A13" s="955">
        <v>2016</v>
      </c>
      <c r="B13" s="712" t="s">
        <v>1954</v>
      </c>
      <c r="C13" s="141">
        <v>80715</v>
      </c>
      <c r="D13" s="142">
        <v>4792519</v>
      </c>
      <c r="E13" s="142">
        <v>14586</v>
      </c>
      <c r="F13" s="624">
        <f t="shared" si="0"/>
        <v>19363312</v>
      </c>
      <c r="G13" s="142">
        <v>8767181</v>
      </c>
      <c r="H13" s="142">
        <v>5544337</v>
      </c>
      <c r="I13" s="142">
        <v>5051794</v>
      </c>
    </row>
    <row r="14" spans="1:11" ht="30" customHeight="1">
      <c r="A14" s="955">
        <v>2017</v>
      </c>
      <c r="B14" s="986" t="s">
        <v>1955</v>
      </c>
      <c r="C14" s="141">
        <v>82410</v>
      </c>
      <c r="D14" s="142">
        <v>4925707</v>
      </c>
      <c r="E14" s="142">
        <v>15117</v>
      </c>
      <c r="F14" s="624">
        <f t="shared" si="0"/>
        <v>20298796</v>
      </c>
      <c r="G14" s="142">
        <v>9062025</v>
      </c>
      <c r="H14" s="142">
        <v>5606683</v>
      </c>
      <c r="I14" s="142">
        <v>5630088</v>
      </c>
    </row>
    <row r="15" spans="1:11" ht="30" customHeight="1">
      <c r="A15" s="955">
        <v>2018</v>
      </c>
      <c r="B15" s="986" t="s">
        <v>1956</v>
      </c>
      <c r="C15" s="141">
        <v>83752</v>
      </c>
      <c r="D15" s="142">
        <v>5567235</v>
      </c>
      <c r="E15" s="142">
        <v>15429</v>
      </c>
      <c r="F15" s="624">
        <f t="shared" si="0"/>
        <v>20822526</v>
      </c>
      <c r="G15" s="142">
        <v>9019175</v>
      </c>
      <c r="H15" s="142">
        <v>5830558</v>
      </c>
      <c r="I15" s="142">
        <v>5972793</v>
      </c>
    </row>
    <row r="16" spans="1:11" ht="30" customHeight="1">
      <c r="A16" s="713">
        <v>2019</v>
      </c>
      <c r="B16" s="714" t="s">
        <v>2420</v>
      </c>
      <c r="C16" s="141">
        <v>85035</v>
      </c>
      <c r="D16" s="142">
        <v>5506837</v>
      </c>
      <c r="E16" s="142">
        <v>15823</v>
      </c>
      <c r="F16" s="624">
        <f t="shared" si="0"/>
        <v>21557153</v>
      </c>
      <c r="G16" s="142">
        <v>9289055</v>
      </c>
      <c r="H16" s="142">
        <v>6033065</v>
      </c>
      <c r="I16" s="142">
        <v>6235033</v>
      </c>
    </row>
    <row r="17" spans="1:10" ht="30" customHeight="1">
      <c r="A17" s="713">
        <v>2020</v>
      </c>
      <c r="B17" s="714" t="s">
        <v>2421</v>
      </c>
      <c r="C17" s="926">
        <v>86259</v>
      </c>
      <c r="D17" s="625">
        <v>5427925</v>
      </c>
      <c r="E17" s="625">
        <v>16207</v>
      </c>
      <c r="F17" s="919">
        <f t="shared" si="0"/>
        <v>22256947</v>
      </c>
      <c r="G17" s="625">
        <v>9585508</v>
      </c>
      <c r="H17" s="625">
        <v>6099796</v>
      </c>
      <c r="I17" s="625">
        <v>6571643</v>
      </c>
    </row>
    <row r="18" spans="1:10" ht="30" customHeight="1">
      <c r="A18" s="713">
        <v>2021</v>
      </c>
      <c r="B18" s="714" t="s">
        <v>4918</v>
      </c>
      <c r="C18" s="926">
        <v>87295</v>
      </c>
      <c r="D18" s="625">
        <v>5516760</v>
      </c>
      <c r="E18" s="625">
        <v>16458</v>
      </c>
      <c r="F18" s="919">
        <f>SUM(G18:I18)</f>
        <v>22859188</v>
      </c>
      <c r="G18" s="625">
        <v>9761030</v>
      </c>
      <c r="H18" s="625">
        <v>6303282</v>
      </c>
      <c r="I18" s="625">
        <v>6794876</v>
      </c>
    </row>
    <row r="19" spans="1:10" ht="30" customHeight="1">
      <c r="A19" s="713">
        <v>2022</v>
      </c>
      <c r="B19" s="714" t="s">
        <v>5259</v>
      </c>
      <c r="C19" s="926">
        <v>88057</v>
      </c>
      <c r="D19" s="625">
        <v>5584750</v>
      </c>
      <c r="E19" s="625">
        <v>16512</v>
      </c>
      <c r="F19" s="919">
        <f>SUM(G19:I19)</f>
        <v>23342785</v>
      </c>
      <c r="G19" s="625">
        <v>9990325</v>
      </c>
      <c r="H19" s="625">
        <v>6567477</v>
      </c>
      <c r="I19" s="625">
        <v>6784983</v>
      </c>
    </row>
    <row r="20" spans="1:10" ht="30" customHeight="1">
      <c r="A20" s="713">
        <v>2023</v>
      </c>
      <c r="B20" s="714" t="s">
        <v>5429</v>
      </c>
      <c r="C20" s="926">
        <v>88706</v>
      </c>
      <c r="D20" s="625">
        <v>5647522</v>
      </c>
      <c r="E20" s="625">
        <v>16461</v>
      </c>
      <c r="F20" s="919">
        <v>24031863</v>
      </c>
      <c r="G20" s="625">
        <v>10296042</v>
      </c>
      <c r="H20" s="625">
        <v>6754747</v>
      </c>
      <c r="I20" s="625">
        <v>6981074</v>
      </c>
    </row>
    <row r="21" spans="1:10" ht="30" customHeight="1">
      <c r="A21" s="715">
        <v>2024</v>
      </c>
      <c r="B21" s="716" t="s">
        <v>5569</v>
      </c>
      <c r="C21" s="1792">
        <v>89112</v>
      </c>
      <c r="D21" s="1775">
        <v>6572161</v>
      </c>
      <c r="E21" s="1775">
        <v>16543</v>
      </c>
      <c r="F21" s="1793">
        <f>SUM(G21:I21)</f>
        <v>24559669</v>
      </c>
      <c r="G21" s="1775">
        <v>10479441</v>
      </c>
      <c r="H21" s="1775">
        <v>6932599</v>
      </c>
      <c r="I21" s="1775">
        <v>7147629</v>
      </c>
    </row>
    <row r="22" spans="1:10" ht="20.100000000000001" customHeight="1">
      <c r="A22" s="23" t="s">
        <v>2434</v>
      </c>
      <c r="B22" s="23"/>
      <c r="C22" s="23"/>
      <c r="D22" s="23"/>
      <c r="E22" s="23"/>
      <c r="F22" s="23"/>
      <c r="G22" s="23"/>
      <c r="H22" s="23"/>
      <c r="I22" s="23"/>
      <c r="J22" s="23"/>
    </row>
    <row r="23" spans="1:10" ht="20.100000000000001" customHeight="1">
      <c r="A23" s="20" t="s">
        <v>2435</v>
      </c>
    </row>
    <row r="24" spans="1:10" s="23" customFormat="1" ht="20.100000000000001" customHeight="1">
      <c r="A24" s="993" t="s">
        <v>2436</v>
      </c>
      <c r="B24" s="993"/>
      <c r="C24" s="993"/>
    </row>
  </sheetData>
  <customSheetViews>
    <customSheetView guid="{35BD8D3A-C3F6-4E0E-B6B2-2143E8CF03D4}" scale="85" topLeftCell="A10">
      <selection activeCell="I25" sqref="I25"/>
      <colBreaks count="1" manualBreakCount="1">
        <brk id="10" min="1" max="15"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0">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colBreaks count="1" manualBreakCount="1">
        <brk id="10" min="1" max="15"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D29" sqref="D29"/>
      <colBreaks count="1" manualBreakCount="1">
        <brk id="10" min="1" max="15"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F18" sqref="F18"/>
      <colBreaks count="1" manualBreakCount="1">
        <brk id="10" min="1" max="15"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37">
      <selection activeCell="G31" sqref="G31"/>
      <colBreaks count="1" manualBreakCount="1">
        <brk id="10" min="1" max="15"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3">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4">
      <selection activeCell="C18" sqref="C18"/>
      <colBreaks count="1" manualBreakCount="1">
        <brk id="10" min="1" max="15"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0">
      <selection activeCell="C19" sqref="C19"/>
      <colBreaks count="1" manualBreakCount="1">
        <brk id="10" min="1" max="15"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0">
      <selection activeCell="C19" sqref="C19:I19"/>
      <colBreaks count="1" manualBreakCount="1">
        <brk id="10" min="1" max="15"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0">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0">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0">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0">
      <selection activeCell="H16" sqref="H16"/>
      <colBreaks count="1" manualBreakCount="1">
        <brk id="10" min="1" max="15"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7">
      <selection activeCell="AS13" sqref="AS13"/>
      <colBreaks count="1" manualBreakCount="1">
        <brk id="10" min="1" max="15"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0">
      <selection activeCell="D20" sqref="D20"/>
      <colBreaks count="1" manualBreakCount="1">
        <brk id="10" min="1" max="15"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O18" sqref="O18"/>
      <colBreaks count="1" manualBreakCount="1">
        <brk id="10" min="1" max="15"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colBreaks count="1" manualBreakCount="1">
        <brk id="10" min="1" max="15" man="1"/>
      </colBreaks>
      <pageMargins left="0.59055118110236227" right="0.59055118110236227" top="0.78740157480314965" bottom="0.78740157480314965" header="0.31496062992125984" footer="0.31496062992125984"/>
      <pageSetup paperSize="9" orientation="portrait" r:id="rId82"/>
    </customSheetView>
  </customSheetViews>
  <mergeCells count="6">
    <mergeCell ref="F4:I4"/>
    <mergeCell ref="A4:A5"/>
    <mergeCell ref="B4:B5"/>
    <mergeCell ref="C4:C5"/>
    <mergeCell ref="D4:D5"/>
    <mergeCell ref="E4:E5"/>
  </mergeCell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10" min="1" max="15" man="1"/>
  </col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144"/>
  <sheetViews>
    <sheetView zoomScale="85" zoomScaleNormal="85" zoomScaleSheetLayoutView="100" workbookViewId="0">
      <pane ySplit="5" topLeftCell="A120" activePane="bottomLeft" state="frozen"/>
      <selection activeCell="AI139" sqref="AI139"/>
      <selection pane="bottomLeft" activeCell="A104" sqref="A104:XFD104"/>
    </sheetView>
  </sheetViews>
  <sheetFormatPr defaultColWidth="2.5" defaultRowHeight="15" customHeight="1"/>
  <cols>
    <col min="1" max="1" width="22.125" style="1284" customWidth="1"/>
    <col min="2" max="2" width="15.125" style="722" bestFit="1" customWidth="1"/>
    <col min="3" max="3" width="38.375" style="722" customWidth="1"/>
    <col min="4" max="7" width="8.375" style="722" customWidth="1"/>
    <col min="8" max="8" width="19.125" style="722" customWidth="1"/>
    <col min="9" max="9" width="2.5" style="717"/>
    <col min="10" max="10" width="10.625" style="717" bestFit="1" customWidth="1"/>
    <col min="11" max="11" width="2.5" style="717" customWidth="1"/>
    <col min="12" max="12" width="2.5" style="717"/>
    <col min="13" max="13" width="2.5" style="717" customWidth="1"/>
    <col min="14" max="16384" width="2.5" style="717"/>
  </cols>
  <sheetData>
    <row r="1" spans="1:10" ht="22.5" customHeight="1">
      <c r="H1" s="1285" t="s">
        <v>4821</v>
      </c>
      <c r="J1" s="558" t="s">
        <v>747</v>
      </c>
    </row>
    <row r="2" spans="1:10" ht="22.5" customHeight="1">
      <c r="A2" s="1286" t="s">
        <v>4828</v>
      </c>
    </row>
    <row r="3" spans="1:10" s="719" customFormat="1" ht="22.5" customHeight="1">
      <c r="A3" s="1287"/>
      <c r="B3" s="1288"/>
      <c r="C3" s="1288"/>
      <c r="D3" s="1288"/>
      <c r="E3" s="1288"/>
      <c r="F3" s="1288"/>
      <c r="G3" s="1288"/>
      <c r="H3" s="1596" t="s">
        <v>5570</v>
      </c>
    </row>
    <row r="4" spans="1:10" ht="20.100000000000001" customHeight="1">
      <c r="A4" s="2227" t="s">
        <v>1037</v>
      </c>
      <c r="B4" s="2229" t="s">
        <v>2437</v>
      </c>
      <c r="C4" s="2230"/>
      <c r="D4" s="2230" t="s">
        <v>2438</v>
      </c>
      <c r="E4" s="2230" t="s">
        <v>2439</v>
      </c>
      <c r="F4" s="2230"/>
      <c r="G4" s="2230"/>
      <c r="H4" s="2233" t="s">
        <v>2440</v>
      </c>
    </row>
    <row r="5" spans="1:10" ht="20.100000000000001" customHeight="1">
      <c r="A5" s="2228"/>
      <c r="B5" s="2231"/>
      <c r="C5" s="2232"/>
      <c r="D5" s="2232"/>
      <c r="E5" s="1781" t="s">
        <v>131</v>
      </c>
      <c r="F5" s="1781" t="s">
        <v>245</v>
      </c>
      <c r="G5" s="1781" t="s">
        <v>246</v>
      </c>
      <c r="H5" s="2234"/>
    </row>
    <row r="6" spans="1:10" s="722" customFormat="1" ht="15.95" customHeight="1">
      <c r="A6" s="720" t="s">
        <v>2441</v>
      </c>
      <c r="B6" s="720" t="s">
        <v>2442</v>
      </c>
      <c r="C6" s="720" t="s">
        <v>2443</v>
      </c>
      <c r="D6" s="473">
        <v>90</v>
      </c>
      <c r="E6" s="473">
        <v>82</v>
      </c>
      <c r="F6" s="473">
        <v>47</v>
      </c>
      <c r="G6" s="473">
        <v>35</v>
      </c>
      <c r="H6" s="721" t="s">
        <v>4957</v>
      </c>
    </row>
    <row r="7" spans="1:10" s="722" customFormat="1" ht="15.95" customHeight="1">
      <c r="A7" s="723" t="s">
        <v>2441</v>
      </c>
      <c r="B7" s="723" t="s">
        <v>2442</v>
      </c>
      <c r="C7" s="723" t="s">
        <v>2444</v>
      </c>
      <c r="D7" s="1778">
        <v>60</v>
      </c>
      <c r="E7" s="1778">
        <v>60</v>
      </c>
      <c r="F7" s="1778">
        <v>32</v>
      </c>
      <c r="G7" s="1778">
        <v>28</v>
      </c>
      <c r="H7" s="724" t="s">
        <v>2445</v>
      </c>
    </row>
    <row r="8" spans="1:10" s="722" customFormat="1" ht="15.95" customHeight="1">
      <c r="A8" s="723" t="s">
        <v>2441</v>
      </c>
      <c r="B8" s="723" t="s">
        <v>2442</v>
      </c>
      <c r="C8" s="723" t="s">
        <v>2446</v>
      </c>
      <c r="D8" s="1778">
        <v>80</v>
      </c>
      <c r="E8" s="1778">
        <v>79</v>
      </c>
      <c r="F8" s="1778">
        <v>44</v>
      </c>
      <c r="G8" s="1778">
        <v>35</v>
      </c>
      <c r="H8" s="724" t="s">
        <v>2447</v>
      </c>
    </row>
    <row r="9" spans="1:10" s="722" customFormat="1" ht="15.95" customHeight="1">
      <c r="A9" s="723" t="s">
        <v>2441</v>
      </c>
      <c r="B9" s="723" t="s">
        <v>2442</v>
      </c>
      <c r="C9" s="723" t="s">
        <v>2448</v>
      </c>
      <c r="D9" s="1778">
        <v>130</v>
      </c>
      <c r="E9" s="1778">
        <v>109</v>
      </c>
      <c r="F9" s="1778">
        <v>61</v>
      </c>
      <c r="G9" s="1778">
        <v>48</v>
      </c>
      <c r="H9" s="724" t="s">
        <v>2449</v>
      </c>
    </row>
    <row r="10" spans="1:10" s="722" customFormat="1" ht="15.95" customHeight="1">
      <c r="A10" s="723" t="s">
        <v>2441</v>
      </c>
      <c r="B10" s="723" t="s">
        <v>2442</v>
      </c>
      <c r="C10" s="723" t="s">
        <v>2450</v>
      </c>
      <c r="D10" s="1778">
        <v>60</v>
      </c>
      <c r="E10" s="1778">
        <v>40</v>
      </c>
      <c r="F10" s="1778">
        <v>19</v>
      </c>
      <c r="G10" s="1778">
        <v>21</v>
      </c>
      <c r="H10" s="724" t="s">
        <v>2451</v>
      </c>
    </row>
    <row r="11" spans="1:10" s="722" customFormat="1" ht="15.75" customHeight="1">
      <c r="A11" s="723" t="s">
        <v>2441</v>
      </c>
      <c r="B11" s="723" t="s">
        <v>2442</v>
      </c>
      <c r="C11" s="723" t="s">
        <v>2452</v>
      </c>
      <c r="D11" s="1778">
        <v>60</v>
      </c>
      <c r="E11" s="1778">
        <v>58</v>
      </c>
      <c r="F11" s="1778">
        <v>28</v>
      </c>
      <c r="G11" s="1778">
        <v>30</v>
      </c>
      <c r="H11" s="724" t="s">
        <v>2453</v>
      </c>
    </row>
    <row r="12" spans="1:10" s="722" customFormat="1" ht="15.95" customHeight="1">
      <c r="A12" s="723" t="s">
        <v>2441</v>
      </c>
      <c r="B12" s="723" t="s">
        <v>2442</v>
      </c>
      <c r="C12" s="723" t="s">
        <v>2454</v>
      </c>
      <c r="D12" s="1778">
        <v>60</v>
      </c>
      <c r="E12" s="1778">
        <v>46</v>
      </c>
      <c r="F12" s="1778">
        <v>21</v>
      </c>
      <c r="G12" s="1778">
        <v>25</v>
      </c>
      <c r="H12" s="724" t="s">
        <v>2455</v>
      </c>
    </row>
    <row r="13" spans="1:10" s="722" customFormat="1" ht="15.95" customHeight="1">
      <c r="A13" s="723" t="s">
        <v>2441</v>
      </c>
      <c r="B13" s="723" t="s">
        <v>2442</v>
      </c>
      <c r="C13" s="723" t="s">
        <v>2456</v>
      </c>
      <c r="D13" s="1778">
        <v>60</v>
      </c>
      <c r="E13" s="1778">
        <v>32</v>
      </c>
      <c r="F13" s="1778">
        <v>20</v>
      </c>
      <c r="G13" s="1778">
        <v>12</v>
      </c>
      <c r="H13" s="724" t="s">
        <v>2457</v>
      </c>
    </row>
    <row r="14" spans="1:10" s="722" customFormat="1" ht="15.95" customHeight="1">
      <c r="A14" s="723" t="s">
        <v>2441</v>
      </c>
      <c r="B14" s="723" t="s">
        <v>2442</v>
      </c>
      <c r="C14" s="723" t="s">
        <v>2458</v>
      </c>
      <c r="D14" s="1778">
        <v>80</v>
      </c>
      <c r="E14" s="1778">
        <v>71</v>
      </c>
      <c r="F14" s="1778">
        <v>38</v>
      </c>
      <c r="G14" s="1778">
        <v>33</v>
      </c>
      <c r="H14" s="724" t="s">
        <v>2459</v>
      </c>
    </row>
    <row r="15" spans="1:10" s="722" customFormat="1" ht="15.95" customHeight="1">
      <c r="A15" s="723" t="s">
        <v>2441</v>
      </c>
      <c r="B15" s="723" t="s">
        <v>2442</v>
      </c>
      <c r="C15" s="723" t="s">
        <v>2460</v>
      </c>
      <c r="D15" s="1778">
        <v>60</v>
      </c>
      <c r="E15" s="1778">
        <v>54</v>
      </c>
      <c r="F15" s="1778">
        <v>37</v>
      </c>
      <c r="G15" s="1778">
        <v>17</v>
      </c>
      <c r="H15" s="724" t="s">
        <v>2461</v>
      </c>
    </row>
    <row r="16" spans="1:10" s="722" customFormat="1" ht="15.95" customHeight="1">
      <c r="A16" s="723" t="s">
        <v>2441</v>
      </c>
      <c r="B16" s="723" t="s">
        <v>2442</v>
      </c>
      <c r="C16" s="723" t="s">
        <v>2462</v>
      </c>
      <c r="D16" s="1778">
        <v>90</v>
      </c>
      <c r="E16" s="1778">
        <v>80</v>
      </c>
      <c r="F16" s="1778">
        <v>38</v>
      </c>
      <c r="G16" s="1778">
        <v>42</v>
      </c>
      <c r="H16" s="724" t="s">
        <v>2463</v>
      </c>
    </row>
    <row r="17" spans="1:8" s="722" customFormat="1" ht="15.95" customHeight="1">
      <c r="A17" s="723" t="s">
        <v>2441</v>
      </c>
      <c r="B17" s="723" t="s">
        <v>2442</v>
      </c>
      <c r="C17" s="723" t="s">
        <v>2464</v>
      </c>
      <c r="D17" s="1778">
        <v>90</v>
      </c>
      <c r="E17" s="1778">
        <v>89</v>
      </c>
      <c r="F17" s="1778">
        <v>41</v>
      </c>
      <c r="G17" s="1778">
        <v>48</v>
      </c>
      <c r="H17" s="724" t="s">
        <v>2465</v>
      </c>
    </row>
    <row r="18" spans="1:8" s="722" customFormat="1" ht="15.75" customHeight="1">
      <c r="A18" s="723" t="s">
        <v>2441</v>
      </c>
      <c r="B18" s="723" t="s">
        <v>2442</v>
      </c>
      <c r="C18" s="723" t="s">
        <v>2466</v>
      </c>
      <c r="D18" s="1778">
        <v>90</v>
      </c>
      <c r="E18" s="1778">
        <v>77</v>
      </c>
      <c r="F18" s="1778">
        <v>43</v>
      </c>
      <c r="G18" s="1778">
        <v>34</v>
      </c>
      <c r="H18" s="724" t="s">
        <v>2467</v>
      </c>
    </row>
    <row r="19" spans="1:8" s="722" customFormat="1" ht="15.95" customHeight="1">
      <c r="A19" s="723" t="s">
        <v>2441</v>
      </c>
      <c r="B19" s="723" t="s">
        <v>2442</v>
      </c>
      <c r="C19" s="723" t="s">
        <v>2468</v>
      </c>
      <c r="D19" s="1778">
        <v>60</v>
      </c>
      <c r="E19" s="1778">
        <v>18</v>
      </c>
      <c r="F19" s="1778">
        <v>10</v>
      </c>
      <c r="G19" s="1778">
        <v>8</v>
      </c>
      <c r="H19" s="724" t="s">
        <v>2469</v>
      </c>
    </row>
    <row r="20" spans="1:8" s="722" customFormat="1" ht="15.95" customHeight="1">
      <c r="A20" s="723" t="s">
        <v>2441</v>
      </c>
      <c r="B20" s="723" t="s">
        <v>2442</v>
      </c>
      <c r="C20" s="723" t="s">
        <v>2470</v>
      </c>
      <c r="D20" s="1778">
        <v>60</v>
      </c>
      <c r="E20" s="1778">
        <v>33</v>
      </c>
      <c r="F20" s="1778">
        <v>19</v>
      </c>
      <c r="G20" s="1778">
        <v>14</v>
      </c>
      <c r="H20" s="724" t="s">
        <v>2471</v>
      </c>
    </row>
    <row r="21" spans="1:8" s="722" customFormat="1" ht="15.95" customHeight="1">
      <c r="A21" s="723" t="s">
        <v>2441</v>
      </c>
      <c r="B21" s="723" t="s">
        <v>2442</v>
      </c>
      <c r="C21" s="723" t="s">
        <v>2472</v>
      </c>
      <c r="D21" s="1778">
        <v>60</v>
      </c>
      <c r="E21" s="1778">
        <v>13</v>
      </c>
      <c r="F21" s="1778">
        <v>7</v>
      </c>
      <c r="G21" s="1778">
        <v>6</v>
      </c>
      <c r="H21" s="724" t="s">
        <v>2463</v>
      </c>
    </row>
    <row r="22" spans="1:8" s="722" customFormat="1" ht="15.95" customHeight="1">
      <c r="A22" s="723" t="s">
        <v>2441</v>
      </c>
      <c r="B22" s="723" t="s">
        <v>2442</v>
      </c>
      <c r="C22" s="723" t="s">
        <v>2473</v>
      </c>
      <c r="D22" s="1778">
        <v>60</v>
      </c>
      <c r="E22" s="1778">
        <v>66</v>
      </c>
      <c r="F22" s="1778">
        <v>34</v>
      </c>
      <c r="G22" s="1778">
        <v>32</v>
      </c>
      <c r="H22" s="724" t="s">
        <v>2474</v>
      </c>
    </row>
    <row r="23" spans="1:8" s="722" customFormat="1" ht="15.95" customHeight="1">
      <c r="A23" s="723" t="s">
        <v>2441</v>
      </c>
      <c r="B23" s="723" t="s">
        <v>2442</v>
      </c>
      <c r="C23" s="723" t="s">
        <v>2475</v>
      </c>
      <c r="D23" s="1778">
        <v>120</v>
      </c>
      <c r="E23" s="1778">
        <v>121</v>
      </c>
      <c r="F23" s="1778">
        <v>55</v>
      </c>
      <c r="G23" s="1778">
        <v>66</v>
      </c>
      <c r="H23" s="724" t="s">
        <v>2476</v>
      </c>
    </row>
    <row r="24" spans="1:8" s="722" customFormat="1" ht="15.95" customHeight="1">
      <c r="A24" s="723" t="s">
        <v>2441</v>
      </c>
      <c r="B24" s="723" t="s">
        <v>2442</v>
      </c>
      <c r="C24" s="723" t="s">
        <v>2477</v>
      </c>
      <c r="D24" s="1778">
        <v>90</v>
      </c>
      <c r="E24" s="1778">
        <v>74</v>
      </c>
      <c r="F24" s="1778">
        <v>43</v>
      </c>
      <c r="G24" s="1778">
        <v>31</v>
      </c>
      <c r="H24" s="724" t="s">
        <v>2476</v>
      </c>
    </row>
    <row r="25" spans="1:8" s="722" customFormat="1" ht="15.95" customHeight="1">
      <c r="A25" s="723" t="s">
        <v>2441</v>
      </c>
      <c r="B25" s="723" t="s">
        <v>2442</v>
      </c>
      <c r="C25" s="723" t="s">
        <v>2478</v>
      </c>
      <c r="D25" s="1778">
        <v>60</v>
      </c>
      <c r="E25" s="1778">
        <v>30</v>
      </c>
      <c r="F25" s="1778">
        <v>11</v>
      </c>
      <c r="G25" s="1778">
        <v>19</v>
      </c>
      <c r="H25" s="724" t="s">
        <v>2455</v>
      </c>
    </row>
    <row r="26" spans="1:8" s="722" customFormat="1" ht="15.95" customHeight="1">
      <c r="A26" s="723" t="s">
        <v>2441</v>
      </c>
      <c r="B26" s="723" t="s">
        <v>2442</v>
      </c>
      <c r="C26" s="723" t="s">
        <v>2479</v>
      </c>
      <c r="D26" s="1778">
        <v>60</v>
      </c>
      <c r="E26" s="1778">
        <v>56</v>
      </c>
      <c r="F26" s="1778">
        <v>29</v>
      </c>
      <c r="G26" s="1778">
        <v>27</v>
      </c>
      <c r="H26" s="724" t="s">
        <v>2480</v>
      </c>
    </row>
    <row r="27" spans="1:8" s="722" customFormat="1" ht="15.95" customHeight="1">
      <c r="A27" s="723" t="s">
        <v>2441</v>
      </c>
      <c r="B27" s="723" t="s">
        <v>2442</v>
      </c>
      <c r="C27" s="723" t="s">
        <v>2481</v>
      </c>
      <c r="D27" s="1778">
        <v>90</v>
      </c>
      <c r="E27" s="1778">
        <v>73</v>
      </c>
      <c r="F27" s="1778">
        <v>39</v>
      </c>
      <c r="G27" s="1778">
        <v>34</v>
      </c>
      <c r="H27" s="724" t="s">
        <v>2482</v>
      </c>
    </row>
    <row r="28" spans="1:8" s="722" customFormat="1" ht="15.95" customHeight="1">
      <c r="A28" s="723" t="s">
        <v>2441</v>
      </c>
      <c r="B28" s="723" t="s">
        <v>2442</v>
      </c>
      <c r="C28" s="723" t="s">
        <v>2483</v>
      </c>
      <c r="D28" s="1778">
        <v>90</v>
      </c>
      <c r="E28" s="1778">
        <v>79</v>
      </c>
      <c r="F28" s="1778">
        <v>46</v>
      </c>
      <c r="G28" s="1778">
        <v>33</v>
      </c>
      <c r="H28" s="724" t="s">
        <v>2484</v>
      </c>
    </row>
    <row r="29" spans="1:8" s="722" customFormat="1" ht="15.95" customHeight="1">
      <c r="A29" s="723" t="s">
        <v>2441</v>
      </c>
      <c r="B29" s="723" t="s">
        <v>2442</v>
      </c>
      <c r="C29" s="723" t="s">
        <v>2485</v>
      </c>
      <c r="D29" s="1778">
        <v>90</v>
      </c>
      <c r="E29" s="1778">
        <v>73</v>
      </c>
      <c r="F29" s="1778">
        <v>38</v>
      </c>
      <c r="G29" s="1778">
        <v>35</v>
      </c>
      <c r="H29" s="724" t="s">
        <v>2486</v>
      </c>
    </row>
    <row r="30" spans="1:8" s="722" customFormat="1" ht="15.95" customHeight="1">
      <c r="A30" s="723" t="s">
        <v>2441</v>
      </c>
      <c r="B30" s="723" t="s">
        <v>2442</v>
      </c>
      <c r="C30" s="723" t="s">
        <v>2487</v>
      </c>
      <c r="D30" s="1778">
        <v>150</v>
      </c>
      <c r="E30" s="1778">
        <v>122</v>
      </c>
      <c r="F30" s="1778">
        <v>66</v>
      </c>
      <c r="G30" s="1778">
        <v>56</v>
      </c>
      <c r="H30" s="724" t="s">
        <v>2488</v>
      </c>
    </row>
    <row r="31" spans="1:8" s="722" customFormat="1" ht="15.95" customHeight="1">
      <c r="A31" s="723" t="s">
        <v>2441</v>
      </c>
      <c r="B31" s="725" t="s">
        <v>2489</v>
      </c>
      <c r="C31" s="725" t="s">
        <v>2490</v>
      </c>
      <c r="D31" s="726">
        <v>130</v>
      </c>
      <c r="E31" s="726">
        <v>117</v>
      </c>
      <c r="F31" s="726">
        <v>59</v>
      </c>
      <c r="G31" s="726">
        <v>58</v>
      </c>
      <c r="H31" s="727" t="s">
        <v>2491</v>
      </c>
    </row>
    <row r="32" spans="1:8" s="722" customFormat="1" ht="15.95" customHeight="1">
      <c r="A32" s="723" t="s">
        <v>2441</v>
      </c>
      <c r="B32" s="725" t="s">
        <v>2489</v>
      </c>
      <c r="C32" s="725" t="s">
        <v>2492</v>
      </c>
      <c r="D32" s="726">
        <v>80</v>
      </c>
      <c r="E32" s="726">
        <v>67</v>
      </c>
      <c r="F32" s="726">
        <v>33</v>
      </c>
      <c r="G32" s="726">
        <v>34</v>
      </c>
      <c r="H32" s="727" t="s">
        <v>2493</v>
      </c>
    </row>
    <row r="33" spans="1:8" s="722" customFormat="1" ht="15.95" customHeight="1">
      <c r="A33" s="723" t="s">
        <v>2441</v>
      </c>
      <c r="B33" s="725" t="s">
        <v>2489</v>
      </c>
      <c r="C33" s="725" t="s">
        <v>2494</v>
      </c>
      <c r="D33" s="726">
        <v>129</v>
      </c>
      <c r="E33" s="726">
        <v>114</v>
      </c>
      <c r="F33" s="726">
        <v>58</v>
      </c>
      <c r="G33" s="726">
        <v>56</v>
      </c>
      <c r="H33" s="727" t="s">
        <v>2495</v>
      </c>
    </row>
    <row r="34" spans="1:8" s="722" customFormat="1" ht="15.95" customHeight="1">
      <c r="A34" s="723" t="s">
        <v>2441</v>
      </c>
      <c r="B34" s="725" t="s">
        <v>2489</v>
      </c>
      <c r="C34" s="725" t="s">
        <v>2496</v>
      </c>
      <c r="D34" s="726">
        <v>90</v>
      </c>
      <c r="E34" s="726">
        <v>84</v>
      </c>
      <c r="F34" s="726">
        <v>49</v>
      </c>
      <c r="G34" s="726">
        <v>35</v>
      </c>
      <c r="H34" s="727" t="s">
        <v>2497</v>
      </c>
    </row>
    <row r="35" spans="1:8" s="722" customFormat="1" ht="15.95" customHeight="1">
      <c r="A35" s="723" t="s">
        <v>2441</v>
      </c>
      <c r="B35" s="725" t="s">
        <v>2489</v>
      </c>
      <c r="C35" s="725" t="s">
        <v>2498</v>
      </c>
      <c r="D35" s="726">
        <v>90</v>
      </c>
      <c r="E35" s="726">
        <v>82</v>
      </c>
      <c r="F35" s="726">
        <v>37</v>
      </c>
      <c r="G35" s="726">
        <v>45</v>
      </c>
      <c r="H35" s="727" t="s">
        <v>2499</v>
      </c>
    </row>
    <row r="36" spans="1:8" s="722" customFormat="1" ht="15.95" customHeight="1">
      <c r="A36" s="723" t="s">
        <v>2441</v>
      </c>
      <c r="B36" s="725" t="s">
        <v>2489</v>
      </c>
      <c r="C36" s="725" t="s">
        <v>2500</v>
      </c>
      <c r="D36" s="726">
        <v>90</v>
      </c>
      <c r="E36" s="726">
        <v>87</v>
      </c>
      <c r="F36" s="726">
        <v>48</v>
      </c>
      <c r="G36" s="726">
        <v>39</v>
      </c>
      <c r="H36" s="727" t="s">
        <v>2499</v>
      </c>
    </row>
    <row r="37" spans="1:8" s="722" customFormat="1" ht="15.95" customHeight="1">
      <c r="A37" s="723" t="s">
        <v>2441</v>
      </c>
      <c r="B37" s="725" t="s">
        <v>2489</v>
      </c>
      <c r="C37" s="725" t="s">
        <v>2501</v>
      </c>
      <c r="D37" s="726">
        <v>60</v>
      </c>
      <c r="E37" s="726">
        <v>63</v>
      </c>
      <c r="F37" s="726">
        <v>29</v>
      </c>
      <c r="G37" s="726">
        <v>34</v>
      </c>
      <c r="H37" s="727" t="s">
        <v>2502</v>
      </c>
    </row>
    <row r="38" spans="1:8" s="722" customFormat="1" ht="15.95" customHeight="1">
      <c r="A38" s="723" t="s">
        <v>2441</v>
      </c>
      <c r="B38" s="725" t="s">
        <v>2489</v>
      </c>
      <c r="C38" s="725" t="s">
        <v>2503</v>
      </c>
      <c r="D38" s="726">
        <v>80</v>
      </c>
      <c r="E38" s="726">
        <v>82</v>
      </c>
      <c r="F38" s="726">
        <v>47</v>
      </c>
      <c r="G38" s="726">
        <v>35</v>
      </c>
      <c r="H38" s="727" t="s">
        <v>2504</v>
      </c>
    </row>
    <row r="39" spans="1:8" s="722" customFormat="1" ht="15.95" customHeight="1">
      <c r="A39" s="723" t="s">
        <v>2441</v>
      </c>
      <c r="B39" s="725" t="s">
        <v>2489</v>
      </c>
      <c r="C39" s="725" t="s">
        <v>2505</v>
      </c>
      <c r="D39" s="726">
        <v>80</v>
      </c>
      <c r="E39" s="726">
        <v>79</v>
      </c>
      <c r="F39" s="726">
        <v>39</v>
      </c>
      <c r="G39" s="726">
        <v>40</v>
      </c>
      <c r="H39" s="727" t="s">
        <v>2504</v>
      </c>
    </row>
    <row r="40" spans="1:8" s="722" customFormat="1" ht="15.95" customHeight="1">
      <c r="A40" s="723" t="s">
        <v>2441</v>
      </c>
      <c r="B40" s="725" t="s">
        <v>2489</v>
      </c>
      <c r="C40" s="725" t="s">
        <v>2506</v>
      </c>
      <c r="D40" s="726">
        <v>60</v>
      </c>
      <c r="E40" s="726">
        <v>64</v>
      </c>
      <c r="F40" s="726">
        <v>29</v>
      </c>
      <c r="G40" s="726">
        <v>35</v>
      </c>
      <c r="H40" s="727" t="s">
        <v>2507</v>
      </c>
    </row>
    <row r="41" spans="1:8" s="722" customFormat="1" ht="15.95" customHeight="1">
      <c r="A41" s="723" t="s">
        <v>2441</v>
      </c>
      <c r="B41" s="725" t="s">
        <v>2489</v>
      </c>
      <c r="C41" s="725" t="s">
        <v>2508</v>
      </c>
      <c r="D41" s="726">
        <v>100</v>
      </c>
      <c r="E41" s="726">
        <v>119</v>
      </c>
      <c r="F41" s="726">
        <v>66</v>
      </c>
      <c r="G41" s="726">
        <v>53</v>
      </c>
      <c r="H41" s="727" t="s">
        <v>2509</v>
      </c>
    </row>
    <row r="42" spans="1:8" s="722" customFormat="1" ht="15.95" customHeight="1">
      <c r="A42" s="723" t="s">
        <v>2441</v>
      </c>
      <c r="B42" s="725" t="s">
        <v>2489</v>
      </c>
      <c r="C42" s="725" t="s">
        <v>2510</v>
      </c>
      <c r="D42" s="726">
        <v>70</v>
      </c>
      <c r="E42" s="726">
        <v>70</v>
      </c>
      <c r="F42" s="726">
        <v>38</v>
      </c>
      <c r="G42" s="726">
        <v>32</v>
      </c>
      <c r="H42" s="727" t="s">
        <v>2509</v>
      </c>
    </row>
    <row r="43" spans="1:8" s="722" customFormat="1" ht="15.95" customHeight="1">
      <c r="A43" s="723" t="s">
        <v>2441</v>
      </c>
      <c r="B43" s="725" t="s">
        <v>2489</v>
      </c>
      <c r="C43" s="725" t="s">
        <v>2511</v>
      </c>
      <c r="D43" s="726">
        <v>60</v>
      </c>
      <c r="E43" s="726">
        <v>49</v>
      </c>
      <c r="F43" s="726">
        <v>27</v>
      </c>
      <c r="G43" s="726">
        <v>22</v>
      </c>
      <c r="H43" s="727" t="s">
        <v>5391</v>
      </c>
    </row>
    <row r="44" spans="1:8" s="722" customFormat="1" ht="15.95" customHeight="1">
      <c r="A44" s="723" t="s">
        <v>2441</v>
      </c>
      <c r="B44" s="725" t="s">
        <v>2489</v>
      </c>
      <c r="C44" s="725" t="s">
        <v>2512</v>
      </c>
      <c r="D44" s="726">
        <v>29</v>
      </c>
      <c r="E44" s="726">
        <v>30</v>
      </c>
      <c r="F44" s="726">
        <v>15</v>
      </c>
      <c r="G44" s="726">
        <v>15</v>
      </c>
      <c r="H44" s="727" t="s">
        <v>2513</v>
      </c>
    </row>
    <row r="45" spans="1:8" s="722" customFormat="1" ht="15.95" customHeight="1">
      <c r="A45" s="723" t="s">
        <v>2441</v>
      </c>
      <c r="B45" s="725" t="s">
        <v>2489</v>
      </c>
      <c r="C45" s="725" t="s">
        <v>2514</v>
      </c>
      <c r="D45" s="726">
        <v>60</v>
      </c>
      <c r="E45" s="726">
        <v>57</v>
      </c>
      <c r="F45" s="726">
        <v>34</v>
      </c>
      <c r="G45" s="726">
        <v>23</v>
      </c>
      <c r="H45" s="727" t="s">
        <v>2515</v>
      </c>
    </row>
    <row r="46" spans="1:8" s="722" customFormat="1" ht="15.95" customHeight="1">
      <c r="A46" s="723" t="s">
        <v>2441</v>
      </c>
      <c r="B46" s="725" t="s">
        <v>2489</v>
      </c>
      <c r="C46" s="725" t="s">
        <v>2516</v>
      </c>
      <c r="D46" s="726">
        <v>24</v>
      </c>
      <c r="E46" s="726">
        <v>19</v>
      </c>
      <c r="F46" s="726">
        <v>12</v>
      </c>
      <c r="G46" s="726">
        <v>7</v>
      </c>
      <c r="H46" s="727" t="s">
        <v>2517</v>
      </c>
    </row>
    <row r="47" spans="1:8" s="722" customFormat="1" ht="15.95" customHeight="1">
      <c r="A47" s="723" t="s">
        <v>2441</v>
      </c>
      <c r="B47" s="725" t="s">
        <v>2489</v>
      </c>
      <c r="C47" s="725" t="s">
        <v>2518</v>
      </c>
      <c r="D47" s="726">
        <v>60</v>
      </c>
      <c r="E47" s="726">
        <v>69</v>
      </c>
      <c r="F47" s="726">
        <v>33</v>
      </c>
      <c r="G47" s="726">
        <v>36</v>
      </c>
      <c r="H47" s="727" t="s">
        <v>2519</v>
      </c>
    </row>
    <row r="48" spans="1:8" s="722" customFormat="1" ht="15.95" customHeight="1">
      <c r="A48" s="723" t="s">
        <v>2441</v>
      </c>
      <c r="B48" s="725" t="s">
        <v>2489</v>
      </c>
      <c r="C48" s="725" t="s">
        <v>2520</v>
      </c>
      <c r="D48" s="726">
        <v>80</v>
      </c>
      <c r="E48" s="726">
        <v>82</v>
      </c>
      <c r="F48" s="726">
        <v>44</v>
      </c>
      <c r="G48" s="726">
        <v>38</v>
      </c>
      <c r="H48" s="727" t="s">
        <v>2519</v>
      </c>
    </row>
    <row r="49" spans="1:8" s="1785" customFormat="1" ht="15.95" customHeight="1">
      <c r="A49" s="723" t="s">
        <v>2441</v>
      </c>
      <c r="B49" s="725" t="s">
        <v>2489</v>
      </c>
      <c r="C49" s="1206" t="s">
        <v>2521</v>
      </c>
      <c r="D49" s="726">
        <v>60</v>
      </c>
      <c r="E49" s="726">
        <v>75</v>
      </c>
      <c r="F49" s="726">
        <v>48</v>
      </c>
      <c r="G49" s="726">
        <v>27</v>
      </c>
      <c r="H49" s="726" t="s">
        <v>2522</v>
      </c>
    </row>
    <row r="50" spans="1:8" s="1785" customFormat="1" ht="15.95" customHeight="1">
      <c r="A50" s="723" t="s">
        <v>2441</v>
      </c>
      <c r="B50" s="725" t="s">
        <v>2489</v>
      </c>
      <c r="C50" s="1206" t="s">
        <v>2523</v>
      </c>
      <c r="D50" s="726">
        <v>60</v>
      </c>
      <c r="E50" s="726">
        <v>62</v>
      </c>
      <c r="F50" s="726">
        <v>31</v>
      </c>
      <c r="G50" s="726">
        <v>31</v>
      </c>
      <c r="H50" s="726" t="s">
        <v>2524</v>
      </c>
    </row>
    <row r="51" spans="1:8" s="1785" customFormat="1" ht="15.95" customHeight="1">
      <c r="A51" s="723" t="s">
        <v>2441</v>
      </c>
      <c r="B51" s="725" t="s">
        <v>2489</v>
      </c>
      <c r="C51" s="1206" t="s">
        <v>2525</v>
      </c>
      <c r="D51" s="726">
        <v>50</v>
      </c>
      <c r="E51" s="726">
        <v>44</v>
      </c>
      <c r="F51" s="726">
        <v>25</v>
      </c>
      <c r="G51" s="726">
        <v>19</v>
      </c>
      <c r="H51" s="726" t="s">
        <v>2526</v>
      </c>
    </row>
    <row r="52" spans="1:8" s="1785" customFormat="1" ht="15.95" customHeight="1">
      <c r="A52" s="723" t="s">
        <v>2441</v>
      </c>
      <c r="B52" s="725" t="s">
        <v>2489</v>
      </c>
      <c r="C52" s="1207" t="s">
        <v>2527</v>
      </c>
      <c r="D52" s="726">
        <v>29</v>
      </c>
      <c r="E52" s="726">
        <v>30</v>
      </c>
      <c r="F52" s="726">
        <v>14</v>
      </c>
      <c r="G52" s="726">
        <v>16</v>
      </c>
      <c r="H52" s="726" t="s">
        <v>2526</v>
      </c>
    </row>
    <row r="53" spans="1:8" s="1785" customFormat="1" ht="15.95" customHeight="1">
      <c r="A53" s="723" t="s">
        <v>2441</v>
      </c>
      <c r="B53" s="725" t="s">
        <v>2489</v>
      </c>
      <c r="C53" s="1207" t="s">
        <v>2528</v>
      </c>
      <c r="D53" s="726">
        <v>60</v>
      </c>
      <c r="E53" s="726">
        <v>64</v>
      </c>
      <c r="F53" s="726">
        <v>28</v>
      </c>
      <c r="G53" s="726">
        <v>36</v>
      </c>
      <c r="H53" s="726" t="s">
        <v>2529</v>
      </c>
    </row>
    <row r="54" spans="1:8" s="1785" customFormat="1" ht="15.95" customHeight="1">
      <c r="A54" s="723" t="s">
        <v>2441</v>
      </c>
      <c r="B54" s="725" t="s">
        <v>2489</v>
      </c>
      <c r="C54" s="1206" t="s">
        <v>2530</v>
      </c>
      <c r="D54" s="726">
        <v>78</v>
      </c>
      <c r="E54" s="726">
        <v>77</v>
      </c>
      <c r="F54" s="726">
        <v>33</v>
      </c>
      <c r="G54" s="726">
        <v>44</v>
      </c>
      <c r="H54" s="726" t="s">
        <v>2529</v>
      </c>
    </row>
    <row r="55" spans="1:8" s="1785" customFormat="1" ht="15.95" customHeight="1">
      <c r="A55" s="723" t="s">
        <v>2441</v>
      </c>
      <c r="B55" s="725" t="s">
        <v>2489</v>
      </c>
      <c r="C55" s="1206" t="s">
        <v>2531</v>
      </c>
      <c r="D55" s="726">
        <v>90</v>
      </c>
      <c r="E55" s="726">
        <v>87</v>
      </c>
      <c r="F55" s="726">
        <v>44</v>
      </c>
      <c r="G55" s="726">
        <v>43</v>
      </c>
      <c r="H55" s="726" t="s">
        <v>2532</v>
      </c>
    </row>
    <row r="56" spans="1:8" s="1785" customFormat="1" ht="15.95" customHeight="1">
      <c r="A56" s="723" t="s">
        <v>2441</v>
      </c>
      <c r="B56" s="725" t="s">
        <v>2489</v>
      </c>
      <c r="C56" s="1206" t="s">
        <v>2533</v>
      </c>
      <c r="D56" s="726">
        <v>60</v>
      </c>
      <c r="E56" s="726">
        <v>62</v>
      </c>
      <c r="F56" s="726">
        <v>30</v>
      </c>
      <c r="G56" s="726">
        <v>32</v>
      </c>
      <c r="H56" s="726" t="s">
        <v>2534</v>
      </c>
    </row>
    <row r="57" spans="1:8" s="1785" customFormat="1" ht="15.95" customHeight="1">
      <c r="A57" s="723" t="s">
        <v>2441</v>
      </c>
      <c r="B57" s="725" t="s">
        <v>2489</v>
      </c>
      <c r="C57" s="1206" t="s">
        <v>2535</v>
      </c>
      <c r="D57" s="726">
        <v>90</v>
      </c>
      <c r="E57" s="726">
        <v>75</v>
      </c>
      <c r="F57" s="726">
        <v>37</v>
      </c>
      <c r="G57" s="726">
        <v>38</v>
      </c>
      <c r="H57" s="726" t="s">
        <v>2534</v>
      </c>
    </row>
    <row r="58" spans="1:8" s="1785" customFormat="1" ht="15.95" customHeight="1">
      <c r="A58" s="723" t="s">
        <v>2441</v>
      </c>
      <c r="B58" s="725" t="s">
        <v>2489</v>
      </c>
      <c r="C58" s="1207" t="s">
        <v>2536</v>
      </c>
      <c r="D58" s="726">
        <v>84</v>
      </c>
      <c r="E58" s="726">
        <v>78</v>
      </c>
      <c r="F58" s="726">
        <v>35</v>
      </c>
      <c r="G58" s="726">
        <v>43</v>
      </c>
      <c r="H58" s="726" t="s">
        <v>2534</v>
      </c>
    </row>
    <row r="59" spans="1:8" s="1785" customFormat="1" ht="15.95" customHeight="1">
      <c r="A59" s="723" t="s">
        <v>2441</v>
      </c>
      <c r="B59" s="725" t="s">
        <v>2489</v>
      </c>
      <c r="C59" s="1207" t="s">
        <v>2537</v>
      </c>
      <c r="D59" s="726">
        <v>63</v>
      </c>
      <c r="E59" s="726">
        <v>61</v>
      </c>
      <c r="F59" s="726">
        <v>30</v>
      </c>
      <c r="G59" s="726">
        <v>31</v>
      </c>
      <c r="H59" s="726" t="s">
        <v>2538</v>
      </c>
    </row>
    <row r="60" spans="1:8" s="1785" customFormat="1" ht="15.95" customHeight="1">
      <c r="A60" s="723" t="s">
        <v>2441</v>
      </c>
      <c r="B60" s="725" t="s">
        <v>2489</v>
      </c>
      <c r="C60" s="1207" t="s">
        <v>5074</v>
      </c>
      <c r="D60" s="726">
        <v>60</v>
      </c>
      <c r="E60" s="726">
        <v>60</v>
      </c>
      <c r="F60" s="726">
        <v>27</v>
      </c>
      <c r="G60" s="726">
        <v>33</v>
      </c>
      <c r="H60" s="726" t="s">
        <v>2539</v>
      </c>
    </row>
    <row r="61" spans="1:8" s="1785" customFormat="1" ht="15.95" customHeight="1">
      <c r="A61" s="723" t="s">
        <v>2441</v>
      </c>
      <c r="B61" s="725" t="s">
        <v>2489</v>
      </c>
      <c r="C61" s="1207" t="s">
        <v>2540</v>
      </c>
      <c r="D61" s="726">
        <v>90</v>
      </c>
      <c r="E61" s="726">
        <v>88</v>
      </c>
      <c r="F61" s="726">
        <v>45</v>
      </c>
      <c r="G61" s="726">
        <v>43</v>
      </c>
      <c r="H61" s="726" t="s">
        <v>2539</v>
      </c>
    </row>
    <row r="62" spans="1:8" s="1785" customFormat="1" ht="15.95" customHeight="1">
      <c r="A62" s="723" t="s">
        <v>2441</v>
      </c>
      <c r="B62" s="725" t="s">
        <v>2489</v>
      </c>
      <c r="C62" s="1207" t="s">
        <v>2541</v>
      </c>
      <c r="D62" s="726">
        <v>60</v>
      </c>
      <c r="E62" s="726">
        <v>61</v>
      </c>
      <c r="F62" s="726">
        <v>26</v>
      </c>
      <c r="G62" s="726">
        <v>35</v>
      </c>
      <c r="H62" s="726" t="s">
        <v>2539</v>
      </c>
    </row>
    <row r="63" spans="1:8" s="1785" customFormat="1" ht="15.95" customHeight="1">
      <c r="A63" s="723" t="s">
        <v>2441</v>
      </c>
      <c r="B63" s="725" t="s">
        <v>2489</v>
      </c>
      <c r="C63" s="1207" t="s">
        <v>2542</v>
      </c>
      <c r="D63" s="726">
        <v>70</v>
      </c>
      <c r="E63" s="726">
        <v>66</v>
      </c>
      <c r="F63" s="726">
        <v>34</v>
      </c>
      <c r="G63" s="726">
        <v>32</v>
      </c>
      <c r="H63" s="726" t="s">
        <v>2539</v>
      </c>
    </row>
    <row r="64" spans="1:8" s="1785" customFormat="1" ht="15.95" customHeight="1">
      <c r="A64" s="723" t="s">
        <v>5650</v>
      </c>
      <c r="B64" s="725" t="s">
        <v>5651</v>
      </c>
      <c r="C64" s="1207" t="s">
        <v>5652</v>
      </c>
      <c r="D64" s="726">
        <v>60</v>
      </c>
      <c r="E64" s="726">
        <v>23</v>
      </c>
      <c r="F64" s="726">
        <v>13</v>
      </c>
      <c r="G64" s="726">
        <v>10</v>
      </c>
      <c r="H64" s="726" t="s">
        <v>5653</v>
      </c>
    </row>
    <row r="65" spans="1:8" s="722" customFormat="1" ht="15.95" customHeight="1">
      <c r="A65" s="723" t="s">
        <v>2441</v>
      </c>
      <c r="B65" s="723" t="s">
        <v>2543</v>
      </c>
      <c r="C65" s="723" t="s">
        <v>2544</v>
      </c>
      <c r="D65" s="1778">
        <v>18</v>
      </c>
      <c r="E65" s="1778">
        <v>13</v>
      </c>
      <c r="F65" s="1778">
        <v>10</v>
      </c>
      <c r="G65" s="1778">
        <v>3</v>
      </c>
      <c r="H65" s="724" t="s">
        <v>2545</v>
      </c>
    </row>
    <row r="66" spans="1:8" s="722" customFormat="1" ht="15.95" customHeight="1">
      <c r="A66" s="723" t="s">
        <v>2441</v>
      </c>
      <c r="B66" s="723" t="s">
        <v>2543</v>
      </c>
      <c r="C66" s="723" t="s">
        <v>2546</v>
      </c>
      <c r="D66" s="1778">
        <v>19</v>
      </c>
      <c r="E66" s="1778">
        <v>22</v>
      </c>
      <c r="F66" s="1778">
        <v>12</v>
      </c>
      <c r="G66" s="1778">
        <v>10</v>
      </c>
      <c r="H66" s="724" t="s">
        <v>2547</v>
      </c>
    </row>
    <row r="67" spans="1:8" s="722" customFormat="1" ht="15.95" customHeight="1">
      <c r="A67" s="723" t="s">
        <v>2441</v>
      </c>
      <c r="B67" s="723" t="s">
        <v>2543</v>
      </c>
      <c r="C67" s="723" t="s">
        <v>2548</v>
      </c>
      <c r="D67" s="1778">
        <v>19</v>
      </c>
      <c r="E67" s="1778">
        <v>18</v>
      </c>
      <c r="F67" s="1778">
        <v>6</v>
      </c>
      <c r="G67" s="1778">
        <v>12</v>
      </c>
      <c r="H67" s="724" t="s">
        <v>2519</v>
      </c>
    </row>
    <row r="68" spans="1:8" s="1785" customFormat="1" ht="15.95" customHeight="1">
      <c r="A68" s="723" t="s">
        <v>2441</v>
      </c>
      <c r="B68" s="723" t="s">
        <v>2543</v>
      </c>
      <c r="C68" s="723" t="s">
        <v>2549</v>
      </c>
      <c r="D68" s="1778">
        <v>18</v>
      </c>
      <c r="E68" s="1778">
        <v>17</v>
      </c>
      <c r="F68" s="1778">
        <v>8</v>
      </c>
      <c r="G68" s="1778">
        <v>9</v>
      </c>
      <c r="H68" s="724" t="s">
        <v>2519</v>
      </c>
    </row>
    <row r="69" spans="1:8" s="1785" customFormat="1" ht="15.95" customHeight="1">
      <c r="A69" s="723" t="s">
        <v>2441</v>
      </c>
      <c r="B69" s="723" t="s">
        <v>2543</v>
      </c>
      <c r="C69" s="1783" t="s">
        <v>2550</v>
      </c>
      <c r="D69" s="1778">
        <v>19</v>
      </c>
      <c r="E69" s="1778">
        <v>15</v>
      </c>
      <c r="F69" s="1778">
        <v>7</v>
      </c>
      <c r="G69" s="1778">
        <v>8</v>
      </c>
      <c r="H69" s="1777" t="s">
        <v>2522</v>
      </c>
    </row>
    <row r="70" spans="1:8" s="1785" customFormat="1" ht="15.95" customHeight="1">
      <c r="A70" s="723" t="s">
        <v>2441</v>
      </c>
      <c r="B70" s="723" t="s">
        <v>2543</v>
      </c>
      <c r="C70" s="1783" t="s">
        <v>2551</v>
      </c>
      <c r="D70" s="1778">
        <v>19</v>
      </c>
      <c r="E70" s="1778">
        <v>19</v>
      </c>
      <c r="F70" s="1778">
        <v>12</v>
      </c>
      <c r="G70" s="1778">
        <v>7</v>
      </c>
      <c r="H70" s="1777" t="s">
        <v>2552</v>
      </c>
    </row>
    <row r="71" spans="1:8" s="1785" customFormat="1" ht="15.95" customHeight="1">
      <c r="A71" s="723" t="s">
        <v>2441</v>
      </c>
      <c r="B71" s="723" t="s">
        <v>2543</v>
      </c>
      <c r="C71" s="221" t="s">
        <v>2553</v>
      </c>
      <c r="D71" s="1778">
        <v>19</v>
      </c>
      <c r="E71" s="1778">
        <v>14</v>
      </c>
      <c r="F71" s="1778">
        <v>6</v>
      </c>
      <c r="G71" s="1778">
        <v>8</v>
      </c>
      <c r="H71" s="1777" t="s">
        <v>2526</v>
      </c>
    </row>
    <row r="72" spans="1:8" s="1785" customFormat="1" ht="15.95" customHeight="1">
      <c r="A72" s="723" t="s">
        <v>2441</v>
      </c>
      <c r="B72" s="723" t="s">
        <v>2543</v>
      </c>
      <c r="C72" s="1783" t="s">
        <v>2554</v>
      </c>
      <c r="D72" s="1778">
        <v>19</v>
      </c>
      <c r="E72" s="1778">
        <v>17</v>
      </c>
      <c r="F72" s="1778">
        <v>7</v>
      </c>
      <c r="G72" s="1778">
        <v>10</v>
      </c>
      <c r="H72" s="1777" t="s">
        <v>2526</v>
      </c>
    </row>
    <row r="73" spans="1:8" s="1785" customFormat="1" ht="15.95" customHeight="1">
      <c r="A73" s="723" t="s">
        <v>2441</v>
      </c>
      <c r="B73" s="723" t="s">
        <v>2543</v>
      </c>
      <c r="C73" s="1783" t="s">
        <v>2555</v>
      </c>
      <c r="D73" s="1778">
        <v>18</v>
      </c>
      <c r="E73" s="1778">
        <v>18</v>
      </c>
      <c r="F73" s="1778">
        <v>14</v>
      </c>
      <c r="G73" s="1778">
        <v>4</v>
      </c>
      <c r="H73" s="1777" t="s">
        <v>2526</v>
      </c>
    </row>
    <row r="74" spans="1:8" s="1785" customFormat="1" ht="15.95" customHeight="1">
      <c r="A74" s="723" t="s">
        <v>2441</v>
      </c>
      <c r="B74" s="723" t="s">
        <v>2543</v>
      </c>
      <c r="C74" s="1783" t="s">
        <v>2556</v>
      </c>
      <c r="D74" s="1778">
        <v>19</v>
      </c>
      <c r="E74" s="1778">
        <v>22</v>
      </c>
      <c r="F74" s="1778">
        <v>13</v>
      </c>
      <c r="G74" s="1778">
        <v>9</v>
      </c>
      <c r="H74" s="1777" t="s">
        <v>2526</v>
      </c>
    </row>
    <row r="75" spans="1:8" s="722" customFormat="1" ht="15.95" customHeight="1">
      <c r="A75" s="723" t="s">
        <v>2441</v>
      </c>
      <c r="B75" s="723" t="s">
        <v>2543</v>
      </c>
      <c r="C75" s="1783" t="s">
        <v>2557</v>
      </c>
      <c r="D75" s="1778">
        <v>19</v>
      </c>
      <c r="E75" s="1778">
        <v>21</v>
      </c>
      <c r="F75" s="1778">
        <v>13</v>
      </c>
      <c r="G75" s="1778">
        <v>8</v>
      </c>
      <c r="H75" s="1777" t="s">
        <v>2526</v>
      </c>
    </row>
    <row r="76" spans="1:8" s="1785" customFormat="1" ht="15.95" customHeight="1">
      <c r="A76" s="723" t="s">
        <v>2441</v>
      </c>
      <c r="B76" s="723" t="s">
        <v>2543</v>
      </c>
      <c r="C76" s="1783" t="s">
        <v>2558</v>
      </c>
      <c r="D76" s="1778">
        <v>19</v>
      </c>
      <c r="E76" s="1778">
        <v>16</v>
      </c>
      <c r="F76" s="1778">
        <v>9</v>
      </c>
      <c r="G76" s="1778">
        <v>7</v>
      </c>
      <c r="H76" s="726" t="s">
        <v>2559</v>
      </c>
    </row>
    <row r="77" spans="1:8" s="1785" customFormat="1" ht="15.95" customHeight="1">
      <c r="A77" s="723" t="s">
        <v>2441</v>
      </c>
      <c r="B77" s="723" t="s">
        <v>2543</v>
      </c>
      <c r="C77" s="1783" t="s">
        <v>2560</v>
      </c>
      <c r="D77" s="1778">
        <v>19</v>
      </c>
      <c r="E77" s="1778">
        <v>19</v>
      </c>
      <c r="F77" s="1778">
        <v>7</v>
      </c>
      <c r="G77" s="1778">
        <v>12</v>
      </c>
      <c r="H77" s="726" t="s">
        <v>2529</v>
      </c>
    </row>
    <row r="78" spans="1:8" s="1785" customFormat="1" ht="15.95" customHeight="1">
      <c r="A78" s="723" t="s">
        <v>2441</v>
      </c>
      <c r="B78" s="723" t="s">
        <v>2543</v>
      </c>
      <c r="C78" s="1783" t="s">
        <v>2561</v>
      </c>
      <c r="D78" s="1778">
        <v>19</v>
      </c>
      <c r="E78" s="1778">
        <v>22</v>
      </c>
      <c r="F78" s="1778">
        <v>10</v>
      </c>
      <c r="G78" s="1778">
        <v>12</v>
      </c>
      <c r="H78" s="726" t="s">
        <v>2529</v>
      </c>
    </row>
    <row r="79" spans="1:8" s="1785" customFormat="1" ht="15.95" customHeight="1">
      <c r="A79" s="723" t="s">
        <v>2441</v>
      </c>
      <c r="B79" s="723" t="s">
        <v>2543</v>
      </c>
      <c r="C79" s="1783" t="s">
        <v>2562</v>
      </c>
      <c r="D79" s="1778">
        <v>19</v>
      </c>
      <c r="E79" s="1778">
        <v>17</v>
      </c>
      <c r="F79" s="1778">
        <v>10</v>
      </c>
      <c r="G79" s="1778">
        <v>7</v>
      </c>
      <c r="H79" s="726" t="s">
        <v>2529</v>
      </c>
    </row>
    <row r="80" spans="1:8" s="1785" customFormat="1" ht="15.95" customHeight="1">
      <c r="A80" s="723" t="s">
        <v>2441</v>
      </c>
      <c r="B80" s="723" t="s">
        <v>2543</v>
      </c>
      <c r="C80" s="1783" t="s">
        <v>2563</v>
      </c>
      <c r="D80" s="1778">
        <v>19</v>
      </c>
      <c r="E80" s="1778">
        <v>21</v>
      </c>
      <c r="F80" s="1778">
        <v>14</v>
      </c>
      <c r="G80" s="1778">
        <v>7</v>
      </c>
      <c r="H80" s="726" t="s">
        <v>2532</v>
      </c>
    </row>
    <row r="81" spans="1:18" s="1785" customFormat="1" ht="15.95" customHeight="1">
      <c r="A81" s="723" t="s">
        <v>2441</v>
      </c>
      <c r="B81" s="723" t="s">
        <v>2543</v>
      </c>
      <c r="C81" s="1783" t="s">
        <v>4954</v>
      </c>
      <c r="D81" s="1778">
        <v>19</v>
      </c>
      <c r="E81" s="1778">
        <v>13</v>
      </c>
      <c r="F81" s="1778">
        <v>8</v>
      </c>
      <c r="G81" s="1778">
        <v>5</v>
      </c>
      <c r="H81" s="726" t="s">
        <v>4956</v>
      </c>
    </row>
    <row r="82" spans="1:18" s="1785" customFormat="1" ht="15.95" customHeight="1">
      <c r="A82" s="723" t="s">
        <v>2441</v>
      </c>
      <c r="B82" s="723" t="s">
        <v>2543</v>
      </c>
      <c r="C82" s="1783" t="s">
        <v>4955</v>
      </c>
      <c r="D82" s="1778">
        <v>19</v>
      </c>
      <c r="E82" s="1778">
        <v>16</v>
      </c>
      <c r="F82" s="1778">
        <v>11</v>
      </c>
      <c r="G82" s="1778">
        <v>5</v>
      </c>
      <c r="H82" s="726" t="s">
        <v>4956</v>
      </c>
    </row>
    <row r="83" spans="1:18" s="1785" customFormat="1" ht="15.95" customHeight="1">
      <c r="A83" s="723" t="s">
        <v>2441</v>
      </c>
      <c r="B83" s="723" t="s">
        <v>2543</v>
      </c>
      <c r="C83" s="1783" t="s">
        <v>5415</v>
      </c>
      <c r="D83" s="1778">
        <v>19</v>
      </c>
      <c r="E83" s="1778">
        <v>14</v>
      </c>
      <c r="F83" s="1778">
        <v>10</v>
      </c>
      <c r="G83" s="1778">
        <v>4</v>
      </c>
      <c r="H83" s="726" t="s">
        <v>5304</v>
      </c>
    </row>
    <row r="84" spans="1:18" s="1785" customFormat="1" ht="15.95" customHeight="1">
      <c r="A84" s="723" t="s">
        <v>2441</v>
      </c>
      <c r="B84" s="728" t="s">
        <v>2564</v>
      </c>
      <c r="C84" s="1783" t="s">
        <v>2565</v>
      </c>
      <c r="D84" s="1778" t="s">
        <v>5654</v>
      </c>
      <c r="E84" s="1778">
        <v>78</v>
      </c>
      <c r="F84" s="1778">
        <v>38</v>
      </c>
      <c r="G84" s="1778">
        <v>40</v>
      </c>
      <c r="H84" s="726" t="s">
        <v>2566</v>
      </c>
    </row>
    <row r="85" spans="1:18" s="1785" customFormat="1" ht="15.95" customHeight="1">
      <c r="A85" s="723" t="s">
        <v>2441</v>
      </c>
      <c r="B85" s="728" t="s">
        <v>2564</v>
      </c>
      <c r="C85" s="1783" t="s">
        <v>2567</v>
      </c>
      <c r="D85" s="1778" t="s">
        <v>5655</v>
      </c>
      <c r="E85" s="1778">
        <v>13</v>
      </c>
      <c r="F85" s="1778">
        <v>8</v>
      </c>
      <c r="G85" s="1778">
        <v>5</v>
      </c>
      <c r="H85" s="726" t="s">
        <v>2568</v>
      </c>
    </row>
    <row r="86" spans="1:18" s="1785" customFormat="1" ht="15.95" customHeight="1">
      <c r="A86" s="723" t="s">
        <v>2441</v>
      </c>
      <c r="B86" s="728" t="s">
        <v>2564</v>
      </c>
      <c r="C86" s="1783" t="s">
        <v>5305</v>
      </c>
      <c r="D86" s="1778" t="s">
        <v>5656</v>
      </c>
      <c r="E86" s="1778">
        <v>25</v>
      </c>
      <c r="F86" s="1778">
        <v>17</v>
      </c>
      <c r="G86" s="1778">
        <v>8</v>
      </c>
      <c r="H86" s="726" t="s">
        <v>5304</v>
      </c>
    </row>
    <row r="87" spans="1:18" s="1785" customFormat="1" ht="15.95" customHeight="1">
      <c r="A87" s="723" t="s">
        <v>2441</v>
      </c>
      <c r="B87" s="728" t="s">
        <v>2569</v>
      </c>
      <c r="C87" s="1783" t="s">
        <v>2570</v>
      </c>
      <c r="D87" s="1778">
        <v>160</v>
      </c>
      <c r="E87" s="1778">
        <v>182</v>
      </c>
      <c r="F87" s="1778">
        <v>86</v>
      </c>
      <c r="G87" s="1778">
        <v>96</v>
      </c>
      <c r="H87" s="726" t="s">
        <v>2571</v>
      </c>
    </row>
    <row r="88" spans="1:18" s="1785" customFormat="1" ht="15.95" customHeight="1">
      <c r="A88" s="723" t="s">
        <v>2441</v>
      </c>
      <c r="B88" s="728" t="s">
        <v>2569</v>
      </c>
      <c r="C88" s="1783" t="s">
        <v>2572</v>
      </c>
      <c r="D88" s="1778">
        <v>90</v>
      </c>
      <c r="E88" s="1778">
        <v>95</v>
      </c>
      <c r="F88" s="1778">
        <v>40</v>
      </c>
      <c r="G88" s="1778">
        <v>55</v>
      </c>
      <c r="H88" s="726" t="s">
        <v>2573</v>
      </c>
    </row>
    <row r="89" spans="1:18" s="1785" customFormat="1" ht="15.95" customHeight="1">
      <c r="A89" s="723" t="s">
        <v>2441</v>
      </c>
      <c r="B89" s="728" t="s">
        <v>2569</v>
      </c>
      <c r="C89" s="1783" t="s">
        <v>2574</v>
      </c>
      <c r="D89" s="1778">
        <v>111</v>
      </c>
      <c r="E89" s="1778">
        <v>129</v>
      </c>
      <c r="F89" s="1778">
        <v>60</v>
      </c>
      <c r="G89" s="1778">
        <v>69</v>
      </c>
      <c r="H89" s="726" t="s">
        <v>2532</v>
      </c>
    </row>
    <row r="90" spans="1:18" s="1785" customFormat="1" ht="15.95" customHeight="1">
      <c r="A90" s="723" t="s">
        <v>2441</v>
      </c>
      <c r="B90" s="728" t="s">
        <v>2569</v>
      </c>
      <c r="C90" s="1783" t="s">
        <v>2575</v>
      </c>
      <c r="D90" s="1778">
        <v>193</v>
      </c>
      <c r="E90" s="1778">
        <v>183</v>
      </c>
      <c r="F90" s="1778">
        <v>101</v>
      </c>
      <c r="G90" s="1778">
        <v>82</v>
      </c>
      <c r="H90" s="726" t="s">
        <v>2576</v>
      </c>
    </row>
    <row r="91" spans="1:18" s="1785" customFormat="1" ht="15.95" customHeight="1">
      <c r="A91" s="723" t="s">
        <v>2441</v>
      </c>
      <c r="B91" s="728" t="s">
        <v>2569</v>
      </c>
      <c r="C91" s="1783" t="s">
        <v>2577</v>
      </c>
      <c r="D91" s="1778">
        <v>85</v>
      </c>
      <c r="E91" s="1778">
        <v>97</v>
      </c>
      <c r="F91" s="1778">
        <v>45</v>
      </c>
      <c r="G91" s="1778">
        <v>52</v>
      </c>
      <c r="H91" s="726" t="s">
        <v>2576</v>
      </c>
    </row>
    <row r="92" spans="1:18" s="1785" customFormat="1" ht="15.95" customHeight="1">
      <c r="A92" s="723" t="s">
        <v>2441</v>
      </c>
      <c r="B92" s="728" t="s">
        <v>2569</v>
      </c>
      <c r="C92" s="1783" t="s">
        <v>2578</v>
      </c>
      <c r="D92" s="1778">
        <v>90</v>
      </c>
      <c r="E92" s="1778">
        <v>93</v>
      </c>
      <c r="F92" s="1778">
        <v>37</v>
      </c>
      <c r="G92" s="1778">
        <v>56</v>
      </c>
      <c r="H92" s="726" t="s">
        <v>2539</v>
      </c>
    </row>
    <row r="93" spans="1:18" s="1785" customFormat="1" ht="15.95" customHeight="1">
      <c r="A93" s="723" t="s">
        <v>2441</v>
      </c>
      <c r="B93" s="728" t="s">
        <v>2569</v>
      </c>
      <c r="C93" s="1783" t="s">
        <v>2579</v>
      </c>
      <c r="D93" s="1778">
        <v>120</v>
      </c>
      <c r="E93" s="1778">
        <v>97</v>
      </c>
      <c r="F93" s="1778">
        <v>47</v>
      </c>
      <c r="G93" s="1778">
        <v>50</v>
      </c>
      <c r="H93" s="726" t="s">
        <v>2539</v>
      </c>
    </row>
    <row r="94" spans="1:18" s="1785" customFormat="1" ht="15.95" customHeight="1">
      <c r="A94" s="723" t="s">
        <v>2441</v>
      </c>
      <c r="B94" s="728" t="s">
        <v>2569</v>
      </c>
      <c r="C94" s="1783" t="s">
        <v>5306</v>
      </c>
      <c r="D94" s="1778">
        <v>72</v>
      </c>
      <c r="E94" s="1778">
        <v>67</v>
      </c>
      <c r="F94" s="1778">
        <v>29</v>
      </c>
      <c r="G94" s="1778">
        <v>38</v>
      </c>
      <c r="H94" s="726" t="s">
        <v>5304</v>
      </c>
    </row>
    <row r="95" spans="1:18" s="540" customFormat="1" ht="15.95" customHeight="1">
      <c r="A95" s="723" t="s">
        <v>2580</v>
      </c>
      <c r="B95" s="729"/>
      <c r="C95" s="729" t="s">
        <v>2581</v>
      </c>
      <c r="D95" s="507">
        <v>38</v>
      </c>
      <c r="E95" s="1778">
        <f>F95+G95</f>
        <v>0</v>
      </c>
      <c r="F95" s="507">
        <v>0</v>
      </c>
      <c r="G95" s="507">
        <v>0</v>
      </c>
      <c r="H95" s="730" t="s">
        <v>2582</v>
      </c>
    </row>
    <row r="96" spans="1:18" s="722" customFormat="1" ht="15.95" customHeight="1">
      <c r="A96" s="723" t="s">
        <v>2583</v>
      </c>
      <c r="B96" s="729"/>
      <c r="C96" s="729" t="s">
        <v>2584</v>
      </c>
      <c r="D96" s="507">
        <v>30</v>
      </c>
      <c r="E96" s="1778">
        <v>58</v>
      </c>
      <c r="F96" s="507">
        <v>51</v>
      </c>
      <c r="G96" s="507">
        <v>7</v>
      </c>
      <c r="H96" s="730" t="s">
        <v>2585</v>
      </c>
      <c r="K96" s="723"/>
      <c r="L96" s="729"/>
      <c r="M96" s="729"/>
      <c r="N96" s="507"/>
      <c r="O96" s="1778"/>
      <c r="P96" s="507"/>
      <c r="Q96" s="507"/>
      <c r="R96" s="730"/>
    </row>
    <row r="97" spans="1:18" s="722" customFormat="1" ht="13.5">
      <c r="A97" s="723" t="s">
        <v>2586</v>
      </c>
      <c r="B97" s="729"/>
      <c r="C97" s="729" t="s">
        <v>2587</v>
      </c>
      <c r="D97" s="507">
        <v>30</v>
      </c>
      <c r="E97" s="1778">
        <v>35</v>
      </c>
      <c r="F97" s="507">
        <v>22</v>
      </c>
      <c r="G97" s="507">
        <v>13</v>
      </c>
      <c r="H97" s="730" t="s">
        <v>2476</v>
      </c>
      <c r="K97" s="723"/>
      <c r="L97" s="729"/>
      <c r="M97" s="729"/>
      <c r="N97" s="507"/>
      <c r="O97" s="1778"/>
      <c r="P97" s="507"/>
      <c r="Q97" s="507"/>
      <c r="R97" s="730"/>
    </row>
    <row r="98" spans="1:18" s="722" customFormat="1" ht="13.5">
      <c r="A98" s="1240" t="s">
        <v>2588</v>
      </c>
      <c r="B98" s="729"/>
      <c r="C98" s="729" t="s">
        <v>2589</v>
      </c>
      <c r="D98" s="507">
        <v>30</v>
      </c>
      <c r="E98" s="1778">
        <v>31</v>
      </c>
      <c r="F98" s="507">
        <v>20</v>
      </c>
      <c r="G98" s="507">
        <v>11</v>
      </c>
      <c r="H98" s="730" t="s">
        <v>2590</v>
      </c>
      <c r="K98" s="1240"/>
      <c r="L98" s="729"/>
      <c r="M98" s="729"/>
      <c r="N98" s="507"/>
      <c r="O98" s="1778"/>
      <c r="P98" s="507"/>
      <c r="Q98" s="507"/>
      <c r="R98" s="730"/>
    </row>
    <row r="99" spans="1:18" s="722" customFormat="1" ht="15.95" customHeight="1">
      <c r="A99" s="1240" t="s">
        <v>2591</v>
      </c>
      <c r="B99" s="1239"/>
      <c r="C99" s="1239" t="s">
        <v>2592</v>
      </c>
      <c r="D99" s="507">
        <v>24</v>
      </c>
      <c r="E99" s="1778">
        <v>24</v>
      </c>
      <c r="F99" s="507">
        <v>16</v>
      </c>
      <c r="G99" s="507">
        <v>8</v>
      </c>
      <c r="H99" s="730" t="s">
        <v>2593</v>
      </c>
      <c r="K99" s="1240"/>
      <c r="L99" s="1239"/>
      <c r="M99" s="1239"/>
      <c r="N99" s="507"/>
      <c r="O99" s="1778"/>
      <c r="P99" s="507"/>
      <c r="Q99" s="507"/>
      <c r="R99" s="730"/>
    </row>
    <row r="100" spans="1:18" s="722" customFormat="1" ht="15.95" customHeight="1">
      <c r="A100" s="723" t="s">
        <v>2591</v>
      </c>
      <c r="B100" s="729"/>
      <c r="C100" s="729" t="s">
        <v>2594</v>
      </c>
      <c r="D100" s="507">
        <v>80</v>
      </c>
      <c r="E100" s="1778">
        <v>28</v>
      </c>
      <c r="F100" s="507">
        <v>16</v>
      </c>
      <c r="G100" s="507">
        <v>12</v>
      </c>
      <c r="H100" s="730" t="s">
        <v>2595</v>
      </c>
      <c r="K100" s="723"/>
      <c r="L100" s="729"/>
      <c r="M100" s="729"/>
      <c r="N100" s="507"/>
      <c r="O100" s="1778"/>
      <c r="P100" s="507"/>
      <c r="Q100" s="507"/>
      <c r="R100" s="730"/>
    </row>
    <row r="101" spans="1:18" s="722" customFormat="1" ht="15.95" customHeight="1">
      <c r="A101" s="1240" t="s">
        <v>2596</v>
      </c>
      <c r="B101" s="729"/>
      <c r="C101" s="729" t="s">
        <v>2597</v>
      </c>
      <c r="D101" s="507">
        <v>70</v>
      </c>
      <c r="E101" s="1778">
        <v>71</v>
      </c>
      <c r="F101" s="507">
        <v>41</v>
      </c>
      <c r="G101" s="507">
        <v>30</v>
      </c>
      <c r="H101" s="730" t="s">
        <v>2598</v>
      </c>
      <c r="K101" s="1240"/>
      <c r="L101" s="729"/>
      <c r="M101" s="729"/>
      <c r="N101" s="507"/>
      <c r="O101" s="1778"/>
      <c r="P101" s="507"/>
      <c r="Q101" s="507"/>
      <c r="R101" s="730"/>
    </row>
    <row r="102" spans="1:18" s="722" customFormat="1" ht="13.5">
      <c r="A102" s="723" t="s">
        <v>2596</v>
      </c>
      <c r="B102" s="729"/>
      <c r="C102" s="729" t="s">
        <v>2599</v>
      </c>
      <c r="D102" s="507">
        <v>40</v>
      </c>
      <c r="E102" s="1778">
        <v>42</v>
      </c>
      <c r="F102" s="507">
        <v>31</v>
      </c>
      <c r="G102" s="507">
        <v>11</v>
      </c>
      <c r="H102" s="730" t="s">
        <v>2600</v>
      </c>
      <c r="K102" s="723"/>
      <c r="L102" s="729"/>
      <c r="M102" s="729"/>
      <c r="N102" s="507"/>
      <c r="O102" s="1778"/>
      <c r="P102" s="507"/>
      <c r="Q102" s="507"/>
      <c r="R102" s="730"/>
    </row>
    <row r="103" spans="1:18" s="722" customFormat="1" ht="15.95" customHeight="1">
      <c r="A103" s="723" t="s">
        <v>2596</v>
      </c>
      <c r="B103" s="729"/>
      <c r="C103" s="729" t="s">
        <v>2601</v>
      </c>
      <c r="D103" s="507">
        <v>50</v>
      </c>
      <c r="E103" s="1778">
        <v>50</v>
      </c>
      <c r="F103" s="507">
        <v>29</v>
      </c>
      <c r="G103" s="507">
        <v>21</v>
      </c>
      <c r="H103" s="730" t="s">
        <v>2602</v>
      </c>
      <c r="K103" s="723"/>
      <c r="L103" s="729"/>
      <c r="M103" s="729"/>
      <c r="N103" s="507"/>
      <c r="O103" s="1778"/>
      <c r="P103" s="507"/>
      <c r="Q103" s="507"/>
      <c r="R103" s="730"/>
    </row>
    <row r="104" spans="1:18" s="540" customFormat="1" ht="15.95" customHeight="1">
      <c r="A104" s="723" t="s">
        <v>2603</v>
      </c>
      <c r="B104" s="729"/>
      <c r="C104" s="729" t="s">
        <v>2604</v>
      </c>
      <c r="D104" s="507">
        <v>74</v>
      </c>
      <c r="E104" s="1778">
        <f>F104+G104</f>
        <v>74</v>
      </c>
      <c r="F104" s="507">
        <v>25</v>
      </c>
      <c r="G104" s="507">
        <v>49</v>
      </c>
      <c r="H104" s="730" t="s">
        <v>2605</v>
      </c>
    </row>
    <row r="105" spans="1:18" s="540" customFormat="1" ht="15.95" customHeight="1">
      <c r="A105" s="723" t="s">
        <v>5605</v>
      </c>
      <c r="B105" s="729"/>
      <c r="C105" s="729" t="s">
        <v>5606</v>
      </c>
      <c r="D105" s="507">
        <v>100</v>
      </c>
      <c r="E105" s="1778" t="s">
        <v>4998</v>
      </c>
      <c r="F105" s="1778" t="s">
        <v>4998</v>
      </c>
      <c r="G105" s="1778" t="s">
        <v>4998</v>
      </c>
      <c r="H105" s="730" t="s">
        <v>5607</v>
      </c>
    </row>
    <row r="106" spans="1:18" s="540" customFormat="1" ht="15.95" customHeight="1">
      <c r="A106" s="723" t="s">
        <v>5605</v>
      </c>
      <c r="B106" s="729"/>
      <c r="C106" s="729" t="s">
        <v>5608</v>
      </c>
      <c r="D106" s="507">
        <v>170</v>
      </c>
      <c r="E106" s="1778" t="s">
        <v>4998</v>
      </c>
      <c r="F106" s="507" t="s">
        <v>4998</v>
      </c>
      <c r="G106" s="507" t="s">
        <v>4998</v>
      </c>
      <c r="H106" s="730" t="s">
        <v>5609</v>
      </c>
    </row>
    <row r="107" spans="1:18" s="540" customFormat="1" ht="15.95" customHeight="1">
      <c r="A107" s="723" t="s">
        <v>5605</v>
      </c>
      <c r="B107" s="729"/>
      <c r="C107" s="729" t="s">
        <v>5610</v>
      </c>
      <c r="D107" s="507">
        <v>94</v>
      </c>
      <c r="E107" s="1778" t="s">
        <v>4998</v>
      </c>
      <c r="F107" s="507" t="s">
        <v>4998</v>
      </c>
      <c r="G107" s="507" t="s">
        <v>4998</v>
      </c>
      <c r="H107" s="730" t="s">
        <v>5611</v>
      </c>
    </row>
    <row r="108" spans="1:18" s="540" customFormat="1" ht="15.95" customHeight="1">
      <c r="A108" s="723" t="s">
        <v>5605</v>
      </c>
      <c r="B108" s="729"/>
      <c r="C108" s="729" t="s">
        <v>5612</v>
      </c>
      <c r="D108" s="507">
        <v>50</v>
      </c>
      <c r="E108" s="1778" t="s">
        <v>4998</v>
      </c>
      <c r="F108" s="507" t="s">
        <v>4998</v>
      </c>
      <c r="G108" s="507" t="s">
        <v>4998</v>
      </c>
      <c r="H108" s="730" t="s">
        <v>5613</v>
      </c>
    </row>
    <row r="109" spans="1:18" s="540" customFormat="1" ht="15.95" customHeight="1">
      <c r="A109" s="723" t="s">
        <v>5605</v>
      </c>
      <c r="B109" s="729"/>
      <c r="C109" s="729" t="s">
        <v>5614</v>
      </c>
      <c r="D109" s="507">
        <v>50</v>
      </c>
      <c r="E109" s="1778" t="s">
        <v>4998</v>
      </c>
      <c r="F109" s="507" t="s">
        <v>4998</v>
      </c>
      <c r="G109" s="507" t="s">
        <v>4998</v>
      </c>
      <c r="H109" s="730" t="s">
        <v>5615</v>
      </c>
    </row>
    <row r="110" spans="1:18" s="540" customFormat="1" ht="15.95" customHeight="1">
      <c r="A110" s="723" t="s">
        <v>5605</v>
      </c>
      <c r="B110" s="729"/>
      <c r="C110" s="729" t="s">
        <v>5616</v>
      </c>
      <c r="D110" s="507">
        <v>80</v>
      </c>
      <c r="E110" s="1778" t="s">
        <v>4998</v>
      </c>
      <c r="F110" s="507" t="s">
        <v>4998</v>
      </c>
      <c r="G110" s="507" t="s">
        <v>4998</v>
      </c>
      <c r="H110" s="730" t="s">
        <v>5617</v>
      </c>
    </row>
    <row r="111" spans="1:18" s="540" customFormat="1" ht="15.95" customHeight="1">
      <c r="A111" s="723" t="s">
        <v>5605</v>
      </c>
      <c r="B111" s="729"/>
      <c r="C111" s="729" t="s">
        <v>5618</v>
      </c>
      <c r="D111" s="507">
        <v>80</v>
      </c>
      <c r="E111" s="1778" t="s">
        <v>4998</v>
      </c>
      <c r="F111" s="507" t="s">
        <v>4998</v>
      </c>
      <c r="G111" s="507" t="s">
        <v>4998</v>
      </c>
      <c r="H111" s="730" t="s">
        <v>5619</v>
      </c>
    </row>
    <row r="112" spans="1:18" s="540" customFormat="1" ht="15.95" customHeight="1">
      <c r="A112" s="723" t="s">
        <v>5605</v>
      </c>
      <c r="B112" s="729"/>
      <c r="C112" s="729" t="s">
        <v>5620</v>
      </c>
      <c r="D112" s="507">
        <v>80</v>
      </c>
      <c r="E112" s="1778" t="s">
        <v>4998</v>
      </c>
      <c r="F112" s="507" t="s">
        <v>4998</v>
      </c>
      <c r="G112" s="507" t="s">
        <v>4998</v>
      </c>
      <c r="H112" s="730" t="s">
        <v>5621</v>
      </c>
    </row>
    <row r="113" spans="1:8" s="540" customFormat="1" ht="15.95" customHeight="1">
      <c r="A113" s="723" t="s">
        <v>5605</v>
      </c>
      <c r="B113" s="729"/>
      <c r="C113" s="729" t="s">
        <v>5622</v>
      </c>
      <c r="D113" s="507">
        <v>60</v>
      </c>
      <c r="E113" s="1778" t="s">
        <v>4998</v>
      </c>
      <c r="F113" s="507" t="s">
        <v>4998</v>
      </c>
      <c r="G113" s="507" t="s">
        <v>4998</v>
      </c>
      <c r="H113" s="730" t="s">
        <v>5623</v>
      </c>
    </row>
    <row r="114" spans="1:8" s="540" customFormat="1" ht="15.95" customHeight="1">
      <c r="A114" s="723" t="s">
        <v>5605</v>
      </c>
      <c r="B114" s="729"/>
      <c r="C114" s="729" t="s">
        <v>5624</v>
      </c>
      <c r="D114" s="507">
        <v>60</v>
      </c>
      <c r="E114" s="1778" t="s">
        <v>4998</v>
      </c>
      <c r="F114" s="507" t="s">
        <v>4998</v>
      </c>
      <c r="G114" s="507" t="s">
        <v>4998</v>
      </c>
      <c r="H114" s="730" t="s">
        <v>5625</v>
      </c>
    </row>
    <row r="115" spans="1:8" s="540" customFormat="1" ht="15.95" customHeight="1">
      <c r="A115" s="723" t="s">
        <v>5605</v>
      </c>
      <c r="B115" s="729"/>
      <c r="C115" s="729" t="s">
        <v>5626</v>
      </c>
      <c r="D115" s="507">
        <v>60</v>
      </c>
      <c r="E115" s="1778" t="s">
        <v>4998</v>
      </c>
      <c r="F115" s="507" t="s">
        <v>4998</v>
      </c>
      <c r="G115" s="507" t="s">
        <v>4998</v>
      </c>
      <c r="H115" s="730" t="s">
        <v>5627</v>
      </c>
    </row>
    <row r="116" spans="1:8" s="540" customFormat="1" ht="15.95" customHeight="1">
      <c r="A116" s="723" t="s">
        <v>5605</v>
      </c>
      <c r="B116" s="729"/>
      <c r="C116" s="729" t="s">
        <v>5628</v>
      </c>
      <c r="D116" s="507">
        <v>60</v>
      </c>
      <c r="E116" s="1778" t="s">
        <v>4998</v>
      </c>
      <c r="F116" s="507" t="s">
        <v>4998</v>
      </c>
      <c r="G116" s="507" t="s">
        <v>4998</v>
      </c>
      <c r="H116" s="730" t="s">
        <v>5629</v>
      </c>
    </row>
    <row r="117" spans="1:8" s="540" customFormat="1" ht="15.95" customHeight="1">
      <c r="A117" s="723" t="s">
        <v>5605</v>
      </c>
      <c r="B117" s="729"/>
      <c r="C117" s="729" t="s">
        <v>5630</v>
      </c>
      <c r="D117" s="507">
        <v>60</v>
      </c>
      <c r="E117" s="1778" t="s">
        <v>4998</v>
      </c>
      <c r="F117" s="507" t="s">
        <v>4998</v>
      </c>
      <c r="G117" s="507" t="s">
        <v>4998</v>
      </c>
      <c r="H117" s="730" t="s">
        <v>5631</v>
      </c>
    </row>
    <row r="118" spans="1:8" s="540" customFormat="1" ht="15.95" customHeight="1">
      <c r="A118" s="723" t="s">
        <v>5605</v>
      </c>
      <c r="B118" s="729"/>
      <c r="C118" s="729" t="s">
        <v>5632</v>
      </c>
      <c r="D118" s="507">
        <v>60</v>
      </c>
      <c r="E118" s="1778" t="s">
        <v>4998</v>
      </c>
      <c r="F118" s="507" t="s">
        <v>4998</v>
      </c>
      <c r="G118" s="507" t="s">
        <v>4998</v>
      </c>
      <c r="H118" s="730" t="s">
        <v>5633</v>
      </c>
    </row>
    <row r="119" spans="1:8" s="540" customFormat="1" ht="15.95" customHeight="1">
      <c r="A119" s="723" t="s">
        <v>5605</v>
      </c>
      <c r="B119" s="729"/>
      <c r="C119" s="729" t="s">
        <v>5634</v>
      </c>
      <c r="D119" s="507">
        <v>60</v>
      </c>
      <c r="E119" s="1778" t="s">
        <v>4998</v>
      </c>
      <c r="F119" s="507" t="s">
        <v>4998</v>
      </c>
      <c r="G119" s="507" t="s">
        <v>4998</v>
      </c>
      <c r="H119" s="730" t="s">
        <v>5635</v>
      </c>
    </row>
    <row r="120" spans="1:8" s="540" customFormat="1" ht="15.95" customHeight="1">
      <c r="A120" s="723" t="s">
        <v>5605</v>
      </c>
      <c r="B120" s="729"/>
      <c r="C120" s="729" t="s">
        <v>5636</v>
      </c>
      <c r="D120" s="507">
        <v>60</v>
      </c>
      <c r="E120" s="1778" t="s">
        <v>4998</v>
      </c>
      <c r="F120" s="507" t="s">
        <v>4998</v>
      </c>
      <c r="G120" s="507" t="s">
        <v>4998</v>
      </c>
      <c r="H120" s="730" t="s">
        <v>5637</v>
      </c>
    </row>
    <row r="121" spans="1:8" s="540" customFormat="1" ht="15.95" customHeight="1">
      <c r="A121" s="723" t="s">
        <v>5605</v>
      </c>
      <c r="B121" s="729"/>
      <c r="C121" s="729" t="s">
        <v>5638</v>
      </c>
      <c r="D121" s="507">
        <v>60</v>
      </c>
      <c r="E121" s="1778" t="s">
        <v>4998</v>
      </c>
      <c r="F121" s="507" t="s">
        <v>4998</v>
      </c>
      <c r="G121" s="507" t="s">
        <v>4998</v>
      </c>
      <c r="H121" s="730" t="s">
        <v>5639</v>
      </c>
    </row>
    <row r="122" spans="1:8" s="540" customFormat="1" ht="15.95" customHeight="1">
      <c r="A122" s="723" t="s">
        <v>5605</v>
      </c>
      <c r="B122" s="729"/>
      <c r="C122" s="729" t="s">
        <v>5640</v>
      </c>
      <c r="D122" s="507">
        <v>29</v>
      </c>
      <c r="E122" s="1778" t="s">
        <v>4998</v>
      </c>
      <c r="F122" s="507" t="s">
        <v>4998</v>
      </c>
      <c r="G122" s="507" t="s">
        <v>4998</v>
      </c>
      <c r="H122" s="730" t="s">
        <v>5641</v>
      </c>
    </row>
    <row r="123" spans="1:8" s="540" customFormat="1" ht="15.95" customHeight="1">
      <c r="A123" s="723" t="s">
        <v>5605</v>
      </c>
      <c r="B123" s="729"/>
      <c r="C123" s="729" t="s">
        <v>5642</v>
      </c>
      <c r="D123" s="507">
        <v>29</v>
      </c>
      <c r="E123" s="1778" t="s">
        <v>4998</v>
      </c>
      <c r="F123" s="507" t="s">
        <v>4998</v>
      </c>
      <c r="G123" s="507" t="s">
        <v>4998</v>
      </c>
      <c r="H123" s="730" t="s">
        <v>5643</v>
      </c>
    </row>
    <row r="124" spans="1:8" s="540" customFormat="1" ht="15.95" customHeight="1">
      <c r="A124" s="723" t="s">
        <v>5605</v>
      </c>
      <c r="B124" s="729"/>
      <c r="C124" s="729" t="s">
        <v>5644</v>
      </c>
      <c r="D124" s="507">
        <v>29</v>
      </c>
      <c r="E124" s="1778" t="s">
        <v>4998</v>
      </c>
      <c r="F124" s="507" t="s">
        <v>4998</v>
      </c>
      <c r="G124" s="507" t="s">
        <v>4998</v>
      </c>
      <c r="H124" s="730" t="s">
        <v>5645</v>
      </c>
    </row>
    <row r="125" spans="1:8" s="540" customFormat="1" ht="15.95" customHeight="1">
      <c r="A125" s="723" t="s">
        <v>5605</v>
      </c>
      <c r="B125" s="729"/>
      <c r="C125" s="729" t="s">
        <v>5646</v>
      </c>
      <c r="D125" s="507">
        <v>29</v>
      </c>
      <c r="E125" s="1778" t="s">
        <v>4998</v>
      </c>
      <c r="F125" s="507" t="s">
        <v>4998</v>
      </c>
      <c r="G125" s="507" t="s">
        <v>4998</v>
      </c>
      <c r="H125" s="730" t="s">
        <v>5647</v>
      </c>
    </row>
    <row r="126" spans="1:8" s="540" customFormat="1" ht="15.95" customHeight="1">
      <c r="A126" s="723" t="s">
        <v>5605</v>
      </c>
      <c r="B126" s="729"/>
      <c r="C126" s="729" t="s">
        <v>5648</v>
      </c>
      <c r="D126" s="507">
        <v>29</v>
      </c>
      <c r="E126" s="1778" t="s">
        <v>4998</v>
      </c>
      <c r="F126" s="507" t="s">
        <v>4998</v>
      </c>
      <c r="G126" s="507" t="s">
        <v>4998</v>
      </c>
      <c r="H126" s="730" t="s">
        <v>5649</v>
      </c>
    </row>
    <row r="127" spans="1:8" s="540" customFormat="1" ht="15.95" customHeight="1">
      <c r="A127" s="723" t="s">
        <v>2606</v>
      </c>
      <c r="B127" s="729"/>
      <c r="C127" s="729" t="s">
        <v>2607</v>
      </c>
      <c r="D127" s="507">
        <v>60</v>
      </c>
      <c r="E127" s="1778">
        <f t="shared" ref="E127:E131" si="0">F127+G127</f>
        <v>60</v>
      </c>
      <c r="F127" s="507">
        <v>17</v>
      </c>
      <c r="G127" s="507">
        <v>43</v>
      </c>
      <c r="H127" s="730" t="s">
        <v>2608</v>
      </c>
    </row>
    <row r="128" spans="1:8" s="540" customFormat="1" ht="15.95" customHeight="1">
      <c r="A128" s="723" t="s">
        <v>2609</v>
      </c>
      <c r="B128" s="729"/>
      <c r="C128" s="729" t="s">
        <v>2610</v>
      </c>
      <c r="D128" s="507">
        <v>60</v>
      </c>
      <c r="E128" s="1778">
        <f t="shared" si="0"/>
        <v>59</v>
      </c>
      <c r="F128" s="507">
        <v>15</v>
      </c>
      <c r="G128" s="507">
        <v>44</v>
      </c>
      <c r="H128" s="730" t="s">
        <v>2611</v>
      </c>
    </row>
    <row r="129" spans="1:8" s="540" customFormat="1" ht="15.95" customHeight="1">
      <c r="A129" s="723" t="s">
        <v>2609</v>
      </c>
      <c r="B129" s="729"/>
      <c r="C129" s="729" t="s">
        <v>2612</v>
      </c>
      <c r="D129" s="507">
        <v>50</v>
      </c>
      <c r="E129" s="1778">
        <f t="shared" si="0"/>
        <v>49</v>
      </c>
      <c r="F129" s="507">
        <v>18</v>
      </c>
      <c r="G129" s="507">
        <v>31</v>
      </c>
      <c r="H129" s="730" t="s">
        <v>2613</v>
      </c>
    </row>
    <row r="130" spans="1:8" s="540" customFormat="1" ht="15.95" customHeight="1">
      <c r="A130" s="723" t="s">
        <v>2609</v>
      </c>
      <c r="B130" s="729"/>
      <c r="C130" s="729" t="s">
        <v>2614</v>
      </c>
      <c r="D130" s="507">
        <v>30</v>
      </c>
      <c r="E130" s="1778">
        <f t="shared" si="0"/>
        <v>28</v>
      </c>
      <c r="F130" s="507">
        <v>10</v>
      </c>
      <c r="G130" s="507">
        <v>18</v>
      </c>
      <c r="H130" s="730" t="s">
        <v>2615</v>
      </c>
    </row>
    <row r="131" spans="1:8" s="540" customFormat="1" ht="15.95" customHeight="1">
      <c r="A131" s="723" t="s">
        <v>2609</v>
      </c>
      <c r="B131" s="729"/>
      <c r="C131" s="729" t="s">
        <v>2616</v>
      </c>
      <c r="D131" s="507">
        <v>30</v>
      </c>
      <c r="E131" s="1778">
        <f t="shared" si="0"/>
        <v>26</v>
      </c>
      <c r="F131" s="507">
        <v>9</v>
      </c>
      <c r="G131" s="507">
        <v>17</v>
      </c>
      <c r="H131" s="730" t="s">
        <v>2617</v>
      </c>
    </row>
    <row r="132" spans="1:8" s="540" customFormat="1" ht="15.95" customHeight="1">
      <c r="A132" s="1782" t="s">
        <v>2618</v>
      </c>
      <c r="B132" s="572"/>
      <c r="C132" s="572" t="s">
        <v>2619</v>
      </c>
      <c r="D132" s="706">
        <v>80</v>
      </c>
      <c r="E132" s="1778">
        <v>87</v>
      </c>
      <c r="F132" s="706">
        <v>44</v>
      </c>
      <c r="G132" s="706">
        <v>43</v>
      </c>
      <c r="H132" s="730" t="s">
        <v>2620</v>
      </c>
    </row>
    <row r="133" spans="1:8" s="731" customFormat="1" ht="20.100000000000001" customHeight="1">
      <c r="A133" s="723" t="s">
        <v>2621</v>
      </c>
      <c r="B133" s="732"/>
      <c r="C133" s="732"/>
      <c r="D133" s="732"/>
      <c r="E133" s="732"/>
      <c r="F133" s="732"/>
      <c r="G133" s="732"/>
      <c r="H133" s="732"/>
    </row>
    <row r="134" spans="1:8" ht="20.100000000000001" customHeight="1">
      <c r="A134" s="723" t="s">
        <v>2622</v>
      </c>
      <c r="B134" s="732"/>
      <c r="C134" s="732"/>
    </row>
    <row r="135" spans="1:8" ht="20.100000000000001" customHeight="1">
      <c r="A135" s="723" t="s">
        <v>2623</v>
      </c>
      <c r="B135" s="732"/>
      <c r="C135" s="732"/>
    </row>
    <row r="136" spans="1:8" ht="20.100000000000001" customHeight="1">
      <c r="A136" s="723" t="s">
        <v>5657</v>
      </c>
      <c r="B136" s="732"/>
      <c r="C136" s="732"/>
    </row>
    <row r="137" spans="1:8" s="23" customFormat="1" ht="15" customHeight="1">
      <c r="A137" s="732" t="s">
        <v>5659</v>
      </c>
      <c r="B137" s="564"/>
      <c r="C137" s="564"/>
      <c r="D137" s="564"/>
      <c r="E137" s="564"/>
      <c r="F137" s="564"/>
      <c r="G137" s="564"/>
      <c r="H137" s="564"/>
    </row>
    <row r="138" spans="1:8" ht="15" customHeight="1">
      <c r="A138" s="1796" t="s">
        <v>5660</v>
      </c>
    </row>
    <row r="139" spans="1:8" ht="15" customHeight="1">
      <c r="A139" s="1796" t="s">
        <v>5658</v>
      </c>
    </row>
    <row r="144" spans="1:8" ht="15" customHeight="1">
      <c r="A144" s="722"/>
    </row>
  </sheetData>
  <mergeCells count="5">
    <mergeCell ref="A4:A5"/>
    <mergeCell ref="B4:C5"/>
    <mergeCell ref="D4:D5"/>
    <mergeCell ref="E4:G4"/>
    <mergeCell ref="H4:H5"/>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rowBreaks count="1" manualBreakCount="1">
    <brk id="136" max="3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G14"/>
  <sheetViews>
    <sheetView zoomScaleNormal="100" zoomScaleSheetLayoutView="100" workbookViewId="0">
      <pane ySplit="4" topLeftCell="A5" activePane="bottomLeft" state="frozen"/>
      <selection activeCell="M25" sqref="M25"/>
      <selection pane="bottomLeft" activeCell="B2" sqref="B2"/>
    </sheetView>
  </sheetViews>
  <sheetFormatPr defaultColWidth="2.5" defaultRowHeight="15" customHeight="1"/>
  <cols>
    <col min="1" max="1" width="22.875" style="20" customWidth="1"/>
    <col min="2" max="2" width="13.875" style="20" bestFit="1" customWidth="1"/>
    <col min="3" max="3" width="9" style="20" bestFit="1" customWidth="1"/>
    <col min="4" max="4" width="17.625" style="20" bestFit="1" customWidth="1"/>
    <col min="5" max="5" width="19" style="20" customWidth="1"/>
    <col min="6" max="6" width="2.5" style="20"/>
    <col min="7" max="7" width="10.625" style="20" bestFit="1" customWidth="1"/>
    <col min="8" max="16384" width="2.5" style="20"/>
  </cols>
  <sheetData>
    <row r="1" spans="1:7" ht="22.5" customHeight="1">
      <c r="E1" s="19" t="s">
        <v>4753</v>
      </c>
      <c r="G1" s="95" t="s">
        <v>206</v>
      </c>
    </row>
    <row r="2" spans="1:7" ht="22.5" customHeight="1">
      <c r="A2" s="22" t="s">
        <v>4761</v>
      </c>
    </row>
    <row r="3" spans="1:7" ht="22.5" customHeight="1">
      <c r="A3" s="47" t="s">
        <v>80</v>
      </c>
      <c r="E3" s="48" t="s">
        <v>5548</v>
      </c>
    </row>
    <row r="4" spans="1:7" ht="20.100000000000001" customHeight="1">
      <c r="A4" s="24" t="s">
        <v>81</v>
      </c>
      <c r="B4" s="2016" t="s">
        <v>82</v>
      </c>
      <c r="C4" s="2017"/>
      <c r="D4" s="25" t="s">
        <v>83</v>
      </c>
      <c r="E4" s="24" t="s">
        <v>84</v>
      </c>
    </row>
    <row r="5" spans="1:7" ht="22.5" customHeight="1">
      <c r="A5" s="161" t="s">
        <v>85</v>
      </c>
      <c r="B5" s="29" t="s">
        <v>86</v>
      </c>
      <c r="C5" s="49">
        <v>180.66</v>
      </c>
      <c r="D5" s="50" t="s">
        <v>87</v>
      </c>
      <c r="E5" s="50" t="s">
        <v>88</v>
      </c>
    </row>
    <row r="6" spans="1:7" ht="22.5" customHeight="1">
      <c r="A6" s="161" t="s">
        <v>89</v>
      </c>
      <c r="B6" s="51"/>
      <c r="C6" s="49">
        <v>25.09</v>
      </c>
      <c r="D6" s="50" t="s">
        <v>90</v>
      </c>
      <c r="E6" s="50" t="s">
        <v>91</v>
      </c>
    </row>
    <row r="7" spans="1:7" ht="22.5" customHeight="1">
      <c r="A7" s="161" t="s">
        <v>92</v>
      </c>
      <c r="B7" s="51"/>
      <c r="C7" s="49">
        <v>19</v>
      </c>
      <c r="D7" s="50" t="s">
        <v>93</v>
      </c>
      <c r="E7" s="50" t="s">
        <v>91</v>
      </c>
    </row>
    <row r="8" spans="1:7" ht="22.5" customHeight="1">
      <c r="A8" s="161" t="s">
        <v>94</v>
      </c>
      <c r="B8" s="51"/>
      <c r="C8" s="49">
        <v>20.97</v>
      </c>
      <c r="D8" s="50" t="s">
        <v>95</v>
      </c>
      <c r="E8" s="50" t="s">
        <v>91</v>
      </c>
    </row>
    <row r="9" spans="1:7" ht="22.5" customHeight="1">
      <c r="A9" s="161" t="s">
        <v>96</v>
      </c>
      <c r="B9" s="51"/>
      <c r="C9" s="49">
        <v>51.46</v>
      </c>
      <c r="D9" s="50" t="s">
        <v>97</v>
      </c>
      <c r="E9" s="50" t="s">
        <v>91</v>
      </c>
    </row>
    <row r="10" spans="1:7" ht="22.5" customHeight="1">
      <c r="A10" s="161" t="s">
        <v>98</v>
      </c>
      <c r="B10" s="51"/>
      <c r="C10" s="49">
        <v>23.05</v>
      </c>
      <c r="D10" s="50" t="s">
        <v>99</v>
      </c>
      <c r="E10" s="50" t="s">
        <v>100</v>
      </c>
    </row>
    <row r="11" spans="1:7" ht="22.5" customHeight="1">
      <c r="A11" s="161" t="s">
        <v>101</v>
      </c>
      <c r="B11" s="51"/>
      <c r="C11" s="49">
        <v>21.6</v>
      </c>
      <c r="D11" s="50" t="s">
        <v>102</v>
      </c>
      <c r="E11" s="50" t="s">
        <v>91</v>
      </c>
    </row>
    <row r="12" spans="1:7" ht="22.5" customHeight="1">
      <c r="A12" s="161" t="s">
        <v>103</v>
      </c>
      <c r="B12" s="51"/>
      <c r="C12" s="49">
        <v>11.89</v>
      </c>
      <c r="D12" s="50" t="s">
        <v>104</v>
      </c>
      <c r="E12" s="50" t="s">
        <v>105</v>
      </c>
    </row>
    <row r="13" spans="1:7" ht="22.5" customHeight="1">
      <c r="A13" s="164" t="s">
        <v>106</v>
      </c>
      <c r="B13" s="52"/>
      <c r="C13" s="53">
        <v>12.76</v>
      </c>
      <c r="D13" s="54" t="s">
        <v>107</v>
      </c>
      <c r="E13" s="54" t="s">
        <v>105</v>
      </c>
    </row>
    <row r="14" spans="1:7" ht="13.5">
      <c r="A14" s="55" t="s">
        <v>108</v>
      </c>
    </row>
  </sheetData>
  <customSheetViews>
    <customSheetView guid="{35BD8D3A-C3F6-4E0E-B6B2-2143E8CF03D4}">
      <pane ySplit="4" topLeftCell="A5" activePane="bottomLeft" state="frozen"/>
      <selection pane="bottomLeft" activeCell="D24" sqref="D24"/>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4"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3" topLeftCell="A5" activePane="bottomLeft" state="frozen"/>
      <selection pane="bottomLeft" activeCell="G1" sqref="G1"/>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3" topLeftCell="A5" activePane="bottomLeft"/>
      <selection pane="bottomLeft" activeCell="G1" sqref="G1"/>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3" topLeftCell="A5" activePane="bottomLeft"/>
      <selection pane="bottomLeft" activeCell="G1" sqref="G1"/>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3" topLeftCell="A5" activePane="bottomLeft"/>
      <selection pane="bottomLeft" activeCell="G1" sqref="G1"/>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4" topLeftCell="A5"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
    <mergeCell ref="B4:C4"/>
  </mergeCells>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autoPageBreaks="0"/>
  </sheetPr>
  <dimension ref="A1:L23"/>
  <sheetViews>
    <sheetView zoomScale="70" zoomScaleNormal="70" zoomScaleSheetLayoutView="85" workbookViewId="0">
      <selection activeCell="I24" sqref="I24"/>
    </sheetView>
  </sheetViews>
  <sheetFormatPr defaultColWidth="2.5" defaultRowHeight="15" customHeight="1"/>
  <cols>
    <col min="1" max="3" width="11.5" style="20" customWidth="1"/>
    <col min="4" max="10" width="13.875" style="20" customWidth="1"/>
    <col min="11" max="11" width="2.5" style="20" customWidth="1"/>
    <col min="12" max="12" width="10.625" style="20" bestFit="1" customWidth="1"/>
    <col min="13" max="16384" width="2.5" style="20"/>
  </cols>
  <sheetData>
    <row r="1" spans="1:12" ht="22.5" customHeight="1">
      <c r="J1" s="19" t="s">
        <v>4821</v>
      </c>
      <c r="L1" s="558" t="s">
        <v>747</v>
      </c>
    </row>
    <row r="2" spans="1:12" ht="22.5" customHeight="1">
      <c r="A2" s="22" t="s">
        <v>4827</v>
      </c>
      <c r="B2" s="22"/>
      <c r="C2" s="22"/>
    </row>
    <row r="3" spans="1:12" ht="20.100000000000001" customHeight="1">
      <c r="A3" s="2235" t="s">
        <v>2111</v>
      </c>
      <c r="B3" s="2236" t="s">
        <v>2112</v>
      </c>
      <c r="C3" s="2237" t="s">
        <v>2624</v>
      </c>
      <c r="D3" s="2237"/>
      <c r="E3" s="2237" t="s">
        <v>2625</v>
      </c>
      <c r="F3" s="2237"/>
      <c r="G3" s="2237" t="s">
        <v>2626</v>
      </c>
      <c r="H3" s="2237"/>
      <c r="I3" s="2237"/>
      <c r="J3" s="2238"/>
    </row>
    <row r="4" spans="1:12" ht="27">
      <c r="A4" s="2235"/>
      <c r="B4" s="2235"/>
      <c r="C4" s="988" t="s">
        <v>2627</v>
      </c>
      <c r="D4" s="988" t="s">
        <v>2628</v>
      </c>
      <c r="E4" s="733" t="s">
        <v>2629</v>
      </c>
      <c r="F4" s="733" t="s">
        <v>2630</v>
      </c>
      <c r="G4" s="988" t="s">
        <v>1015</v>
      </c>
      <c r="H4" s="733" t="s">
        <v>2631</v>
      </c>
      <c r="I4" s="988" t="s">
        <v>2632</v>
      </c>
      <c r="J4" s="989" t="s">
        <v>419</v>
      </c>
    </row>
    <row r="5" spans="1:12" s="37" customFormat="1" ht="30" customHeight="1">
      <c r="A5" s="1005">
        <v>2009</v>
      </c>
      <c r="B5" s="711" t="s">
        <v>1947</v>
      </c>
      <c r="C5" s="623">
        <v>48612</v>
      </c>
      <c r="D5" s="624">
        <v>88719</v>
      </c>
      <c r="E5" s="624">
        <v>8261186</v>
      </c>
      <c r="F5" s="624">
        <v>93116</v>
      </c>
      <c r="G5" s="624">
        <f t="shared" ref="G5:G16" si="0">SUM(H5:J5)</f>
        <v>20216455</v>
      </c>
      <c r="H5" s="624">
        <v>17758336</v>
      </c>
      <c r="I5" s="624">
        <v>249077</v>
      </c>
      <c r="J5" s="624">
        <v>2209042</v>
      </c>
    </row>
    <row r="6" spans="1:12" s="37" customFormat="1" ht="30" customHeight="1">
      <c r="A6" s="1005">
        <v>2010</v>
      </c>
      <c r="B6" s="1005" t="s">
        <v>1948</v>
      </c>
      <c r="C6" s="623">
        <v>48635</v>
      </c>
      <c r="D6" s="624">
        <v>87990</v>
      </c>
      <c r="E6" s="624">
        <v>7626644</v>
      </c>
      <c r="F6" s="624">
        <v>86676</v>
      </c>
      <c r="G6" s="624">
        <f t="shared" si="0"/>
        <v>20592376</v>
      </c>
      <c r="H6" s="624">
        <v>17958076</v>
      </c>
      <c r="I6" s="624">
        <v>264501</v>
      </c>
      <c r="J6" s="624">
        <v>2369799</v>
      </c>
    </row>
    <row r="7" spans="1:12" s="37" customFormat="1" ht="30" customHeight="1">
      <c r="A7" s="1005">
        <v>2011</v>
      </c>
      <c r="B7" s="1005" t="s">
        <v>1949</v>
      </c>
      <c r="C7" s="623">
        <v>48821</v>
      </c>
      <c r="D7" s="624">
        <v>87582</v>
      </c>
      <c r="E7" s="624">
        <v>7183664</v>
      </c>
      <c r="F7" s="624">
        <v>82022</v>
      </c>
      <c r="G7" s="624">
        <f t="shared" si="0"/>
        <v>21445645</v>
      </c>
      <c r="H7" s="624">
        <v>18904610</v>
      </c>
      <c r="I7" s="624">
        <v>386302</v>
      </c>
      <c r="J7" s="624">
        <v>2154733</v>
      </c>
    </row>
    <row r="8" spans="1:12" s="37" customFormat="1" ht="30" customHeight="1">
      <c r="A8" s="1005">
        <v>2012</v>
      </c>
      <c r="B8" s="1005" t="s">
        <v>1950</v>
      </c>
      <c r="C8" s="623">
        <v>48496</v>
      </c>
      <c r="D8" s="624">
        <v>85742</v>
      </c>
      <c r="E8" s="624">
        <v>7278821</v>
      </c>
      <c r="F8" s="624">
        <v>84892</v>
      </c>
      <c r="G8" s="624">
        <f t="shared" si="0"/>
        <v>22200869</v>
      </c>
      <c r="H8" s="624">
        <v>19587469</v>
      </c>
      <c r="I8" s="624">
        <v>574903</v>
      </c>
      <c r="J8" s="624">
        <v>2038497</v>
      </c>
    </row>
    <row r="9" spans="1:12" s="37" customFormat="1" ht="30" customHeight="1">
      <c r="A9" s="1005">
        <v>2013</v>
      </c>
      <c r="B9" s="1005" t="s">
        <v>1951</v>
      </c>
      <c r="C9" s="623">
        <v>48246</v>
      </c>
      <c r="D9" s="624">
        <v>83788</v>
      </c>
      <c r="E9" s="624">
        <v>7660369</v>
      </c>
      <c r="F9" s="624">
        <v>91425</v>
      </c>
      <c r="G9" s="624">
        <f t="shared" si="0"/>
        <v>21413840</v>
      </c>
      <c r="H9" s="624">
        <v>18669480</v>
      </c>
      <c r="I9" s="624">
        <v>239562</v>
      </c>
      <c r="J9" s="624">
        <v>2504798</v>
      </c>
    </row>
    <row r="10" spans="1:12" s="37" customFormat="1" ht="30" customHeight="1">
      <c r="A10" s="1005">
        <v>2014</v>
      </c>
      <c r="B10" s="1005" t="s">
        <v>1952</v>
      </c>
      <c r="C10" s="623">
        <v>47905</v>
      </c>
      <c r="D10" s="624">
        <v>81612</v>
      </c>
      <c r="E10" s="624">
        <v>7508856</v>
      </c>
      <c r="F10" s="624">
        <v>92006</v>
      </c>
      <c r="G10" s="624">
        <f t="shared" si="0"/>
        <v>21295882</v>
      </c>
      <c r="H10" s="624">
        <v>18610863</v>
      </c>
      <c r="I10" s="624">
        <v>234138</v>
      </c>
      <c r="J10" s="624">
        <v>2450881</v>
      </c>
    </row>
    <row r="11" spans="1:12" ht="30" customHeight="1">
      <c r="A11" s="955">
        <v>2015</v>
      </c>
      <c r="B11" s="955" t="s">
        <v>1953</v>
      </c>
      <c r="C11" s="141">
        <v>47656</v>
      </c>
      <c r="D11" s="142">
        <v>79488</v>
      </c>
      <c r="E11" s="142">
        <v>7312560</v>
      </c>
      <c r="F11" s="142">
        <v>91995</v>
      </c>
      <c r="G11" s="624">
        <f t="shared" si="0"/>
        <v>21481224</v>
      </c>
      <c r="H11" s="142">
        <v>18712564</v>
      </c>
      <c r="I11" s="142">
        <v>224549</v>
      </c>
      <c r="J11" s="142">
        <v>2544111</v>
      </c>
    </row>
    <row r="12" spans="1:12" ht="30" customHeight="1">
      <c r="A12" s="955">
        <v>2016</v>
      </c>
      <c r="B12" s="955" t="s">
        <v>1954</v>
      </c>
      <c r="C12" s="141">
        <v>46268</v>
      </c>
      <c r="D12" s="142">
        <v>75571</v>
      </c>
      <c r="E12" s="142">
        <v>7081988</v>
      </c>
      <c r="F12" s="142">
        <v>93713</v>
      </c>
      <c r="G12" s="624">
        <f t="shared" si="0"/>
        <v>20662039</v>
      </c>
      <c r="H12" s="142">
        <v>17896937</v>
      </c>
      <c r="I12" s="142">
        <v>210794</v>
      </c>
      <c r="J12" s="142">
        <v>2554308</v>
      </c>
    </row>
    <row r="13" spans="1:12" ht="30" customHeight="1">
      <c r="A13" s="955">
        <v>2017</v>
      </c>
      <c r="B13" s="955" t="s">
        <v>1955</v>
      </c>
      <c r="C13" s="141">
        <v>44481</v>
      </c>
      <c r="D13" s="142">
        <v>71524</v>
      </c>
      <c r="E13" s="142">
        <v>6548005</v>
      </c>
      <c r="F13" s="142">
        <v>91550</v>
      </c>
      <c r="G13" s="624">
        <f t="shared" si="0"/>
        <v>20412152</v>
      </c>
      <c r="H13" s="142">
        <v>17668832</v>
      </c>
      <c r="I13" s="142">
        <v>196713</v>
      </c>
      <c r="J13" s="142">
        <v>2546607</v>
      </c>
    </row>
    <row r="14" spans="1:12" ht="30" customHeight="1">
      <c r="A14" s="955">
        <v>2018</v>
      </c>
      <c r="B14" s="955" t="s">
        <v>1956</v>
      </c>
      <c r="C14" s="141">
        <v>43133</v>
      </c>
      <c r="D14" s="142">
        <v>68158</v>
      </c>
      <c r="E14" s="142">
        <v>6039637</v>
      </c>
      <c r="F14" s="142">
        <v>88612</v>
      </c>
      <c r="G14" s="624">
        <f t="shared" si="0"/>
        <v>20050624</v>
      </c>
      <c r="H14" s="142">
        <v>17303419</v>
      </c>
      <c r="I14" s="142">
        <v>188151</v>
      </c>
      <c r="J14" s="142">
        <v>2559054</v>
      </c>
    </row>
    <row r="15" spans="1:12" ht="30" customHeight="1">
      <c r="A15" s="955">
        <v>2019</v>
      </c>
      <c r="B15" s="955" t="s">
        <v>1957</v>
      </c>
      <c r="C15" s="141">
        <v>42043</v>
      </c>
      <c r="D15" s="142">
        <v>65482</v>
      </c>
      <c r="E15" s="142">
        <v>5685662</v>
      </c>
      <c r="F15" s="142">
        <v>86828</v>
      </c>
      <c r="G15" s="624">
        <f t="shared" si="0"/>
        <v>19631249</v>
      </c>
      <c r="H15" s="142">
        <v>17018642</v>
      </c>
      <c r="I15" s="142">
        <v>168895</v>
      </c>
      <c r="J15" s="625">
        <v>2443712</v>
      </c>
    </row>
    <row r="16" spans="1:12" ht="30" customHeight="1">
      <c r="A16" s="955">
        <v>2020</v>
      </c>
      <c r="B16" s="955" t="s">
        <v>1958</v>
      </c>
      <c r="C16" s="141">
        <v>41806</v>
      </c>
      <c r="D16" s="142">
        <v>64534</v>
      </c>
      <c r="E16" s="142">
        <v>5588972</v>
      </c>
      <c r="F16" s="142">
        <v>86605</v>
      </c>
      <c r="G16" s="624">
        <f t="shared" si="0"/>
        <v>19054946</v>
      </c>
      <c r="H16" s="142">
        <v>16487419</v>
      </c>
      <c r="I16" s="142">
        <v>164446</v>
      </c>
      <c r="J16" s="142">
        <v>2403081</v>
      </c>
    </row>
    <row r="17" spans="1:10" ht="30" customHeight="1">
      <c r="A17" s="1530">
        <v>2021</v>
      </c>
      <c r="B17" s="1530" t="s">
        <v>4915</v>
      </c>
      <c r="C17" s="141">
        <v>41656</v>
      </c>
      <c r="D17" s="142">
        <v>63699</v>
      </c>
      <c r="E17" s="142">
        <v>5491580</v>
      </c>
      <c r="F17" s="142">
        <v>86211</v>
      </c>
      <c r="G17" s="624">
        <f>SUM(H17:J17)</f>
        <v>19203718</v>
      </c>
      <c r="H17" s="142">
        <v>16685036</v>
      </c>
      <c r="I17" s="142">
        <v>177676</v>
      </c>
      <c r="J17" s="142">
        <v>2341006</v>
      </c>
    </row>
    <row r="18" spans="1:10" ht="30" customHeight="1">
      <c r="A18" s="1389">
        <v>2022</v>
      </c>
      <c r="B18" s="1389" t="s">
        <v>5124</v>
      </c>
      <c r="C18" s="141">
        <v>41179</v>
      </c>
      <c r="D18" s="142">
        <v>61987</v>
      </c>
      <c r="E18" s="142">
        <v>5532573</v>
      </c>
      <c r="F18" s="142">
        <v>89254</v>
      </c>
      <c r="G18" s="624">
        <f>SUM(H18:J18)</f>
        <v>19316598</v>
      </c>
      <c r="H18" s="142">
        <v>16820195</v>
      </c>
      <c r="I18" s="142">
        <v>157681</v>
      </c>
      <c r="J18" s="142">
        <v>2338722</v>
      </c>
    </row>
    <row r="19" spans="1:10" ht="30" customHeight="1">
      <c r="A19" s="1646">
        <v>2023</v>
      </c>
      <c r="B19" s="1646" t="s">
        <v>5425</v>
      </c>
      <c r="C19" s="141">
        <v>40186</v>
      </c>
      <c r="D19" s="142">
        <v>59324</v>
      </c>
      <c r="E19" s="142">
        <v>5349804</v>
      </c>
      <c r="F19" s="142">
        <v>90179</v>
      </c>
      <c r="G19" s="624">
        <f>SUM(H19:J19)</f>
        <v>19507141</v>
      </c>
      <c r="H19" s="142">
        <v>16854375</v>
      </c>
      <c r="I19" s="142">
        <v>153939</v>
      </c>
      <c r="J19" s="142">
        <v>2498827</v>
      </c>
    </row>
    <row r="20" spans="1:10" ht="30" customHeight="1">
      <c r="A20" s="1645">
        <v>2024</v>
      </c>
      <c r="B20" s="1776" t="s">
        <v>5566</v>
      </c>
      <c r="C20" s="1797">
        <v>39318</v>
      </c>
      <c r="D20" s="1798">
        <v>57226</v>
      </c>
      <c r="E20" s="1798">
        <v>5297726</v>
      </c>
      <c r="F20" s="1798">
        <v>92576</v>
      </c>
      <c r="G20" s="1799">
        <f>SUM(H20:J20)</f>
        <v>18901063</v>
      </c>
      <c r="H20" s="1798">
        <v>16336730</v>
      </c>
      <c r="I20" s="1798">
        <v>134686</v>
      </c>
      <c r="J20" s="1798">
        <v>2429647</v>
      </c>
    </row>
    <row r="21" spans="1:10" ht="15" customHeight="1">
      <c r="A21" s="20" t="s">
        <v>2633</v>
      </c>
    </row>
    <row r="22" spans="1:10" ht="15" customHeight="1">
      <c r="A22" s="20" t="s">
        <v>2634</v>
      </c>
    </row>
    <row r="23" spans="1:10" s="23" customFormat="1" ht="15" customHeight="1">
      <c r="A23" s="23" t="s">
        <v>2635</v>
      </c>
      <c r="D23" s="20"/>
    </row>
  </sheetData>
  <customSheetViews>
    <customSheetView guid="{35BD8D3A-C3F6-4E0E-B6B2-2143E8CF03D4}" scale="70">
      <selection activeCell="J26" sqref="J26"/>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6">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J19" sqref="J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J19" sqref="J1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6">
      <selection activeCell="J19" sqref="J19"/>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6">
      <selection activeCell="J19" sqref="J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6">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7" sqref="C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6">
      <selection activeCell="J19" sqref="J1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6">
      <selection activeCell="J19" sqref="J1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6">
      <selection activeCell="J19" sqref="J1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6">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6">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H18" sqref="H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6">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6">
      <selection activeCell="J19" sqref="J19"/>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6">
      <selection activeCell="J19" sqref="J19"/>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6">
      <selection activeCell="J19" sqref="J19"/>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6">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6">
      <selection activeCell="J19" sqref="J19"/>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6">
      <selection activeCell="J19" sqref="J19"/>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6">
      <selection activeCell="J19" sqref="J19"/>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6">
      <selection activeCell="J19" sqref="J19"/>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6">
      <selection activeCell="J19" sqref="J19"/>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6">
      <selection activeCell="J19" sqref="J1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6">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6">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6">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6">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6">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6">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6">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6">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6">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6">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6">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6">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6">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6">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6">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6">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6">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6">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6">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6">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6">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6">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6">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6">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6">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6">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6">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6">
      <selection activeCell="J19" sqref="J19"/>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6">
      <selection activeCell="J19" sqref="J19"/>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6">
      <selection activeCell="J19" sqref="J19"/>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6">
      <selection activeCell="J19" sqref="J19"/>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6">
      <selection activeCell="J19" sqref="J19"/>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6">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6">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6">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6">
      <selection activeCell="J19" sqref="J1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6">
      <selection activeCell="J19" sqref="J19"/>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6">
      <selection activeCell="J19" sqref="J19"/>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7" sqref="C1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6">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6">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6">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6">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6">
      <selection activeCell="J19" sqref="J1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6">
      <selection activeCell="J19" sqref="J1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6">
      <selection activeCell="J19" sqref="J1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6">
      <selection activeCell="J19" sqref="J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6">
      <selection activeCell="J19" sqref="J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J19" sqref="J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J19" sqref="J1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6">
      <selection activeCell="J19" sqref="J1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6">
      <selection activeCell="J19" sqref="J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J19" sqref="J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3:A4"/>
    <mergeCell ref="B3:B4"/>
    <mergeCell ref="C3:D3"/>
    <mergeCell ref="E3:F3"/>
    <mergeCell ref="G3:J3"/>
  </mergeCells>
  <phoneticPr fontId="2"/>
  <hyperlinks>
    <hyperlink ref="L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autoPageBreaks="0"/>
  </sheetPr>
  <dimension ref="A1:H23"/>
  <sheetViews>
    <sheetView topLeftCell="A7" zoomScale="85" zoomScaleNormal="85" zoomScaleSheetLayoutView="85" workbookViewId="0">
      <selection activeCell="E28" sqref="E28"/>
    </sheetView>
  </sheetViews>
  <sheetFormatPr defaultColWidth="2.5" defaultRowHeight="15" customHeight="1"/>
  <cols>
    <col min="1" max="3" width="13.625" style="20" customWidth="1"/>
    <col min="4" max="6" width="14.75" style="20" customWidth="1"/>
    <col min="7" max="7" width="2.5" style="20" customWidth="1"/>
    <col min="8" max="8" width="10.625" style="20" bestFit="1" customWidth="1"/>
    <col min="9" max="16384" width="2.5" style="20"/>
  </cols>
  <sheetData>
    <row r="1" spans="1:8" ht="22.5" customHeight="1">
      <c r="F1" s="19" t="s">
        <v>4821</v>
      </c>
      <c r="H1" s="558" t="s">
        <v>747</v>
      </c>
    </row>
    <row r="2" spans="1:8" ht="22.5" customHeight="1">
      <c r="A2" s="22" t="s">
        <v>4826</v>
      </c>
      <c r="B2" s="22"/>
      <c r="C2" s="22"/>
    </row>
    <row r="3" spans="1:8" ht="20.100000000000001" customHeight="1">
      <c r="A3" s="2135" t="s">
        <v>2348</v>
      </c>
      <c r="B3" s="2224" t="s">
        <v>2349</v>
      </c>
      <c r="C3" s="2239" t="s">
        <v>2636</v>
      </c>
      <c r="D3" s="2240" t="s">
        <v>2637</v>
      </c>
      <c r="E3" s="2016" t="s">
        <v>2638</v>
      </c>
      <c r="F3" s="2017"/>
    </row>
    <row r="4" spans="1:8" ht="20.100000000000001" customHeight="1">
      <c r="A4" s="2136"/>
      <c r="B4" s="2225"/>
      <c r="C4" s="2226"/>
      <c r="D4" s="2241"/>
      <c r="E4" s="953" t="s">
        <v>2639</v>
      </c>
      <c r="F4" s="953" t="s">
        <v>2640</v>
      </c>
    </row>
    <row r="5" spans="1:8" s="37" customFormat="1" ht="30" customHeight="1">
      <c r="A5" s="1618">
        <v>2010</v>
      </c>
      <c r="B5" s="1619" t="s">
        <v>1948</v>
      </c>
      <c r="C5" s="1062">
        <v>34260</v>
      </c>
      <c r="D5" s="1620">
        <v>2027464</v>
      </c>
      <c r="E5" s="734">
        <v>40000</v>
      </c>
      <c r="F5" s="735">
        <v>7.5999999999999998E-2</v>
      </c>
    </row>
    <row r="6" spans="1:8" s="37" customFormat="1" ht="30" customHeight="1">
      <c r="A6" s="1005">
        <v>2011</v>
      </c>
      <c r="B6" s="711" t="s">
        <v>2034</v>
      </c>
      <c r="C6" s="601">
        <v>35159</v>
      </c>
      <c r="D6" s="1006">
        <v>1875986</v>
      </c>
      <c r="E6" s="734">
        <v>40000</v>
      </c>
      <c r="F6" s="735">
        <v>7.5999999999999998E-2</v>
      </c>
    </row>
    <row r="7" spans="1:8" s="37" customFormat="1" ht="30" customHeight="1">
      <c r="A7" s="1005">
        <v>2012</v>
      </c>
      <c r="B7" s="1009" t="s">
        <v>1950</v>
      </c>
      <c r="C7" s="601">
        <v>36173</v>
      </c>
      <c r="D7" s="1006">
        <v>1969904</v>
      </c>
      <c r="E7" s="734">
        <v>40000</v>
      </c>
      <c r="F7" s="735">
        <v>7.7600000000000002E-2</v>
      </c>
    </row>
    <row r="8" spans="1:8" s="37" customFormat="1" ht="30" customHeight="1">
      <c r="A8" s="1005">
        <v>2013</v>
      </c>
      <c r="B8" s="1009" t="s">
        <v>1951</v>
      </c>
      <c r="C8" s="601">
        <v>36898</v>
      </c>
      <c r="D8" s="1006">
        <v>2118487</v>
      </c>
      <c r="E8" s="734">
        <v>40000</v>
      </c>
      <c r="F8" s="735">
        <v>7.7600000000000002E-2</v>
      </c>
    </row>
    <row r="9" spans="1:8" s="37" customFormat="1" ht="30" customHeight="1">
      <c r="A9" s="1005">
        <v>2014</v>
      </c>
      <c r="B9" s="1009" t="s">
        <v>1952</v>
      </c>
      <c r="C9" s="601">
        <v>37325</v>
      </c>
      <c r="D9" s="1006">
        <v>2229903</v>
      </c>
      <c r="E9" s="734">
        <v>41700</v>
      </c>
      <c r="F9" s="735">
        <v>8.1900000000000001E-2</v>
      </c>
    </row>
    <row r="10" spans="1:8" s="37" customFormat="1" ht="30" customHeight="1">
      <c r="A10" s="1005">
        <v>2015</v>
      </c>
      <c r="B10" s="1009" t="s">
        <v>1953</v>
      </c>
      <c r="C10" s="601">
        <v>38088</v>
      </c>
      <c r="D10" s="1006">
        <v>2223468</v>
      </c>
      <c r="E10" s="734">
        <v>41700</v>
      </c>
      <c r="F10" s="735">
        <v>8.1900000000000001E-2</v>
      </c>
    </row>
    <row r="11" spans="1:8" s="37" customFormat="1" ht="30" customHeight="1">
      <c r="A11" s="1005">
        <v>2016</v>
      </c>
      <c r="B11" s="1009" t="s">
        <v>1954</v>
      </c>
      <c r="C11" s="601">
        <v>38897</v>
      </c>
      <c r="D11" s="1006">
        <v>2320337</v>
      </c>
      <c r="E11" s="734" t="s">
        <v>2641</v>
      </c>
      <c r="F11" s="735">
        <v>8.1900000000000001E-2</v>
      </c>
    </row>
    <row r="12" spans="1:8" ht="30" customHeight="1">
      <c r="A12" s="955">
        <v>2017</v>
      </c>
      <c r="B12" s="986" t="s">
        <v>1955</v>
      </c>
      <c r="C12" s="584">
        <v>40080</v>
      </c>
      <c r="D12" s="972">
        <v>2387840</v>
      </c>
      <c r="E12" s="736">
        <v>41700</v>
      </c>
      <c r="F12" s="737">
        <v>8.1900000000000001E-2</v>
      </c>
    </row>
    <row r="13" spans="1:8" ht="30" customHeight="1">
      <c r="A13" s="955">
        <v>2018</v>
      </c>
      <c r="B13" s="986" t="s">
        <v>1956</v>
      </c>
      <c r="C13" s="584">
        <v>40604</v>
      </c>
      <c r="D13" s="972">
        <v>2519680</v>
      </c>
      <c r="E13" s="736">
        <v>41600</v>
      </c>
      <c r="F13" s="737">
        <v>7.9399999999999998E-2</v>
      </c>
    </row>
    <row r="14" spans="1:8" ht="30" customHeight="1">
      <c r="A14" s="955">
        <v>2019</v>
      </c>
      <c r="B14" s="986" t="s">
        <v>1957</v>
      </c>
      <c r="C14" s="584">
        <v>41481</v>
      </c>
      <c r="D14" s="972">
        <v>2601233</v>
      </c>
      <c r="E14" s="736">
        <v>41600</v>
      </c>
      <c r="F14" s="737">
        <v>7.9399999999999998E-2</v>
      </c>
    </row>
    <row r="15" spans="1:8" ht="30" customHeight="1">
      <c r="A15" s="955">
        <v>2020</v>
      </c>
      <c r="B15" s="986" t="s">
        <v>1958</v>
      </c>
      <c r="C15" s="584">
        <v>41594</v>
      </c>
      <c r="D15" s="972">
        <v>2703296</v>
      </c>
      <c r="E15" s="736">
        <v>43300</v>
      </c>
      <c r="F15" s="737">
        <v>8.2299999999999998E-2</v>
      </c>
    </row>
    <row r="16" spans="1:8" ht="30" customHeight="1">
      <c r="A16" s="1530">
        <v>2021</v>
      </c>
      <c r="B16" s="1534" t="s">
        <v>4915</v>
      </c>
      <c r="C16" s="1532">
        <v>41570</v>
      </c>
      <c r="D16" s="1417">
        <v>2711802</v>
      </c>
      <c r="E16" s="736">
        <v>43300</v>
      </c>
      <c r="F16" s="737">
        <v>8.2299999999999998E-2</v>
      </c>
    </row>
    <row r="17" spans="1:6" ht="30" customHeight="1">
      <c r="A17" s="1389">
        <v>2022</v>
      </c>
      <c r="B17" s="1392" t="s">
        <v>5124</v>
      </c>
      <c r="C17" s="584">
        <v>42947</v>
      </c>
      <c r="D17" s="1390">
        <v>2911494</v>
      </c>
      <c r="E17" s="736">
        <v>44300</v>
      </c>
      <c r="F17" s="737">
        <v>8.48E-2</v>
      </c>
    </row>
    <row r="18" spans="1:6" ht="30" customHeight="1">
      <c r="A18" s="1646">
        <v>2023</v>
      </c>
      <c r="B18" s="1652" t="s">
        <v>5425</v>
      </c>
      <c r="C18" s="1779">
        <v>44513</v>
      </c>
      <c r="D18" s="1417">
        <v>3009078</v>
      </c>
      <c r="E18" s="736">
        <v>44300</v>
      </c>
      <c r="F18" s="737">
        <v>8.48E-2</v>
      </c>
    </row>
    <row r="19" spans="1:6" ht="30" customHeight="1">
      <c r="A19" s="1645">
        <v>2024</v>
      </c>
      <c r="B19" s="1784" t="s">
        <v>5566</v>
      </c>
      <c r="C19" s="1800">
        <v>45976</v>
      </c>
      <c r="D19" s="1801">
        <v>3334628</v>
      </c>
      <c r="E19" s="1802">
        <v>45900</v>
      </c>
      <c r="F19" s="1803" t="s">
        <v>5662</v>
      </c>
    </row>
    <row r="20" spans="1:6" ht="15" customHeight="1">
      <c r="A20" s="20" t="s">
        <v>2642</v>
      </c>
    </row>
    <row r="21" spans="1:6" ht="15" customHeight="1">
      <c r="A21" s="20" t="s">
        <v>2643</v>
      </c>
    </row>
    <row r="22" spans="1:6" ht="15" customHeight="1">
      <c r="A22" s="6" t="s">
        <v>5661</v>
      </c>
    </row>
    <row r="23" spans="1:6" s="23" customFormat="1" ht="15" customHeight="1">
      <c r="A23" s="23" t="s">
        <v>2635</v>
      </c>
      <c r="D23" s="20"/>
    </row>
  </sheetData>
  <customSheetViews>
    <customSheetView guid="{35BD8D3A-C3F6-4E0E-B6B2-2143E8CF03D4}" scale="85" topLeftCell="A4">
      <selection activeCell="I23" sqref="I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F16" sqref="F16"/>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H1" sqref="H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F16" sqref="F16"/>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F16" sqref="F16"/>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F16" sqref="F16"/>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F16" sqref="F16"/>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F16" sqref="F16"/>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F16" sqref="F16"/>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F16" sqref="F16"/>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F16" sqref="F16"/>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F16" sqref="F16"/>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F16" sqref="F16"/>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F16" sqref="F16"/>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F16" sqref="F16"/>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F16" sqref="F16"/>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F16" sqref="F16"/>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F16" sqref="F16"/>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F16" sqref="F16"/>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F16" sqref="F16"/>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F16" sqref="F16"/>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F16" sqref="F16"/>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F16" sqref="F16"/>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F16" sqref="F16"/>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F16" sqref="F16"/>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F16" sqref="F16"/>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F16" sqref="F16"/>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F16" sqref="F16"/>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F16" sqref="F16"/>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F16" sqref="F16"/>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F16" sqref="F16"/>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F16" sqref="F16"/>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F16" sqref="F16"/>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F16" sqref="F16"/>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F16" sqref="F16"/>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F16" sqref="F16"/>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F16" sqref="F16"/>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F16" sqref="F16"/>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F16" sqref="F16"/>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F16" sqref="F16"/>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F16" sqref="F16"/>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F16" sqref="F16"/>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F16" sqref="F16"/>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E12" sqref="AE12"/>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E12" sqref="AE12"/>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E12" sqref="AE12"/>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F16" sqref="F16"/>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F16" sqref="F16"/>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F16" sqref="F16"/>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F16" sqref="F16"/>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F16" sqref="F16"/>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3:A4"/>
    <mergeCell ref="B3:B4"/>
    <mergeCell ref="C3:C4"/>
    <mergeCell ref="D3:D4"/>
    <mergeCell ref="E3:F3"/>
  </mergeCells>
  <phoneticPr fontId="2"/>
  <hyperlinks>
    <hyperlink ref="H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autoPageBreaks="0"/>
  </sheetPr>
  <dimension ref="A1:T23"/>
  <sheetViews>
    <sheetView zoomScale="70" zoomScaleNormal="70" zoomScaleSheetLayoutView="85" workbookViewId="0">
      <selection activeCell="N12" sqref="N12"/>
    </sheetView>
  </sheetViews>
  <sheetFormatPr defaultColWidth="2.5" defaultRowHeight="15" customHeight="1"/>
  <cols>
    <col min="1" max="3" width="12.375" style="20" customWidth="1"/>
    <col min="4" max="6" width="10.25" style="20" customWidth="1"/>
    <col min="7" max="8" width="8.5" style="20" customWidth="1"/>
    <col min="9" max="18" width="6.75" style="20" customWidth="1"/>
    <col min="19" max="19" width="2.5" style="20" customWidth="1"/>
    <col min="20" max="20" width="10.625" style="20" bestFit="1" customWidth="1"/>
    <col min="21" max="16384" width="2.5" style="20"/>
  </cols>
  <sheetData>
    <row r="1" spans="1:20" ht="22.5" customHeight="1">
      <c r="R1" s="19" t="s">
        <v>4821</v>
      </c>
      <c r="T1" s="558" t="s">
        <v>747</v>
      </c>
    </row>
    <row r="2" spans="1:20" ht="22.5" customHeight="1">
      <c r="A2" s="22" t="s">
        <v>4825</v>
      </c>
      <c r="B2" s="22"/>
      <c r="C2" s="22"/>
    </row>
    <row r="3" spans="1:20" ht="20.100000000000001" customHeight="1">
      <c r="A3" s="2135" t="s">
        <v>2348</v>
      </c>
      <c r="B3" s="2224" t="s">
        <v>2349</v>
      </c>
      <c r="C3" s="2239" t="s">
        <v>2644</v>
      </c>
      <c r="D3" s="2240" t="s">
        <v>2645</v>
      </c>
      <c r="E3" s="2239" t="s">
        <v>2646</v>
      </c>
      <c r="F3" s="2016" t="s">
        <v>2647</v>
      </c>
      <c r="G3" s="2017"/>
      <c r="H3" s="2017"/>
      <c r="I3" s="2017"/>
      <c r="J3" s="2017"/>
      <c r="K3" s="2017"/>
      <c r="L3" s="2017"/>
      <c r="M3" s="2017"/>
      <c r="N3" s="2017"/>
      <c r="O3" s="2017"/>
      <c r="P3" s="2017"/>
      <c r="Q3" s="2017"/>
      <c r="R3" s="2017"/>
    </row>
    <row r="4" spans="1:20" ht="20.100000000000001" customHeight="1">
      <c r="A4" s="2150"/>
      <c r="B4" s="2242"/>
      <c r="C4" s="2243"/>
      <c r="D4" s="2244"/>
      <c r="E4" s="2243"/>
      <c r="F4" s="2016" t="s">
        <v>131</v>
      </c>
      <c r="G4" s="2027"/>
      <c r="H4" s="2016" t="s">
        <v>2648</v>
      </c>
      <c r="I4" s="2017"/>
      <c r="J4" s="2017"/>
      <c r="K4" s="2017"/>
      <c r="L4" s="2017"/>
      <c r="M4" s="2017"/>
      <c r="N4" s="2017"/>
      <c r="O4" s="2017"/>
      <c r="P4" s="2017"/>
      <c r="Q4" s="2017"/>
      <c r="R4" s="2017"/>
    </row>
    <row r="5" spans="1:20" ht="20.100000000000001" customHeight="1">
      <c r="A5" s="2136"/>
      <c r="B5" s="2225"/>
      <c r="C5" s="2226"/>
      <c r="D5" s="2241"/>
      <c r="E5" s="2226"/>
      <c r="F5" s="977" t="s">
        <v>907</v>
      </c>
      <c r="G5" s="977" t="s">
        <v>2649</v>
      </c>
      <c r="H5" s="982" t="s">
        <v>2650</v>
      </c>
      <c r="I5" s="977" t="s">
        <v>2651</v>
      </c>
      <c r="J5" s="977" t="s">
        <v>2652</v>
      </c>
      <c r="K5" s="977" t="s">
        <v>2653</v>
      </c>
      <c r="L5" s="977" t="s">
        <v>2654</v>
      </c>
      <c r="M5" s="977" t="s">
        <v>2655</v>
      </c>
      <c r="N5" s="977" t="s">
        <v>2656</v>
      </c>
      <c r="O5" s="977" t="s">
        <v>2657</v>
      </c>
      <c r="P5" s="977" t="s">
        <v>2658</v>
      </c>
      <c r="Q5" s="977" t="s">
        <v>2659</v>
      </c>
      <c r="R5" s="981" t="s">
        <v>2660</v>
      </c>
    </row>
    <row r="6" spans="1:20" s="37" customFormat="1" ht="30" customHeight="1">
      <c r="A6" s="1009">
        <v>2009</v>
      </c>
      <c r="B6" s="1009" t="s">
        <v>1947</v>
      </c>
      <c r="C6" s="601">
        <v>129529</v>
      </c>
      <c r="D6" s="652">
        <v>38.299999999999997</v>
      </c>
      <c r="E6" s="652">
        <v>64764.5</v>
      </c>
      <c r="F6" s="1006">
        <v>987</v>
      </c>
      <c r="G6" s="1006">
        <v>48330</v>
      </c>
      <c r="H6" s="1006">
        <v>11</v>
      </c>
      <c r="I6" s="1006">
        <v>8</v>
      </c>
      <c r="J6" s="1006">
        <v>12</v>
      </c>
      <c r="K6" s="1006">
        <v>65</v>
      </c>
      <c r="L6" s="1006">
        <v>65</v>
      </c>
      <c r="M6" s="1006">
        <v>171</v>
      </c>
      <c r="N6" s="1006">
        <v>239</v>
      </c>
      <c r="O6" s="1006">
        <v>415</v>
      </c>
      <c r="P6" s="1006" t="s">
        <v>400</v>
      </c>
      <c r="Q6" s="1006" t="s">
        <v>400</v>
      </c>
      <c r="R6" s="1006">
        <v>1</v>
      </c>
    </row>
    <row r="7" spans="1:20" s="37" customFormat="1" ht="30" customHeight="1">
      <c r="A7" s="1009">
        <v>2010</v>
      </c>
      <c r="B7" s="1009" t="s">
        <v>1948</v>
      </c>
      <c r="C7" s="601">
        <v>125871</v>
      </c>
      <c r="D7" s="652">
        <v>38.4</v>
      </c>
      <c r="E7" s="652">
        <v>62935.5</v>
      </c>
      <c r="F7" s="1006">
        <v>1012</v>
      </c>
      <c r="G7" s="1006">
        <v>45630</v>
      </c>
      <c r="H7" s="1006">
        <v>10</v>
      </c>
      <c r="I7" s="1006">
        <v>3</v>
      </c>
      <c r="J7" s="1006">
        <v>7</v>
      </c>
      <c r="K7" s="1006">
        <v>75</v>
      </c>
      <c r="L7" s="1006">
        <v>101</v>
      </c>
      <c r="M7" s="1006">
        <v>183</v>
      </c>
      <c r="N7" s="1006">
        <v>243</v>
      </c>
      <c r="O7" s="1006">
        <v>388</v>
      </c>
      <c r="P7" s="1006" t="s">
        <v>400</v>
      </c>
      <c r="Q7" s="1006" t="s">
        <v>400</v>
      </c>
      <c r="R7" s="1006" t="s">
        <v>400</v>
      </c>
    </row>
    <row r="8" spans="1:20" s="37" customFormat="1" ht="30" customHeight="1">
      <c r="A8" s="1009">
        <v>2011</v>
      </c>
      <c r="B8" s="1009" t="s">
        <v>1949</v>
      </c>
      <c r="C8" s="601">
        <v>121843</v>
      </c>
      <c r="D8" s="652">
        <v>36.200000000000003</v>
      </c>
      <c r="E8" s="652">
        <v>60921.5</v>
      </c>
      <c r="F8" s="1006">
        <v>925</v>
      </c>
      <c r="G8" s="1006">
        <v>35150</v>
      </c>
      <c r="H8" s="1006">
        <v>5</v>
      </c>
      <c r="I8" s="1006">
        <v>1</v>
      </c>
      <c r="J8" s="1006">
        <v>4</v>
      </c>
      <c r="K8" s="1006">
        <v>66</v>
      </c>
      <c r="L8" s="1006">
        <v>58</v>
      </c>
      <c r="M8" s="1006">
        <v>195</v>
      </c>
      <c r="N8" s="1006">
        <v>195</v>
      </c>
      <c r="O8" s="1006">
        <v>399</v>
      </c>
      <c r="P8" s="1006" t="s">
        <v>400</v>
      </c>
      <c r="Q8" s="1006" t="s">
        <v>400</v>
      </c>
      <c r="R8" s="1006" t="s">
        <v>400</v>
      </c>
    </row>
    <row r="9" spans="1:20" s="37" customFormat="1" ht="30" customHeight="1">
      <c r="A9" s="1009">
        <v>2012</v>
      </c>
      <c r="B9" s="1009" t="s">
        <v>1950</v>
      </c>
      <c r="C9" s="601">
        <v>123568</v>
      </c>
      <c r="D9" s="652">
        <v>37.5</v>
      </c>
      <c r="E9" s="652">
        <v>61784</v>
      </c>
      <c r="F9" s="1006">
        <v>1067</v>
      </c>
      <c r="G9" s="1006">
        <v>45200</v>
      </c>
      <c r="H9" s="1006">
        <v>10</v>
      </c>
      <c r="I9" s="1006" t="s">
        <v>400</v>
      </c>
      <c r="J9" s="1006">
        <v>8</v>
      </c>
      <c r="K9" s="1006">
        <v>38</v>
      </c>
      <c r="L9" s="1006">
        <v>45</v>
      </c>
      <c r="M9" s="1006">
        <v>123</v>
      </c>
      <c r="N9" s="1006">
        <v>150</v>
      </c>
      <c r="O9" s="1006">
        <v>278</v>
      </c>
      <c r="P9" s="1006">
        <v>129</v>
      </c>
      <c r="Q9" s="1006">
        <v>286</v>
      </c>
      <c r="R9" s="1006" t="s">
        <v>400</v>
      </c>
    </row>
    <row r="10" spans="1:20" s="37" customFormat="1" ht="30" customHeight="1">
      <c r="A10" s="1009">
        <v>2013</v>
      </c>
      <c r="B10" s="1009" t="s">
        <v>1951</v>
      </c>
      <c r="C10" s="601">
        <v>122290</v>
      </c>
      <c r="D10" s="652">
        <v>37.4</v>
      </c>
      <c r="E10" s="652">
        <v>61145</v>
      </c>
      <c r="F10" s="1006">
        <v>994</v>
      </c>
      <c r="G10" s="1006">
        <v>45670</v>
      </c>
      <c r="H10" s="1006">
        <v>7</v>
      </c>
      <c r="I10" s="1006">
        <v>1</v>
      </c>
      <c r="J10" s="1006">
        <v>6</v>
      </c>
      <c r="K10" s="1006">
        <v>21</v>
      </c>
      <c r="L10" s="1006">
        <v>15</v>
      </c>
      <c r="M10" s="1006">
        <v>46</v>
      </c>
      <c r="N10" s="1006">
        <v>82</v>
      </c>
      <c r="O10" s="1006">
        <v>208</v>
      </c>
      <c r="P10" s="1006">
        <v>235</v>
      </c>
      <c r="Q10" s="1006">
        <v>372</v>
      </c>
      <c r="R10" s="1006">
        <v>1</v>
      </c>
    </row>
    <row r="11" spans="1:20" s="37" customFormat="1" ht="30" customHeight="1">
      <c r="A11" s="1009">
        <v>2014</v>
      </c>
      <c r="B11" s="1009" t="s">
        <v>1952</v>
      </c>
      <c r="C11" s="601">
        <v>119624</v>
      </c>
      <c r="D11" s="652">
        <v>36.5</v>
      </c>
      <c r="E11" s="652">
        <v>59812</v>
      </c>
      <c r="F11" s="1006">
        <v>1015</v>
      </c>
      <c r="G11" s="1006">
        <v>45510</v>
      </c>
      <c r="H11" s="1006">
        <v>5</v>
      </c>
      <c r="I11" s="1006">
        <v>4</v>
      </c>
      <c r="J11" s="1006">
        <v>4</v>
      </c>
      <c r="K11" s="1006">
        <v>20</v>
      </c>
      <c r="L11" s="1006">
        <v>17</v>
      </c>
      <c r="M11" s="1006">
        <v>60</v>
      </c>
      <c r="N11" s="1006">
        <v>86</v>
      </c>
      <c r="O11" s="1006">
        <v>173</v>
      </c>
      <c r="P11" s="1006">
        <v>228</v>
      </c>
      <c r="Q11" s="1006">
        <v>418</v>
      </c>
      <c r="R11" s="1006" t="s">
        <v>400</v>
      </c>
    </row>
    <row r="12" spans="1:20" ht="30" customHeight="1">
      <c r="A12" s="986">
        <v>2015</v>
      </c>
      <c r="B12" s="986" t="s">
        <v>1953</v>
      </c>
      <c r="C12" s="584">
        <v>117494</v>
      </c>
      <c r="D12" s="973">
        <v>35.700000000000003</v>
      </c>
      <c r="E12" s="973">
        <v>58747</v>
      </c>
      <c r="F12" s="972">
        <v>1026</v>
      </c>
      <c r="G12" s="972">
        <v>48750</v>
      </c>
      <c r="H12" s="972">
        <v>6</v>
      </c>
      <c r="I12" s="972">
        <v>2</v>
      </c>
      <c r="J12" s="972">
        <v>4</v>
      </c>
      <c r="K12" s="972">
        <v>15</v>
      </c>
      <c r="L12" s="972">
        <v>25</v>
      </c>
      <c r="M12" s="972">
        <v>54</v>
      </c>
      <c r="N12" s="972">
        <v>125</v>
      </c>
      <c r="O12" s="972">
        <v>201</v>
      </c>
      <c r="P12" s="972">
        <v>231</v>
      </c>
      <c r="Q12" s="972">
        <v>360</v>
      </c>
      <c r="R12" s="972">
        <v>2</v>
      </c>
    </row>
    <row r="13" spans="1:20" ht="30" customHeight="1">
      <c r="A13" s="986">
        <v>2016</v>
      </c>
      <c r="B13" s="986" t="s">
        <v>1954</v>
      </c>
      <c r="C13" s="584">
        <v>114131</v>
      </c>
      <c r="D13" s="973">
        <v>34</v>
      </c>
      <c r="E13" s="973">
        <v>57065.5</v>
      </c>
      <c r="F13" s="972">
        <v>945</v>
      </c>
      <c r="G13" s="972">
        <v>44000</v>
      </c>
      <c r="H13" s="972">
        <v>4</v>
      </c>
      <c r="I13" s="972">
        <v>3</v>
      </c>
      <c r="J13" s="972">
        <v>7</v>
      </c>
      <c r="K13" s="972">
        <v>14</v>
      </c>
      <c r="L13" s="972">
        <v>19</v>
      </c>
      <c r="M13" s="972">
        <v>65</v>
      </c>
      <c r="N13" s="972">
        <v>110</v>
      </c>
      <c r="O13" s="972">
        <v>164</v>
      </c>
      <c r="P13" s="972">
        <v>224</v>
      </c>
      <c r="Q13" s="972">
        <v>334</v>
      </c>
      <c r="R13" s="972">
        <v>1</v>
      </c>
    </row>
    <row r="14" spans="1:20" ht="30" customHeight="1">
      <c r="A14" s="986">
        <v>2017</v>
      </c>
      <c r="B14" s="986" t="s">
        <v>1955</v>
      </c>
      <c r="C14" s="584">
        <v>108696</v>
      </c>
      <c r="D14" s="973">
        <v>32.5</v>
      </c>
      <c r="E14" s="973">
        <v>54348</v>
      </c>
      <c r="F14" s="972">
        <v>863</v>
      </c>
      <c r="G14" s="972">
        <v>40950</v>
      </c>
      <c r="H14" s="972">
        <v>5</v>
      </c>
      <c r="I14" s="972">
        <v>0</v>
      </c>
      <c r="J14" s="972">
        <v>4</v>
      </c>
      <c r="K14" s="972">
        <v>15</v>
      </c>
      <c r="L14" s="972">
        <v>22</v>
      </c>
      <c r="M14" s="972">
        <v>46</v>
      </c>
      <c r="N14" s="972">
        <v>104</v>
      </c>
      <c r="O14" s="972">
        <v>181</v>
      </c>
      <c r="P14" s="972">
        <v>201</v>
      </c>
      <c r="Q14" s="972">
        <v>285</v>
      </c>
      <c r="R14" s="972" t="s">
        <v>399</v>
      </c>
    </row>
    <row r="15" spans="1:20" ht="30" customHeight="1">
      <c r="A15" s="986">
        <v>2018</v>
      </c>
      <c r="B15" s="986" t="s">
        <v>1956</v>
      </c>
      <c r="C15" s="584">
        <v>103208</v>
      </c>
      <c r="D15" s="973">
        <v>31</v>
      </c>
      <c r="E15" s="973">
        <v>51604</v>
      </c>
      <c r="F15" s="972">
        <v>760</v>
      </c>
      <c r="G15" s="972">
        <v>37460</v>
      </c>
      <c r="H15" s="972">
        <v>4</v>
      </c>
      <c r="I15" s="972">
        <v>1</v>
      </c>
      <c r="J15" s="972">
        <v>3</v>
      </c>
      <c r="K15" s="972">
        <v>17</v>
      </c>
      <c r="L15" s="972">
        <v>23</v>
      </c>
      <c r="M15" s="972">
        <v>44</v>
      </c>
      <c r="N15" s="972">
        <v>113</v>
      </c>
      <c r="O15" s="972">
        <v>136</v>
      </c>
      <c r="P15" s="972">
        <v>195</v>
      </c>
      <c r="Q15" s="972">
        <v>223</v>
      </c>
      <c r="R15" s="972">
        <v>1</v>
      </c>
    </row>
    <row r="16" spans="1:20" s="23" customFormat="1" ht="30" customHeight="1">
      <c r="A16" s="986">
        <v>2019</v>
      </c>
      <c r="B16" s="986" t="s">
        <v>1957</v>
      </c>
      <c r="C16" s="584">
        <v>98071</v>
      </c>
      <c r="D16" s="973">
        <v>29.6</v>
      </c>
      <c r="E16" s="973">
        <v>49035.5</v>
      </c>
      <c r="F16" s="972">
        <v>661</v>
      </c>
      <c r="G16" s="972">
        <v>31540</v>
      </c>
      <c r="H16" s="972">
        <v>4</v>
      </c>
      <c r="I16" s="972">
        <v>1</v>
      </c>
      <c r="J16" s="972">
        <v>3</v>
      </c>
      <c r="K16" s="972">
        <v>7</v>
      </c>
      <c r="L16" s="972">
        <v>19</v>
      </c>
      <c r="M16" s="972">
        <v>44</v>
      </c>
      <c r="N16" s="972">
        <v>73</v>
      </c>
      <c r="O16" s="972">
        <v>126</v>
      </c>
      <c r="P16" s="972">
        <v>155</v>
      </c>
      <c r="Q16" s="972">
        <v>228</v>
      </c>
      <c r="R16" s="972">
        <v>1</v>
      </c>
    </row>
    <row r="17" spans="1:18" ht="30" customHeight="1">
      <c r="A17" s="986">
        <v>2020</v>
      </c>
      <c r="B17" s="986" t="s">
        <v>1958</v>
      </c>
      <c r="C17" s="584">
        <v>93908</v>
      </c>
      <c r="D17" s="973">
        <v>28.4</v>
      </c>
      <c r="E17" s="973">
        <v>46954</v>
      </c>
      <c r="F17" s="972">
        <v>431</v>
      </c>
      <c r="G17" s="972">
        <v>19740</v>
      </c>
      <c r="H17" s="972">
        <v>0</v>
      </c>
      <c r="I17" s="972">
        <v>1</v>
      </c>
      <c r="J17" s="972">
        <v>3</v>
      </c>
      <c r="K17" s="972">
        <v>9</v>
      </c>
      <c r="L17" s="972">
        <v>14</v>
      </c>
      <c r="M17" s="972">
        <v>28</v>
      </c>
      <c r="N17" s="972">
        <v>56</v>
      </c>
      <c r="O17" s="972">
        <v>88</v>
      </c>
      <c r="P17" s="972">
        <v>145</v>
      </c>
      <c r="Q17" s="972">
        <v>87</v>
      </c>
      <c r="R17" s="972">
        <v>0</v>
      </c>
    </row>
    <row r="18" spans="1:18" ht="30" customHeight="1">
      <c r="A18" s="1534">
        <v>2021</v>
      </c>
      <c r="B18" s="1534" t="s">
        <v>4915</v>
      </c>
      <c r="C18" s="1532">
        <v>89742</v>
      </c>
      <c r="D18" s="1533">
        <v>27.2</v>
      </c>
      <c r="E18" s="1533">
        <v>44871</v>
      </c>
      <c r="F18" s="1417">
        <v>362</v>
      </c>
      <c r="G18" s="1417">
        <v>19590</v>
      </c>
      <c r="H18" s="1417">
        <v>3</v>
      </c>
      <c r="I18" s="1417">
        <v>2</v>
      </c>
      <c r="J18" s="1417">
        <v>3</v>
      </c>
      <c r="K18" s="1417">
        <v>7</v>
      </c>
      <c r="L18" s="1417">
        <v>8</v>
      </c>
      <c r="M18" s="1417">
        <v>18</v>
      </c>
      <c r="N18" s="1417">
        <v>50</v>
      </c>
      <c r="O18" s="1417">
        <v>91</v>
      </c>
      <c r="P18" s="1417">
        <v>95</v>
      </c>
      <c r="Q18" s="1417">
        <v>85</v>
      </c>
      <c r="R18" s="1417">
        <v>0</v>
      </c>
    </row>
    <row r="19" spans="1:18" ht="30" customHeight="1">
      <c r="A19" s="1392">
        <v>2022</v>
      </c>
      <c r="B19" s="1392" t="s">
        <v>5124</v>
      </c>
      <c r="C19" s="584">
        <v>84606</v>
      </c>
      <c r="D19" s="1391">
        <v>26.1</v>
      </c>
      <c r="E19" s="1391">
        <v>42303</v>
      </c>
      <c r="F19" s="1390">
        <v>363</v>
      </c>
      <c r="G19" s="1390">
        <v>20700</v>
      </c>
      <c r="H19" s="1390">
        <v>4</v>
      </c>
      <c r="I19" s="1390">
        <v>4</v>
      </c>
      <c r="J19" s="1390">
        <v>2</v>
      </c>
      <c r="K19" s="1390">
        <v>4</v>
      </c>
      <c r="L19" s="1390">
        <v>7</v>
      </c>
      <c r="M19" s="1390">
        <v>24</v>
      </c>
      <c r="N19" s="1390">
        <v>50</v>
      </c>
      <c r="O19" s="1390">
        <v>82</v>
      </c>
      <c r="P19" s="1390">
        <v>106</v>
      </c>
      <c r="Q19" s="1390">
        <v>80</v>
      </c>
      <c r="R19" s="1390">
        <v>0</v>
      </c>
    </row>
    <row r="20" spans="1:18" ht="30" customHeight="1">
      <c r="A20" s="1652">
        <v>2023</v>
      </c>
      <c r="B20" s="1652" t="s">
        <v>5425</v>
      </c>
      <c r="C20" s="1779">
        <v>79825</v>
      </c>
      <c r="D20" s="1780">
        <v>24.8</v>
      </c>
      <c r="E20" s="1780">
        <v>399125</v>
      </c>
      <c r="F20" s="1417">
        <v>345</v>
      </c>
      <c r="G20" s="1417">
        <v>14640</v>
      </c>
      <c r="H20" s="1417">
        <v>1</v>
      </c>
      <c r="I20" s="1417">
        <v>0</v>
      </c>
      <c r="J20" s="1417">
        <v>0</v>
      </c>
      <c r="K20" s="1417">
        <v>3</v>
      </c>
      <c r="L20" s="1417">
        <v>5</v>
      </c>
      <c r="M20" s="1417">
        <v>10</v>
      </c>
      <c r="N20" s="1417">
        <v>42</v>
      </c>
      <c r="O20" s="1417">
        <v>78</v>
      </c>
      <c r="P20" s="1417">
        <v>135</v>
      </c>
      <c r="Q20" s="1417">
        <v>71</v>
      </c>
      <c r="R20" s="1417">
        <v>0</v>
      </c>
    </row>
    <row r="21" spans="1:18" ht="30" customHeight="1">
      <c r="A21" s="1658">
        <v>2024</v>
      </c>
      <c r="B21" s="1784" t="s">
        <v>5566</v>
      </c>
      <c r="C21" s="1800">
        <v>74571</v>
      </c>
      <c r="D21" s="1804">
        <v>23.3</v>
      </c>
      <c r="E21" s="1804">
        <v>37285.5</v>
      </c>
      <c r="F21" s="1801">
        <v>286</v>
      </c>
      <c r="G21" s="1801">
        <v>16730</v>
      </c>
      <c r="H21" s="1801">
        <v>4</v>
      </c>
      <c r="I21" s="1801">
        <v>0</v>
      </c>
      <c r="J21" s="1801">
        <v>3</v>
      </c>
      <c r="K21" s="1801">
        <v>6</v>
      </c>
      <c r="L21" s="1801">
        <v>2</v>
      </c>
      <c r="M21" s="1801">
        <v>16</v>
      </c>
      <c r="N21" s="1801">
        <v>36</v>
      </c>
      <c r="O21" s="1801">
        <v>78</v>
      </c>
      <c r="P21" s="1801">
        <v>88</v>
      </c>
      <c r="Q21" s="1801">
        <v>52</v>
      </c>
      <c r="R21" s="1801">
        <v>0</v>
      </c>
    </row>
    <row r="22" spans="1:18" ht="20.100000000000001" customHeight="1">
      <c r="A22" s="20" t="s">
        <v>2661</v>
      </c>
    </row>
    <row r="23" spans="1:18" s="23" customFormat="1" ht="20.100000000000001" customHeight="1">
      <c r="A23" s="993" t="s">
        <v>2662</v>
      </c>
      <c r="B23" s="993"/>
      <c r="C23" s="993"/>
    </row>
  </sheetData>
  <customSheetViews>
    <customSheetView guid="{35BD8D3A-C3F6-4E0E-B6B2-2143E8CF03D4}" scale="85" topLeftCell="A7">
      <selection activeCell="K26" sqref="K26"/>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K15" sqref="AK1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E1">
      <selection activeCell="T1" sqref="T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K15" sqref="AK1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K15" sqref="AK1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K15" sqref="AK1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AK15" sqref="AK1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2">
      <selection activeCell="R5" sqref="R5"/>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AK15" sqref="AK1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K15" sqref="AK1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K15" sqref="AK1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AK15" sqref="AK15"/>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AK15" sqref="AK15"/>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2">
      <selection activeCell="R5" sqref="R5"/>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2">
      <selection activeCell="R5" sqref="R5"/>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K15" sqref="AK15"/>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K15" sqref="AK1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AK15" sqref="AK1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AK15" sqref="AK1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AK15" sqref="AK1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AK15" sqref="AK1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AK15" sqref="AK1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AK15" sqref="AK1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AK15" sqref="AK1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AK15" sqref="AK1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AK15" sqref="AK1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AK15" sqref="AK1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AK15" sqref="AK1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AK15" sqref="AK1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AK15" sqref="AK1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AK15" sqref="AK1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AK15" sqref="AK1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AK15" sqref="AK1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AK15" sqref="AK1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K15" sqref="AK1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2">
      <selection activeCell="A2" sqref="A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K15" sqref="AK1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K15" sqref="AK1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2">
      <selection activeCell="R5" sqref="R5"/>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AK15" sqref="AK15"/>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AK15" sqref="AK1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AK15" sqref="AK15"/>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AK15" sqref="AK15"/>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AK15" sqref="AK1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AK15" sqref="AK1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K15" sqref="AK1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K15" sqref="AK1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K15" sqref="AK1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K15" sqref="AK1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K15" sqref="AK1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AK15" sqref="AK1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AK15" sqref="AK1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K15" sqref="AK1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
    <mergeCell ref="F3:R3"/>
    <mergeCell ref="F4:G4"/>
    <mergeCell ref="H4:R4"/>
    <mergeCell ref="A3:A5"/>
    <mergeCell ref="B3:B5"/>
    <mergeCell ref="C3:C5"/>
    <mergeCell ref="D3:D5"/>
    <mergeCell ref="E3:E5"/>
  </mergeCells>
  <phoneticPr fontId="2"/>
  <hyperlinks>
    <hyperlink ref="T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autoPageBreaks="0"/>
  </sheetPr>
  <dimension ref="A1:J21"/>
  <sheetViews>
    <sheetView zoomScale="85" zoomScaleNormal="85" zoomScaleSheetLayoutView="85" workbookViewId="0">
      <pane ySplit="4" topLeftCell="A5" activePane="bottomLeft" state="frozen"/>
      <selection activeCell="BL38" sqref="BL38"/>
      <selection pane="bottomLeft" activeCell="H21" sqref="H21"/>
    </sheetView>
  </sheetViews>
  <sheetFormatPr defaultColWidth="2.5" defaultRowHeight="15" customHeight="1"/>
  <cols>
    <col min="1" max="2" width="12.75" style="20" customWidth="1"/>
    <col min="3" max="4" width="12" style="20" customWidth="1"/>
    <col min="5" max="5" width="9.125" style="20" customWidth="1"/>
    <col min="6" max="6" width="12" style="20" customWidth="1"/>
    <col min="7" max="8" width="12.875" style="20" customWidth="1"/>
    <col min="9" max="9" width="2.5" style="20" customWidth="1"/>
    <col min="10" max="10" width="10.625" style="20" bestFit="1" customWidth="1"/>
    <col min="11" max="16384" width="2.5" style="20"/>
  </cols>
  <sheetData>
    <row r="1" spans="1:10" ht="22.5" customHeight="1">
      <c r="H1" s="19" t="s">
        <v>4821</v>
      </c>
      <c r="J1" s="558" t="s">
        <v>747</v>
      </c>
    </row>
    <row r="2" spans="1:10" ht="22.5" customHeight="1">
      <c r="A2" s="22" t="s">
        <v>4824</v>
      </c>
      <c r="B2" s="22"/>
    </row>
    <row r="3" spans="1:10" ht="24.95" customHeight="1">
      <c r="A3" s="2027" t="s">
        <v>2111</v>
      </c>
      <c r="B3" s="2033" t="s">
        <v>2112</v>
      </c>
      <c r="C3" s="2016" t="s">
        <v>2663</v>
      </c>
      <c r="D3" s="2017"/>
      <c r="E3" s="2017"/>
      <c r="F3" s="2027"/>
      <c r="G3" s="2023" t="s">
        <v>2664</v>
      </c>
      <c r="H3" s="2030" t="s">
        <v>2665</v>
      </c>
    </row>
    <row r="4" spans="1:10" ht="27">
      <c r="A4" s="2027"/>
      <c r="B4" s="2017"/>
      <c r="C4" s="1219" t="s">
        <v>827</v>
      </c>
      <c r="D4" s="1219" t="s">
        <v>2666</v>
      </c>
      <c r="E4" s="740" t="s">
        <v>2667</v>
      </c>
      <c r="F4" s="1221" t="s">
        <v>2668</v>
      </c>
      <c r="G4" s="2023"/>
      <c r="H4" s="2016"/>
    </row>
    <row r="5" spans="1:10" ht="24.95" customHeight="1">
      <c r="A5" s="1222">
        <v>2009</v>
      </c>
      <c r="B5" s="741" t="s">
        <v>1947</v>
      </c>
      <c r="C5" s="679">
        <f t="shared" ref="C5:C19" si="0">SUM(D5,F5)</f>
        <v>78538</v>
      </c>
      <c r="D5" s="680">
        <v>52502</v>
      </c>
      <c r="E5" s="742">
        <v>466</v>
      </c>
      <c r="F5" s="680">
        <v>26036</v>
      </c>
      <c r="G5" s="743">
        <v>17561</v>
      </c>
      <c r="H5" s="743">
        <v>3914144</v>
      </c>
    </row>
    <row r="6" spans="1:10" ht="24.95" customHeight="1">
      <c r="A6" s="1220">
        <v>2010</v>
      </c>
      <c r="B6" s="712" t="s">
        <v>2033</v>
      </c>
      <c r="C6" s="584">
        <f t="shared" si="0"/>
        <v>76715</v>
      </c>
      <c r="D6" s="1223">
        <v>50959</v>
      </c>
      <c r="E6" s="744">
        <v>435</v>
      </c>
      <c r="F6" s="1223">
        <v>25756</v>
      </c>
      <c r="G6" s="745">
        <v>16720</v>
      </c>
      <c r="H6" s="745">
        <v>3633678</v>
      </c>
    </row>
    <row r="7" spans="1:10" ht="24.95" customHeight="1">
      <c r="A7" s="1220">
        <v>2011</v>
      </c>
      <c r="B7" s="712" t="s">
        <v>2034</v>
      </c>
      <c r="C7" s="584">
        <f t="shared" si="0"/>
        <v>73728</v>
      </c>
      <c r="D7" s="1223">
        <v>49253</v>
      </c>
      <c r="E7" s="744">
        <v>405</v>
      </c>
      <c r="F7" s="1223">
        <v>24475</v>
      </c>
      <c r="G7" s="745">
        <v>17111</v>
      </c>
      <c r="H7" s="745">
        <v>3341238</v>
      </c>
    </row>
    <row r="8" spans="1:10" ht="24.95" customHeight="1">
      <c r="A8" s="1220">
        <v>2012</v>
      </c>
      <c r="B8" s="712" t="s">
        <v>2035</v>
      </c>
      <c r="C8" s="584">
        <f t="shared" si="0"/>
        <v>70631</v>
      </c>
      <c r="D8" s="1223">
        <v>47019</v>
      </c>
      <c r="E8" s="744">
        <v>355</v>
      </c>
      <c r="F8" s="1223">
        <v>23612</v>
      </c>
      <c r="G8" s="745">
        <v>17533</v>
      </c>
      <c r="H8" s="745">
        <v>3785876</v>
      </c>
    </row>
    <row r="9" spans="1:10" ht="24.95" customHeight="1">
      <c r="A9" s="1220">
        <v>2013</v>
      </c>
      <c r="B9" s="712" t="s">
        <v>2036</v>
      </c>
      <c r="C9" s="584">
        <f t="shared" si="0"/>
        <v>67494</v>
      </c>
      <c r="D9" s="1223">
        <v>44383</v>
      </c>
      <c r="E9" s="744">
        <v>339</v>
      </c>
      <c r="F9" s="1223">
        <v>23111</v>
      </c>
      <c r="G9" s="745">
        <v>17220</v>
      </c>
      <c r="H9" s="745">
        <v>3726925</v>
      </c>
    </row>
    <row r="10" spans="1:10" ht="24.95" customHeight="1">
      <c r="A10" s="1220">
        <v>2014</v>
      </c>
      <c r="B10" s="712" t="s">
        <v>2037</v>
      </c>
      <c r="C10" s="584">
        <f t="shared" si="0"/>
        <v>65447</v>
      </c>
      <c r="D10" s="1223">
        <v>42824</v>
      </c>
      <c r="E10" s="744">
        <v>335</v>
      </c>
      <c r="F10" s="1223">
        <v>22623</v>
      </c>
      <c r="G10" s="745">
        <v>17295</v>
      </c>
      <c r="H10" s="745">
        <v>3614752</v>
      </c>
    </row>
    <row r="11" spans="1:10" ht="24.95" customHeight="1">
      <c r="A11" s="1220">
        <v>2015</v>
      </c>
      <c r="B11" s="712" t="s">
        <v>2038</v>
      </c>
      <c r="C11" s="584">
        <f t="shared" si="0"/>
        <v>63197</v>
      </c>
      <c r="D11" s="1223">
        <v>40955</v>
      </c>
      <c r="E11" s="744">
        <v>329</v>
      </c>
      <c r="F11" s="1223">
        <v>22242</v>
      </c>
      <c r="G11" s="745">
        <v>16170</v>
      </c>
      <c r="H11" s="745">
        <v>3352702</v>
      </c>
    </row>
    <row r="12" spans="1:10" ht="24.95" customHeight="1">
      <c r="A12" s="1220">
        <v>2016</v>
      </c>
      <c r="B12" s="1226" t="s">
        <v>2039</v>
      </c>
      <c r="C12" s="584">
        <f t="shared" si="0"/>
        <v>59074</v>
      </c>
      <c r="D12" s="1223">
        <v>37524</v>
      </c>
      <c r="E12" s="744">
        <v>309</v>
      </c>
      <c r="F12" s="1223">
        <v>21550</v>
      </c>
      <c r="G12" s="745">
        <v>15646</v>
      </c>
      <c r="H12" s="745">
        <v>3053949</v>
      </c>
    </row>
    <row r="13" spans="1:10" ht="24.95" customHeight="1">
      <c r="A13" s="1220">
        <v>2017</v>
      </c>
      <c r="B13" s="1226" t="s">
        <v>2040</v>
      </c>
      <c r="C13" s="584">
        <f t="shared" si="0"/>
        <v>56402</v>
      </c>
      <c r="D13" s="1223">
        <v>35216</v>
      </c>
      <c r="E13" s="744">
        <v>263</v>
      </c>
      <c r="F13" s="1223">
        <v>21186</v>
      </c>
      <c r="G13" s="745">
        <v>14850</v>
      </c>
      <c r="H13" s="745">
        <v>2997030</v>
      </c>
    </row>
    <row r="14" spans="1:10" ht="24.95" customHeight="1">
      <c r="A14" s="1220">
        <v>2018</v>
      </c>
      <c r="B14" s="1226" t="s">
        <v>2041</v>
      </c>
      <c r="C14" s="584">
        <f t="shared" si="0"/>
        <v>54240</v>
      </c>
      <c r="D14" s="1223">
        <v>33774</v>
      </c>
      <c r="E14" s="744">
        <v>282</v>
      </c>
      <c r="F14" s="1223">
        <v>20466</v>
      </c>
      <c r="G14" s="745">
        <v>14016</v>
      </c>
      <c r="H14" s="745">
        <v>2889786</v>
      </c>
    </row>
    <row r="15" spans="1:10" ht="24.95" customHeight="1">
      <c r="A15" s="1220">
        <v>2019</v>
      </c>
      <c r="B15" s="1226" t="s">
        <v>2042</v>
      </c>
      <c r="C15" s="584">
        <f t="shared" si="0"/>
        <v>53356</v>
      </c>
      <c r="D15" s="1223">
        <v>33576</v>
      </c>
      <c r="E15" s="744">
        <v>293</v>
      </c>
      <c r="F15" s="1223">
        <v>19780</v>
      </c>
      <c r="G15" s="745">
        <v>14720</v>
      </c>
      <c r="H15" s="745">
        <v>2706693</v>
      </c>
    </row>
    <row r="16" spans="1:10" ht="24.95" customHeight="1">
      <c r="A16" s="1220">
        <v>2020</v>
      </c>
      <c r="B16" s="1226" t="s">
        <v>2043</v>
      </c>
      <c r="C16" s="584">
        <f t="shared" si="0"/>
        <v>52298</v>
      </c>
      <c r="D16" s="1223">
        <v>33329</v>
      </c>
      <c r="E16" s="744">
        <v>271</v>
      </c>
      <c r="F16" s="1223">
        <v>18969</v>
      </c>
      <c r="G16" s="745">
        <v>15413</v>
      </c>
      <c r="H16" s="745">
        <v>2704924</v>
      </c>
    </row>
    <row r="17" spans="1:9" ht="24.95" customHeight="1">
      <c r="A17" s="1530">
        <v>2021</v>
      </c>
      <c r="B17" s="1534" t="s">
        <v>4916</v>
      </c>
      <c r="C17" s="602">
        <f t="shared" ref="C17" si="1">SUM(D17,F17)</f>
        <v>50907</v>
      </c>
      <c r="D17" s="587">
        <v>32721</v>
      </c>
      <c r="E17" s="1409">
        <v>304</v>
      </c>
      <c r="F17" s="587">
        <v>18186</v>
      </c>
      <c r="G17" s="1410">
        <v>16268</v>
      </c>
      <c r="H17" s="1410">
        <v>2424262</v>
      </c>
    </row>
    <row r="18" spans="1:9" ht="24.95" customHeight="1">
      <c r="A18" s="1389">
        <v>2022</v>
      </c>
      <c r="B18" s="1392" t="s">
        <v>5125</v>
      </c>
      <c r="C18" s="602">
        <f t="shared" si="0"/>
        <v>48807</v>
      </c>
      <c r="D18" s="587">
        <v>31826</v>
      </c>
      <c r="E18" s="1409">
        <v>315</v>
      </c>
      <c r="F18" s="587">
        <v>16981</v>
      </c>
      <c r="G18" s="1410">
        <v>15961</v>
      </c>
      <c r="H18" s="1410">
        <v>2455577</v>
      </c>
    </row>
    <row r="19" spans="1:9" ht="24.95" customHeight="1">
      <c r="A19" s="1646">
        <v>2023</v>
      </c>
      <c r="B19" s="1652" t="s">
        <v>5426</v>
      </c>
      <c r="C19" s="602">
        <f t="shared" si="0"/>
        <v>47495</v>
      </c>
      <c r="D19" s="587">
        <v>31517</v>
      </c>
      <c r="E19" s="1409">
        <v>303</v>
      </c>
      <c r="F19" s="587">
        <v>15978</v>
      </c>
      <c r="G19" s="1410">
        <v>15079</v>
      </c>
      <c r="H19" s="1410">
        <v>2738391</v>
      </c>
    </row>
    <row r="20" spans="1:9" ht="24.95" customHeight="1">
      <c r="A20" s="1645">
        <v>2024</v>
      </c>
      <c r="B20" s="1846" t="s">
        <v>5563</v>
      </c>
      <c r="C20" s="1853">
        <f>SUM(D20,F20)</f>
        <v>45277</v>
      </c>
      <c r="D20" s="1773">
        <v>30606</v>
      </c>
      <c r="E20" s="1936">
        <v>278</v>
      </c>
      <c r="F20" s="1773">
        <v>14671</v>
      </c>
      <c r="G20" s="1935">
        <v>14753</v>
      </c>
      <c r="H20" s="1935">
        <v>2569258</v>
      </c>
    </row>
    <row r="21" spans="1:9" s="23" customFormat="1" ht="20.100000000000001" customHeight="1">
      <c r="A21" s="23" t="s">
        <v>2669</v>
      </c>
      <c r="I21" s="20"/>
    </row>
  </sheetData>
  <customSheetViews>
    <customSheetView guid="{35BD8D3A-C3F6-4E0E-B6B2-2143E8CF03D4}">
      <pane ySplit="4" topLeftCell="A11" activePane="bottomLeft" state="frozen"/>
      <selection pane="bottomLeft" activeCell="F21" sqref="F21"/>
      <colBreaks count="1" manualBreakCount="1">
        <brk id="9" min="1" max="37"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printArea="1">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printArea="1">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printArea="1">
      <pane ySplit="3"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printArea="1">
      <pane ySplit="3" topLeftCell="A5" activePane="bottomLeft"/>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printArea="1">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pane ySplit="4" topLeftCell="A5" activePane="bottomLeft" state="frozen"/>
      <selection pane="bottomLeft"/>
      <colBreaks count="1" manualBreakCount="1">
        <brk id="9" min="1" max="37"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pane ySplit="3" topLeftCell="A5" activePane="bottomLeft"/>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printArea="1">
      <pane ySplit="3" topLeftCell="A5" activePane="bottomLeft"/>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printArea="1">
      <pane ySplit="4" topLeftCell="A5" activePane="bottomLeft" state="frozen"/>
      <selection pane="bottomLeft" activeCell="J1" sqref="J1"/>
      <colBreaks count="1" manualBreakCount="1">
        <brk id="9" min="1" max="37"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pane ySplit="4" topLeftCell="A11" activePane="bottomLeft" state="frozen"/>
      <selection pane="bottomLeft" activeCell="G20" sqref="G20"/>
      <colBreaks count="1" manualBreakCount="1">
        <brk id="9" min="1" max="37" man="1"/>
      </colBreaks>
      <pageMargins left="0.59055118110236227" right="0.59055118110236227" top="0.78740157480314965" bottom="0.78740157480314965" header="0.31496062992125984" footer="0.31496062992125984"/>
      <pageSetup paperSize="9" orientation="portrait" r:id="rId45"/>
    </customSheetView>
  </customSheetViews>
  <mergeCells count="5">
    <mergeCell ref="A3:A4"/>
    <mergeCell ref="B3:B4"/>
    <mergeCell ref="C3:F3"/>
    <mergeCell ref="G3:G4"/>
    <mergeCell ref="H3:H4"/>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9" min="1" max="37" man="1"/>
  </col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autoPageBreaks="0"/>
  </sheetPr>
  <dimension ref="A1:R21"/>
  <sheetViews>
    <sheetView zoomScaleNormal="100" zoomScaleSheetLayoutView="85" workbookViewId="0">
      <pane ySplit="5" topLeftCell="A6" activePane="bottomLeft" state="frozen"/>
      <selection activeCell="BL38" sqref="BL38"/>
      <selection pane="bottomLeft" activeCell="L21" sqref="L21"/>
    </sheetView>
  </sheetViews>
  <sheetFormatPr defaultColWidth="2.5" defaultRowHeight="15" customHeight="1"/>
  <cols>
    <col min="1" max="1" width="10.5" style="20" customWidth="1"/>
    <col min="2" max="2" width="11.5" style="20" customWidth="1"/>
    <col min="3" max="3" width="8.75" style="20" customWidth="1"/>
    <col min="4" max="4" width="12.5" style="20" bestFit="1" customWidth="1"/>
    <col min="5" max="5" width="7.875" style="20" customWidth="1"/>
    <col min="6" max="6" width="13.25" style="20" customWidth="1"/>
    <col min="7" max="7" width="7.875" style="20" customWidth="1"/>
    <col min="8" max="8" width="11" style="20" customWidth="1"/>
    <col min="9" max="9" width="7.875" style="20" customWidth="1"/>
    <col min="10" max="10" width="11" style="20" customWidth="1"/>
    <col min="11" max="11" width="7.875" style="20" customWidth="1"/>
    <col min="12" max="12" width="11" style="20" customWidth="1"/>
    <col min="13" max="13" width="7.875" style="20" customWidth="1"/>
    <col min="14" max="14" width="11" style="20" customWidth="1"/>
    <col min="15" max="15" width="7.875" style="20" customWidth="1"/>
    <col min="16" max="16" width="11" style="20" customWidth="1"/>
    <col min="17" max="17" width="2.5" style="20" customWidth="1"/>
    <col min="18" max="18" width="11" style="20" bestFit="1" customWidth="1"/>
    <col min="19" max="16384" width="2.5" style="20"/>
  </cols>
  <sheetData>
    <row r="1" spans="1:18" ht="22.5" customHeight="1">
      <c r="P1" s="19" t="s">
        <v>4821</v>
      </c>
      <c r="R1" s="558" t="s">
        <v>747</v>
      </c>
    </row>
    <row r="2" spans="1:18" ht="22.5" customHeight="1">
      <c r="A2" s="22" t="s">
        <v>4824</v>
      </c>
      <c r="B2" s="22"/>
    </row>
    <row r="3" spans="1:18" ht="24.95" customHeight="1">
      <c r="A3" s="2027" t="s">
        <v>2111</v>
      </c>
      <c r="B3" s="2033" t="s">
        <v>2112</v>
      </c>
      <c r="C3" s="2210" t="s">
        <v>2670</v>
      </c>
      <c r="D3" s="2184"/>
      <c r="E3" s="2184"/>
      <c r="F3" s="2184"/>
      <c r="G3" s="2184"/>
      <c r="H3" s="2184"/>
      <c r="I3" s="2184"/>
      <c r="J3" s="2184"/>
      <c r="K3" s="2184"/>
      <c r="L3" s="2184"/>
      <c r="M3" s="2184"/>
      <c r="N3" s="2211"/>
      <c r="O3" s="2180" t="s">
        <v>2671</v>
      </c>
      <c r="P3" s="2245"/>
    </row>
    <row r="4" spans="1:18" ht="24.95" customHeight="1">
      <c r="A4" s="2027"/>
      <c r="B4" s="2033"/>
      <c r="C4" s="2191" t="s">
        <v>827</v>
      </c>
      <c r="D4" s="2191"/>
      <c r="E4" s="2191" t="s">
        <v>2672</v>
      </c>
      <c r="F4" s="2191"/>
      <c r="G4" s="2191" t="s">
        <v>2673</v>
      </c>
      <c r="H4" s="2191"/>
      <c r="I4" s="2191" t="s">
        <v>2674</v>
      </c>
      <c r="J4" s="2191"/>
      <c r="K4" s="2191" t="s">
        <v>2675</v>
      </c>
      <c r="L4" s="2191"/>
      <c r="M4" s="2191" t="s">
        <v>2676</v>
      </c>
      <c r="N4" s="2191"/>
      <c r="O4" s="2246"/>
      <c r="P4" s="2247"/>
    </row>
    <row r="5" spans="1:18" ht="24.95" customHeight="1">
      <c r="A5" s="2027"/>
      <c r="B5" s="2017"/>
      <c r="C5" s="928" t="s">
        <v>2677</v>
      </c>
      <c r="D5" s="929" t="s">
        <v>2678</v>
      </c>
      <c r="E5" s="928" t="s">
        <v>2677</v>
      </c>
      <c r="F5" s="929" t="s">
        <v>2678</v>
      </c>
      <c r="G5" s="928" t="s">
        <v>2677</v>
      </c>
      <c r="H5" s="929" t="s">
        <v>2678</v>
      </c>
      <c r="I5" s="928" t="s">
        <v>2677</v>
      </c>
      <c r="J5" s="929" t="s">
        <v>2678</v>
      </c>
      <c r="K5" s="928" t="s">
        <v>2677</v>
      </c>
      <c r="L5" s="929" t="s">
        <v>2678</v>
      </c>
      <c r="M5" s="928" t="s">
        <v>2677</v>
      </c>
      <c r="N5" s="929" t="s">
        <v>2678</v>
      </c>
      <c r="O5" s="1225" t="s">
        <v>2677</v>
      </c>
      <c r="P5" s="1224" t="s">
        <v>2679</v>
      </c>
    </row>
    <row r="6" spans="1:18" ht="24.95" customHeight="1">
      <c r="A6" s="1220">
        <v>2010</v>
      </c>
      <c r="B6" s="712" t="s">
        <v>2033</v>
      </c>
      <c r="C6" s="746">
        <v>68218</v>
      </c>
      <c r="D6" s="745">
        <v>42815887</v>
      </c>
      <c r="E6" s="1223" t="s">
        <v>553</v>
      </c>
      <c r="F6" s="1223" t="s">
        <v>553</v>
      </c>
      <c r="G6" s="1223" t="s">
        <v>553</v>
      </c>
      <c r="H6" s="1223" t="s">
        <v>553</v>
      </c>
      <c r="I6" s="1223" t="s">
        <v>553</v>
      </c>
      <c r="J6" s="1223" t="s">
        <v>553</v>
      </c>
      <c r="K6" s="1223" t="s">
        <v>553</v>
      </c>
      <c r="L6" s="1223" t="s">
        <v>553</v>
      </c>
      <c r="M6" s="1223" t="s">
        <v>553</v>
      </c>
      <c r="N6" s="1223" t="s">
        <v>553</v>
      </c>
      <c r="O6" s="745">
        <v>11</v>
      </c>
      <c r="P6" s="745">
        <v>4277</v>
      </c>
    </row>
    <row r="7" spans="1:18" ht="24.95" customHeight="1">
      <c r="A7" s="1220">
        <v>2011</v>
      </c>
      <c r="B7" s="712" t="s">
        <v>2034</v>
      </c>
      <c r="C7" s="746">
        <v>70190</v>
      </c>
      <c r="D7" s="745">
        <v>44269758</v>
      </c>
      <c r="E7" s="1223" t="s">
        <v>553</v>
      </c>
      <c r="F7" s="1223" t="s">
        <v>553</v>
      </c>
      <c r="G7" s="1223" t="s">
        <v>553</v>
      </c>
      <c r="H7" s="1223" t="s">
        <v>553</v>
      </c>
      <c r="I7" s="1223" t="s">
        <v>553</v>
      </c>
      <c r="J7" s="1223" t="s">
        <v>553</v>
      </c>
      <c r="K7" s="1223" t="s">
        <v>553</v>
      </c>
      <c r="L7" s="1223" t="s">
        <v>553</v>
      </c>
      <c r="M7" s="1223" t="s">
        <v>553</v>
      </c>
      <c r="N7" s="1223" t="s">
        <v>553</v>
      </c>
      <c r="O7" s="745">
        <v>5</v>
      </c>
      <c r="P7" s="745">
        <v>1714</v>
      </c>
    </row>
    <row r="8" spans="1:18" ht="24.95" customHeight="1">
      <c r="A8" s="1220">
        <v>2012</v>
      </c>
      <c r="B8" s="712" t="s">
        <v>2035</v>
      </c>
      <c r="C8" s="746">
        <v>70539</v>
      </c>
      <c r="D8" s="745">
        <v>44190366</v>
      </c>
      <c r="E8" s="1223" t="s">
        <v>553</v>
      </c>
      <c r="F8" s="1223" t="s">
        <v>553</v>
      </c>
      <c r="G8" s="1223" t="s">
        <v>553</v>
      </c>
      <c r="H8" s="1223" t="s">
        <v>553</v>
      </c>
      <c r="I8" s="1223" t="s">
        <v>553</v>
      </c>
      <c r="J8" s="1223" t="s">
        <v>553</v>
      </c>
      <c r="K8" s="1223" t="s">
        <v>553</v>
      </c>
      <c r="L8" s="1223" t="s">
        <v>553</v>
      </c>
      <c r="M8" s="1223" t="s">
        <v>553</v>
      </c>
      <c r="N8" s="1223" t="s">
        <v>553</v>
      </c>
      <c r="O8" s="745">
        <v>5</v>
      </c>
      <c r="P8" s="745">
        <v>1717</v>
      </c>
    </row>
    <row r="9" spans="1:18" ht="24.95" customHeight="1">
      <c r="A9" s="1220">
        <v>2013</v>
      </c>
      <c r="B9" s="712" t="s">
        <v>2036</v>
      </c>
      <c r="C9" s="746">
        <v>73161</v>
      </c>
      <c r="D9" s="745">
        <v>46219377</v>
      </c>
      <c r="E9" s="1223" t="s">
        <v>553</v>
      </c>
      <c r="F9" s="1223" t="s">
        <v>553</v>
      </c>
      <c r="G9" s="1223" t="s">
        <v>553</v>
      </c>
      <c r="H9" s="1223" t="s">
        <v>553</v>
      </c>
      <c r="I9" s="1223" t="s">
        <v>553</v>
      </c>
      <c r="J9" s="1223" t="s">
        <v>553</v>
      </c>
      <c r="K9" s="1223" t="s">
        <v>553</v>
      </c>
      <c r="L9" s="1223" t="s">
        <v>553</v>
      </c>
      <c r="M9" s="1223" t="s">
        <v>553</v>
      </c>
      <c r="N9" s="1223" t="s">
        <v>553</v>
      </c>
      <c r="O9" s="745">
        <v>5</v>
      </c>
      <c r="P9" s="745">
        <v>1714</v>
      </c>
    </row>
    <row r="10" spans="1:18" ht="24.95" customHeight="1">
      <c r="A10" s="1220">
        <v>2014</v>
      </c>
      <c r="B10" s="712" t="s">
        <v>2037</v>
      </c>
      <c r="C10" s="746">
        <v>75926</v>
      </c>
      <c r="D10" s="745">
        <v>47717378</v>
      </c>
      <c r="E10" s="1223" t="s">
        <v>553</v>
      </c>
      <c r="F10" s="1223" t="s">
        <v>553</v>
      </c>
      <c r="G10" s="1223" t="s">
        <v>553</v>
      </c>
      <c r="H10" s="1223" t="s">
        <v>553</v>
      </c>
      <c r="I10" s="1223" t="s">
        <v>553</v>
      </c>
      <c r="J10" s="1223" t="s">
        <v>553</v>
      </c>
      <c r="K10" s="1223" t="s">
        <v>553</v>
      </c>
      <c r="L10" s="1223" t="s">
        <v>553</v>
      </c>
      <c r="M10" s="1223" t="s">
        <v>553</v>
      </c>
      <c r="N10" s="1223" t="s">
        <v>553</v>
      </c>
      <c r="O10" s="745">
        <v>6</v>
      </c>
      <c r="P10" s="745">
        <v>2375</v>
      </c>
    </row>
    <row r="11" spans="1:18" ht="24.95" customHeight="1">
      <c r="A11" s="1220">
        <v>2015</v>
      </c>
      <c r="B11" s="712" t="s">
        <v>2038</v>
      </c>
      <c r="C11" s="746">
        <v>78410</v>
      </c>
      <c r="D11" s="745">
        <v>50169663</v>
      </c>
      <c r="E11" s="1223" t="s">
        <v>553</v>
      </c>
      <c r="F11" s="1223" t="s">
        <v>553</v>
      </c>
      <c r="G11" s="1223" t="s">
        <v>553</v>
      </c>
      <c r="H11" s="1223" t="s">
        <v>553</v>
      </c>
      <c r="I11" s="1223" t="s">
        <v>553</v>
      </c>
      <c r="J11" s="1223" t="s">
        <v>553</v>
      </c>
      <c r="K11" s="1223" t="s">
        <v>553</v>
      </c>
      <c r="L11" s="1223" t="s">
        <v>553</v>
      </c>
      <c r="M11" s="1223" t="s">
        <v>553</v>
      </c>
      <c r="N11" s="1223" t="s">
        <v>553</v>
      </c>
      <c r="O11" s="745">
        <v>4</v>
      </c>
      <c r="P11" s="745">
        <v>1599</v>
      </c>
    </row>
    <row r="12" spans="1:18" ht="24.95" customHeight="1">
      <c r="A12" s="1220">
        <v>2016</v>
      </c>
      <c r="B12" s="1226" t="s">
        <v>2039</v>
      </c>
      <c r="C12" s="746">
        <v>80138</v>
      </c>
      <c r="D12" s="745">
        <v>51687224</v>
      </c>
      <c r="E12" s="1223" t="s">
        <v>553</v>
      </c>
      <c r="F12" s="1223" t="s">
        <v>553</v>
      </c>
      <c r="G12" s="1223" t="s">
        <v>553</v>
      </c>
      <c r="H12" s="1223" t="s">
        <v>553</v>
      </c>
      <c r="I12" s="1223" t="s">
        <v>553</v>
      </c>
      <c r="J12" s="1223" t="s">
        <v>553</v>
      </c>
      <c r="K12" s="1223" t="s">
        <v>553</v>
      </c>
      <c r="L12" s="1223" t="s">
        <v>553</v>
      </c>
      <c r="M12" s="1223" t="s">
        <v>553</v>
      </c>
      <c r="N12" s="1223" t="s">
        <v>553</v>
      </c>
      <c r="O12" s="745">
        <v>1</v>
      </c>
      <c r="P12" s="745">
        <v>0</v>
      </c>
    </row>
    <row r="13" spans="1:18" ht="24.95" customHeight="1">
      <c r="A13" s="1220">
        <v>2017</v>
      </c>
      <c r="B13" s="1226" t="s">
        <v>2040</v>
      </c>
      <c r="C13" s="746">
        <v>83083</v>
      </c>
      <c r="D13" s="745">
        <v>53039711</v>
      </c>
      <c r="E13" s="1223" t="s">
        <v>553</v>
      </c>
      <c r="F13" s="1223" t="s">
        <v>553</v>
      </c>
      <c r="G13" s="1223" t="s">
        <v>553</v>
      </c>
      <c r="H13" s="1223" t="s">
        <v>553</v>
      </c>
      <c r="I13" s="1223" t="s">
        <v>553</v>
      </c>
      <c r="J13" s="1223" t="s">
        <v>553</v>
      </c>
      <c r="K13" s="1223" t="s">
        <v>553</v>
      </c>
      <c r="L13" s="1223" t="s">
        <v>553</v>
      </c>
      <c r="M13" s="1223" t="s">
        <v>553</v>
      </c>
      <c r="N13" s="1223" t="s">
        <v>553</v>
      </c>
      <c r="O13" s="745">
        <v>1</v>
      </c>
      <c r="P13" s="745">
        <v>0</v>
      </c>
    </row>
    <row r="14" spans="1:18" ht="24.95" customHeight="1">
      <c r="A14" s="1220">
        <v>2018</v>
      </c>
      <c r="B14" s="1226" t="s">
        <v>2041</v>
      </c>
      <c r="C14" s="746">
        <f t="shared" ref="C14:D20" si="0">SUM(E14,G14,I14,K14,M14)</f>
        <v>84507</v>
      </c>
      <c r="D14" s="745">
        <f t="shared" si="0"/>
        <v>54663769</v>
      </c>
      <c r="E14" s="745">
        <v>81126</v>
      </c>
      <c r="F14" s="745">
        <v>51874870</v>
      </c>
      <c r="G14" s="745">
        <v>2674</v>
      </c>
      <c r="H14" s="745">
        <v>2258435</v>
      </c>
      <c r="I14" s="745">
        <v>663</v>
      </c>
      <c r="J14" s="745">
        <v>510988</v>
      </c>
      <c r="K14" s="745">
        <v>44</v>
      </c>
      <c r="L14" s="745">
        <v>19476</v>
      </c>
      <c r="M14" s="745">
        <v>0</v>
      </c>
      <c r="N14" s="745">
        <v>0</v>
      </c>
      <c r="O14" s="745">
        <v>1</v>
      </c>
      <c r="P14" s="745">
        <v>0</v>
      </c>
    </row>
    <row r="15" spans="1:18" ht="24.95" customHeight="1">
      <c r="A15" s="1220">
        <v>2019</v>
      </c>
      <c r="B15" s="1226" t="s">
        <v>2042</v>
      </c>
      <c r="C15" s="746">
        <f t="shared" si="0"/>
        <v>85900</v>
      </c>
      <c r="D15" s="745">
        <f t="shared" si="0"/>
        <v>55951248</v>
      </c>
      <c r="E15" s="745">
        <v>82511</v>
      </c>
      <c r="F15" s="745">
        <v>53146479</v>
      </c>
      <c r="G15" s="745">
        <v>2722</v>
      </c>
      <c r="H15" s="745">
        <v>2295535</v>
      </c>
      <c r="I15" s="745">
        <v>624</v>
      </c>
      <c r="J15" s="745">
        <v>490516</v>
      </c>
      <c r="K15" s="745">
        <v>43</v>
      </c>
      <c r="L15" s="745">
        <v>18718</v>
      </c>
      <c r="M15" s="745">
        <v>0</v>
      </c>
      <c r="N15" s="745">
        <v>0</v>
      </c>
      <c r="O15" s="745">
        <v>1</v>
      </c>
      <c r="P15" s="745">
        <v>0</v>
      </c>
    </row>
    <row r="16" spans="1:18" ht="24.95" customHeight="1">
      <c r="A16" s="1220">
        <v>2020</v>
      </c>
      <c r="B16" s="1226" t="s">
        <v>2043</v>
      </c>
      <c r="C16" s="746">
        <f t="shared" si="0"/>
        <v>87065</v>
      </c>
      <c r="D16" s="745">
        <f t="shared" si="0"/>
        <v>57164367</v>
      </c>
      <c r="E16" s="745">
        <v>83642</v>
      </c>
      <c r="F16" s="745">
        <v>54329191</v>
      </c>
      <c r="G16" s="745">
        <v>2746</v>
      </c>
      <c r="H16" s="745">
        <v>2314620</v>
      </c>
      <c r="I16" s="745">
        <v>637</v>
      </c>
      <c r="J16" s="745">
        <v>503984</v>
      </c>
      <c r="K16" s="745">
        <v>40</v>
      </c>
      <c r="L16" s="745">
        <v>16572</v>
      </c>
      <c r="M16" s="745">
        <v>0</v>
      </c>
      <c r="N16" s="745">
        <v>0</v>
      </c>
      <c r="O16" s="745">
        <v>1</v>
      </c>
      <c r="P16" s="745">
        <v>0</v>
      </c>
    </row>
    <row r="17" spans="1:17" ht="24.95" customHeight="1">
      <c r="A17" s="1530">
        <v>2021</v>
      </c>
      <c r="B17" s="1534" t="s">
        <v>4916</v>
      </c>
      <c r="C17" s="1411">
        <f t="shared" ref="C17" si="1">SUM(E17,G17,I17,K17,M17)</f>
        <v>88158</v>
      </c>
      <c r="D17" s="1410">
        <f t="shared" ref="D17" si="2">SUM(F17,H17,J17,L17,N17)</f>
        <v>58112020</v>
      </c>
      <c r="E17" s="1410">
        <v>84658</v>
      </c>
      <c r="F17" s="1410">
        <v>55211433</v>
      </c>
      <c r="G17" s="1410">
        <v>2806</v>
      </c>
      <c r="H17" s="1410">
        <v>2367269</v>
      </c>
      <c r="I17" s="1410">
        <v>660</v>
      </c>
      <c r="J17" s="1410">
        <v>519506</v>
      </c>
      <c r="K17" s="1410">
        <v>34</v>
      </c>
      <c r="L17" s="1410">
        <v>13812</v>
      </c>
      <c r="M17" s="1410">
        <v>0</v>
      </c>
      <c r="N17" s="1410">
        <v>0</v>
      </c>
      <c r="O17" s="1410">
        <v>0</v>
      </c>
      <c r="P17" s="1410">
        <v>0</v>
      </c>
    </row>
    <row r="18" spans="1:17" ht="24.95" customHeight="1">
      <c r="A18" s="1389">
        <v>2022</v>
      </c>
      <c r="B18" s="1392" t="s">
        <v>5125</v>
      </c>
      <c r="C18" s="1411">
        <f t="shared" si="0"/>
        <v>89055</v>
      </c>
      <c r="D18" s="1410">
        <f t="shared" si="0"/>
        <v>58759399</v>
      </c>
      <c r="E18" s="1410">
        <v>85604</v>
      </c>
      <c r="F18" s="1410">
        <v>55922967</v>
      </c>
      <c r="G18" s="1410">
        <v>2775</v>
      </c>
      <c r="H18" s="1410">
        <v>2327128</v>
      </c>
      <c r="I18" s="1410">
        <v>640</v>
      </c>
      <c r="J18" s="1410">
        <v>494606</v>
      </c>
      <c r="K18" s="1410">
        <v>36</v>
      </c>
      <c r="L18" s="1410">
        <v>14698</v>
      </c>
      <c r="M18" s="1410">
        <v>0</v>
      </c>
      <c r="N18" s="1410">
        <v>0</v>
      </c>
      <c r="O18" s="1410">
        <v>0</v>
      </c>
      <c r="P18" s="1410">
        <v>0</v>
      </c>
    </row>
    <row r="19" spans="1:17" ht="24.95" customHeight="1">
      <c r="A19" s="1646">
        <v>2023</v>
      </c>
      <c r="B19" s="1652" t="s">
        <v>5426</v>
      </c>
      <c r="C19" s="1411">
        <f t="shared" si="0"/>
        <v>89863</v>
      </c>
      <c r="D19" s="1410">
        <f t="shared" si="0"/>
        <v>60763822</v>
      </c>
      <c r="E19" s="1410">
        <v>86344</v>
      </c>
      <c r="F19" s="1410">
        <v>57826462</v>
      </c>
      <c r="G19" s="1410">
        <v>2823</v>
      </c>
      <c r="H19" s="1410">
        <v>2413020</v>
      </c>
      <c r="I19" s="1410">
        <v>662</v>
      </c>
      <c r="J19" s="1410">
        <v>510237</v>
      </c>
      <c r="K19" s="1410">
        <v>34</v>
      </c>
      <c r="L19" s="1410">
        <v>14103</v>
      </c>
      <c r="M19" s="1410">
        <v>0</v>
      </c>
      <c r="N19" s="1410">
        <v>0</v>
      </c>
      <c r="O19" s="1410">
        <v>0</v>
      </c>
      <c r="P19" s="1410">
        <v>0</v>
      </c>
    </row>
    <row r="20" spans="1:17" ht="24.95" customHeight="1">
      <c r="A20" s="1645">
        <v>2024</v>
      </c>
      <c r="B20" s="1846" t="s">
        <v>5563</v>
      </c>
      <c r="C20" s="1934">
        <f t="shared" si="0"/>
        <v>90584</v>
      </c>
      <c r="D20" s="1935">
        <f t="shared" si="0"/>
        <v>63201187</v>
      </c>
      <c r="E20" s="1935">
        <v>87076</v>
      </c>
      <c r="F20" s="1935">
        <v>60181940</v>
      </c>
      <c r="G20" s="1935">
        <v>2873</v>
      </c>
      <c r="H20" s="1935">
        <v>2525321</v>
      </c>
      <c r="I20" s="1935">
        <v>598</v>
      </c>
      <c r="J20" s="1935">
        <v>479164</v>
      </c>
      <c r="K20" s="1935">
        <v>37</v>
      </c>
      <c r="L20" s="1935">
        <v>14762</v>
      </c>
      <c r="M20" s="1935">
        <v>0</v>
      </c>
      <c r="N20" s="1935">
        <v>0</v>
      </c>
      <c r="O20" s="1935">
        <v>0</v>
      </c>
      <c r="P20" s="1935">
        <v>0</v>
      </c>
    </row>
    <row r="21" spans="1:17" s="23" customFormat="1" ht="20.100000000000001" customHeight="1">
      <c r="A21" s="23" t="s">
        <v>2669</v>
      </c>
      <c r="D21" s="20"/>
      <c r="E21" s="20"/>
      <c r="F21" s="20"/>
      <c r="G21" s="20"/>
      <c r="H21" s="20"/>
      <c r="I21" s="20"/>
      <c r="J21" s="20"/>
      <c r="K21" s="20"/>
      <c r="L21" s="20"/>
      <c r="M21" s="20"/>
      <c r="N21" s="20"/>
      <c r="O21" s="20"/>
      <c r="P21" s="20"/>
      <c r="Q21" s="20"/>
    </row>
  </sheetData>
  <customSheetViews>
    <customSheetView guid="{35BD8D3A-C3F6-4E0E-B6B2-2143E8CF03D4}">
      <pane ySplit="5" topLeftCell="A12" activePane="bottomLeft" state="frozen"/>
      <selection pane="bottomLeft" activeCell="I20" sqref="I20"/>
      <colBreaks count="1" manualBreakCount="1">
        <brk id="17" min="1" max="37"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printArea="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printArea="1">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printArea="1">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printArea="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printArea="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printArea="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0"/>
    </customSheetView>
    <customSheetView guid="{2B898D7F-EE90-4CFD-9F43-AB7414F89E77}">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1"/>
    </customSheetView>
    <customSheetView guid="{C6AFBE28-E866-4D5D-ADBD-07D2847FD902}">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2"/>
    </customSheetView>
    <customSheetView guid="{3735EA80-EB2D-4910-81F1-1AA74ECCBFE5}">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23"/>
    </customSheetView>
    <customSheetView guid="{436E96B2-CC3D-4C3D-8B1C-266CE54627E3}">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24"/>
    </customSheetView>
    <customSheetView guid="{5B441C35-8B1D-479D-A742-AF098D604223}">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5"/>
    </customSheetView>
    <customSheetView guid="{E4062767-D090-45A6-BD60-B90D5BBF3894}">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6"/>
    </customSheetView>
    <customSheetView guid="{1F973131-8A4E-4D06-BD72-AB7B2C989AC9}">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7"/>
    </customSheetView>
    <customSheetView guid="{1FF3D99B-551E-43BF-80CF-4BE9881BF48D}">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8"/>
    </customSheetView>
    <customSheetView guid="{240189DE-87D7-4094-9C55-239451DB35EE}">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29"/>
    </customSheetView>
    <customSheetView guid="{3879FE5B-EDC4-4A46-BAD1-D4F44E5C755B}">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0"/>
    </customSheetView>
    <customSheetView guid="{CFF65FEC-3D52-4BB3-8C14-3CC246A9956F}">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1"/>
    </customSheetView>
    <customSheetView guid="{3548A65C-53E9-4D33-AABC-827B0C7E9C69}">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2"/>
    </customSheetView>
    <customSheetView guid="{F086CED5-EBE2-44AF-B94E-B9989A6B9DCD}" printArea="1">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3"/>
    </customSheetView>
    <customSheetView guid="{7AA915D7-EB0A-47D9-A8BE-7E77CDFF3F08}">
      <pane ySplit="5"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4"/>
    </customSheetView>
    <customSheetView guid="{F3CC2422-C263-4ADA-B4A0-53719C6F4A1C}">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5"/>
    </customSheetView>
    <customSheetView guid="{71042459-703D-4FF3-8D53-1213B54B1552}">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6"/>
    </customSheetView>
    <customSheetView guid="{EE644B69-3942-4A0D-811D-C183FE0C8B84}">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7"/>
    </customSheetView>
    <customSheetView guid="{AA17E97B-ABB2-4C8B-BAA8-63934B5B5DBA}" printArea="1">
      <pane ySplit="4" topLeftCell="A6" activePane="bottomLeft" state="frozen"/>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8"/>
    </customSheetView>
    <customSheetView guid="{723C59CB-A466-4479-8AA8-39674B010947}" printArea="1">
      <pane ySplit="4" topLeftCell="A6" activePane="bottomLeft"/>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39"/>
    </customSheetView>
    <customSheetView guid="{9D1B7E56-0B3F-4392-BE9A-F57461B2AFB0}" printArea="1">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40"/>
    </customSheetView>
    <customSheetView guid="{CD1FBD09-2D49-40A1-916B-5524EF5CA3FA}">
      <pane ySplit="5" topLeftCell="A15" activePane="bottomLeft" state="frozen"/>
      <selection pane="bottomLeft" activeCell="A20" sqref="A20"/>
      <colBreaks count="1" manualBreakCount="1">
        <brk id="17" min="1" max="37" man="1"/>
      </colBreaks>
      <pageMargins left="0.59055118110236227" right="0.59055118110236227" top="0.78740157480314965" bottom="0.78740157480314965" header="0.31496062992125984" footer="0.31496062992125984"/>
      <pageSetup paperSize="9" orientation="portrait" r:id="rId41"/>
    </customSheetView>
    <customSheetView guid="{5513285A-7AFF-4B9F-AAF6-93131D585702}">
      <pane ySplit="4" topLeftCell="A6" activePane="bottomLeft"/>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42"/>
    </customSheetView>
    <customSheetView guid="{A0A5534D-42D8-415C-8AAF-DF16D93BD699}" printArea="1">
      <pane ySplit="4" topLeftCell="A6" activePane="bottomLeft"/>
      <selection pane="bottomLeft" activeCell="R1" sqref="R1"/>
      <colBreaks count="1" manualBreakCount="1">
        <brk id="17" min="1" max="37" man="1"/>
      </colBreaks>
      <pageMargins left="0.59055118110236227" right="0.59055118110236227" top="0.78740157480314965" bottom="0.78740157480314965" header="0.31496062992125984" footer="0.31496062992125984"/>
      <pageSetup paperSize="9" orientation="portrait" r:id="rId43"/>
    </customSheetView>
    <customSheetView guid="{954601D5-9BC0-44CB-9222-E69A5143F9E9}" printArea="1">
      <pane ySplit="5" topLeftCell="A6" activePane="bottomLeft" state="frozen"/>
      <selection pane="bottomLeft"/>
      <colBreaks count="1" manualBreakCount="1">
        <brk id="17" min="1" max="37" man="1"/>
      </colBreaks>
      <pageMargins left="0.59055118110236227" right="0.59055118110236227" top="0.78740157480314965" bottom="0.78740157480314965" header="0.31496062992125984" footer="0.31496062992125984"/>
      <pageSetup paperSize="9" orientation="portrait" r:id="rId44"/>
    </customSheetView>
    <customSheetView guid="{20ACD794-F4A7-4F34-995C-D04BD1C46A1C}">
      <pane ySplit="5" topLeftCell="A12" activePane="bottomLeft" state="frozen"/>
      <selection pane="bottomLeft" activeCell="G20" sqref="G20"/>
      <colBreaks count="1" manualBreakCount="1">
        <brk id="17" min="1" max="37" man="1"/>
      </colBreaks>
      <pageMargins left="0.59055118110236227" right="0.59055118110236227" top="0.78740157480314965" bottom="0.78740157480314965" header="0.31496062992125984" footer="0.31496062992125984"/>
      <pageSetup paperSize="9" orientation="portrait" r:id="rId45"/>
    </customSheetView>
  </customSheetViews>
  <mergeCells count="10">
    <mergeCell ref="A3:A5"/>
    <mergeCell ref="B3:B5"/>
    <mergeCell ref="C3:N3"/>
    <mergeCell ref="O3:P4"/>
    <mergeCell ref="C4:D4"/>
    <mergeCell ref="E4:F4"/>
    <mergeCell ref="G4:H4"/>
    <mergeCell ref="I4:J4"/>
    <mergeCell ref="K4:L4"/>
    <mergeCell ref="M4:N4"/>
  </mergeCell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46"/>
  <colBreaks count="1" manualBreakCount="1">
    <brk id="17" min="1" max="37" man="1"/>
  </col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zoomScaleNormal="100" zoomScaleSheetLayoutView="70" workbookViewId="0">
      <selection activeCell="E9" sqref="E9"/>
    </sheetView>
  </sheetViews>
  <sheetFormatPr defaultColWidth="9" defaultRowHeight="13.5"/>
  <cols>
    <col min="1" max="2" width="11.875" style="3" customWidth="1"/>
    <col min="3" max="5" width="14.25" style="3" customWidth="1"/>
    <col min="6" max="6" width="2.5" style="3" customWidth="1"/>
    <col min="7" max="7" width="10.625" style="3" bestFit="1" customWidth="1"/>
    <col min="8" max="49" width="8.875" style="3" customWidth="1"/>
    <col min="50" max="16384" width="9" style="3"/>
  </cols>
  <sheetData>
    <row r="1" spans="1:7" ht="22.5" customHeight="1">
      <c r="E1" s="718" t="s">
        <v>4821</v>
      </c>
      <c r="G1" s="558" t="s">
        <v>747</v>
      </c>
    </row>
    <row r="2" spans="1:7" ht="22.5" customHeight="1">
      <c r="A2" s="747" t="s">
        <v>4823</v>
      </c>
    </row>
    <row r="3" spans="1:7" s="749" customFormat="1" ht="22.5" customHeight="1">
      <c r="A3" s="748" t="s">
        <v>2410</v>
      </c>
      <c r="E3" s="750" t="s">
        <v>5269</v>
      </c>
    </row>
    <row r="4" spans="1:7" ht="21.75" customHeight="1">
      <c r="A4" s="751" t="s">
        <v>2680</v>
      </c>
      <c r="B4" s="752" t="s">
        <v>2681</v>
      </c>
      <c r="C4" s="753" t="s">
        <v>2682</v>
      </c>
      <c r="D4" s="753" t="s">
        <v>2683</v>
      </c>
      <c r="E4" s="753" t="s">
        <v>2684</v>
      </c>
    </row>
    <row r="5" spans="1:7" ht="25.5" customHeight="1">
      <c r="A5" s="1012">
        <v>2010</v>
      </c>
      <c r="B5" s="1208" t="s">
        <v>2685</v>
      </c>
      <c r="C5" s="1013">
        <v>11470</v>
      </c>
      <c r="D5" s="1014">
        <v>2429</v>
      </c>
      <c r="E5" s="1015">
        <v>1318</v>
      </c>
    </row>
    <row r="6" spans="1:7" ht="25.5" customHeight="1">
      <c r="A6" s="1016">
        <v>2011</v>
      </c>
      <c r="B6" s="1209" t="s">
        <v>2686</v>
      </c>
      <c r="C6" s="1017">
        <v>11630</v>
      </c>
      <c r="D6" s="1018">
        <v>2519</v>
      </c>
      <c r="E6" s="1019">
        <v>1422</v>
      </c>
    </row>
    <row r="7" spans="1:7" ht="25.5" customHeight="1">
      <c r="A7" s="1016">
        <v>2012</v>
      </c>
      <c r="B7" s="1209" t="s">
        <v>2687</v>
      </c>
      <c r="C7" s="1017">
        <v>11806</v>
      </c>
      <c r="D7" s="1018">
        <v>2668</v>
      </c>
      <c r="E7" s="1019">
        <v>1549</v>
      </c>
    </row>
    <row r="8" spans="1:7" ht="25.5" customHeight="1">
      <c r="A8" s="1016">
        <v>2013</v>
      </c>
      <c r="B8" s="1209" t="s">
        <v>2688</v>
      </c>
      <c r="C8" s="1017">
        <v>12131</v>
      </c>
      <c r="D8" s="1018">
        <v>2323</v>
      </c>
      <c r="E8" s="1019">
        <v>1614</v>
      </c>
    </row>
    <row r="9" spans="1:7" ht="25.5" customHeight="1">
      <c r="A9" s="1016">
        <v>2014</v>
      </c>
      <c r="B9" s="1209" t="s">
        <v>2689</v>
      </c>
      <c r="C9" s="1017">
        <v>12136</v>
      </c>
      <c r="D9" s="1018">
        <v>2393</v>
      </c>
      <c r="E9" s="1019">
        <v>1802</v>
      </c>
    </row>
    <row r="10" spans="1:7" ht="25.5" customHeight="1">
      <c r="A10" s="1016">
        <v>2015</v>
      </c>
      <c r="B10" s="1209" t="s">
        <v>2690</v>
      </c>
      <c r="C10" s="1017">
        <v>12090</v>
      </c>
      <c r="D10" s="1018">
        <v>2501</v>
      </c>
      <c r="E10" s="1019">
        <v>1793</v>
      </c>
    </row>
    <row r="11" spans="1:7" ht="25.5" customHeight="1">
      <c r="A11" s="1016">
        <v>2016</v>
      </c>
      <c r="B11" s="1209" t="s">
        <v>2691</v>
      </c>
      <c r="C11" s="1017">
        <v>12093</v>
      </c>
      <c r="D11" s="1018">
        <v>2624</v>
      </c>
      <c r="E11" s="1019">
        <v>2061</v>
      </c>
    </row>
    <row r="12" spans="1:7" ht="25.5" customHeight="1">
      <c r="A12" s="1016">
        <v>2017</v>
      </c>
      <c r="B12" s="1209" t="s">
        <v>2692</v>
      </c>
      <c r="C12" s="1020">
        <v>11031</v>
      </c>
      <c r="D12" s="1021">
        <v>2743</v>
      </c>
      <c r="E12" s="1022">
        <v>2092</v>
      </c>
    </row>
    <row r="13" spans="1:7" ht="25.5" customHeight="1">
      <c r="A13" s="1016">
        <v>2018</v>
      </c>
      <c r="B13" s="1209" t="s">
        <v>2693</v>
      </c>
      <c r="C13" s="1017">
        <v>10955</v>
      </c>
      <c r="D13" s="1018">
        <v>2787</v>
      </c>
      <c r="E13" s="1019">
        <v>2318</v>
      </c>
    </row>
    <row r="14" spans="1:7" ht="25.5" customHeight="1">
      <c r="A14" s="1016">
        <v>2019</v>
      </c>
      <c r="B14" s="1209" t="s">
        <v>2694</v>
      </c>
      <c r="C14" s="1017">
        <v>10886</v>
      </c>
      <c r="D14" s="1018">
        <v>2651</v>
      </c>
      <c r="E14" s="1019">
        <v>2469</v>
      </c>
    </row>
    <row r="15" spans="1:7" ht="25.5" customHeight="1">
      <c r="A15" s="1016">
        <v>2020</v>
      </c>
      <c r="B15" s="1209" t="s">
        <v>2695</v>
      </c>
      <c r="C15" s="1023">
        <v>10717</v>
      </c>
      <c r="D15" s="1024">
        <v>2716</v>
      </c>
      <c r="E15" s="1025">
        <v>2614</v>
      </c>
    </row>
    <row r="16" spans="1:7" ht="25.5" customHeight="1">
      <c r="A16" s="1016">
        <v>2021</v>
      </c>
      <c r="B16" s="1209" t="s">
        <v>4919</v>
      </c>
      <c r="C16" s="1412">
        <v>10511</v>
      </c>
      <c r="D16" s="1413">
        <v>2813</v>
      </c>
      <c r="E16" s="1414">
        <v>2818</v>
      </c>
    </row>
    <row r="17" spans="1:10" ht="25.5" customHeight="1">
      <c r="A17" s="1016">
        <v>2022</v>
      </c>
      <c r="B17" s="1209" t="s">
        <v>5260</v>
      </c>
      <c r="C17" s="1412">
        <v>10371</v>
      </c>
      <c r="D17" s="1413">
        <v>2864</v>
      </c>
      <c r="E17" s="1414">
        <v>2989</v>
      </c>
    </row>
    <row r="18" spans="1:10" ht="25.5" customHeight="1">
      <c r="A18" s="1016">
        <v>2023</v>
      </c>
      <c r="B18" s="1209" t="s">
        <v>5430</v>
      </c>
      <c r="C18" s="1412">
        <v>10229</v>
      </c>
      <c r="D18" s="1413">
        <v>2838</v>
      </c>
      <c r="E18" s="1414">
        <v>3210</v>
      </c>
    </row>
    <row r="19" spans="1:10" ht="25.5" customHeight="1">
      <c r="A19" s="1026">
        <v>2024</v>
      </c>
      <c r="B19" s="1810" t="s">
        <v>5568</v>
      </c>
      <c r="C19" s="1812">
        <v>9979</v>
      </c>
      <c r="D19" s="1813">
        <v>3018</v>
      </c>
      <c r="E19" s="1811">
        <v>3463</v>
      </c>
    </row>
    <row r="20" spans="1:10" ht="21.75" customHeight="1">
      <c r="A20" s="754" t="s">
        <v>2696</v>
      </c>
    </row>
    <row r="21" spans="1:10" ht="21.75" customHeight="1"/>
    <row r="22" spans="1:10" ht="21.75" customHeight="1"/>
    <row r="23" spans="1:10" ht="21.75" customHeight="1"/>
    <row r="24" spans="1:10" ht="21.75" customHeight="1"/>
    <row r="25" spans="1:10" ht="21.75" customHeight="1"/>
    <row r="26" spans="1:10" ht="21.75" customHeight="1"/>
    <row r="27" spans="1:10" ht="21.75" customHeight="1"/>
    <row r="28" spans="1:10" ht="21.75" customHeight="1"/>
    <row r="29" spans="1:10" ht="21.75" customHeight="1"/>
    <row r="30" spans="1:10" ht="21.75" customHeight="1"/>
    <row r="31" spans="1:10" ht="21.75" customHeight="1">
      <c r="J31" s="755"/>
    </row>
    <row r="32" spans="1:10" ht="21.75" customHeight="1"/>
    <row r="33" ht="21.75" customHeight="1"/>
    <row r="34" ht="21.75" customHeight="1"/>
  </sheetData>
  <phoneticPr fontId="2"/>
  <hyperlinks>
    <hyperlink ref="G1" location="目次!A1" display="目次へ戻る"/>
  </hyperlinks>
  <pageMargins left="0.59055118110236227" right="0.59055118110236227" top="0.78740157480314965" bottom="0.78740157480314965" header="0.31496062992125984" footer="0.31496062992125984"/>
  <pageSetup paperSize="9" orientation="portrait" horizontalDpi="300" verticalDpi="3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autoPageBreaks="0"/>
  </sheetPr>
  <dimension ref="A1:R24"/>
  <sheetViews>
    <sheetView zoomScale="55" zoomScaleNormal="55" zoomScaleSheetLayoutView="85" workbookViewId="0">
      <selection activeCell="J23" sqref="J23"/>
    </sheetView>
  </sheetViews>
  <sheetFormatPr defaultColWidth="2.5" defaultRowHeight="15" customHeight="1"/>
  <cols>
    <col min="1" max="3" width="11.375" style="20" customWidth="1"/>
    <col min="4" max="16" width="7.75" style="20" customWidth="1"/>
    <col min="17" max="17" width="2.5" style="20" customWidth="1"/>
    <col min="18" max="18" width="10.625" style="20" bestFit="1" customWidth="1"/>
    <col min="19" max="16384" width="2.5" style="20"/>
  </cols>
  <sheetData>
    <row r="1" spans="1:18" ht="22.5" customHeight="1">
      <c r="P1" s="19" t="s">
        <v>4832</v>
      </c>
      <c r="R1" s="345" t="s">
        <v>747</v>
      </c>
    </row>
    <row r="2" spans="1:18" ht="22.5" customHeight="1">
      <c r="A2" s="22" t="s">
        <v>4833</v>
      </c>
      <c r="B2" s="22"/>
      <c r="C2" s="22"/>
    </row>
    <row r="3" spans="1:18" s="165" customFormat="1" ht="22.5" customHeight="1">
      <c r="P3" s="48" t="s">
        <v>2185</v>
      </c>
    </row>
    <row r="4" spans="1:18" ht="20.100000000000001" customHeight="1">
      <c r="A4" s="2017" t="s">
        <v>129</v>
      </c>
      <c r="B4" s="2022" t="s">
        <v>130</v>
      </c>
      <c r="C4" s="2191" t="s">
        <v>2698</v>
      </c>
      <c r="D4" s="2191"/>
      <c r="E4" s="2191"/>
      <c r="F4" s="2191"/>
      <c r="G4" s="2191"/>
      <c r="H4" s="2191"/>
      <c r="I4" s="2191"/>
      <c r="J4" s="2191"/>
      <c r="K4" s="2184" t="s">
        <v>2699</v>
      </c>
      <c r="L4" s="2184"/>
      <c r="M4" s="2191" t="s">
        <v>2700</v>
      </c>
      <c r="N4" s="2191" t="s">
        <v>2701</v>
      </c>
      <c r="O4" s="2191" t="s">
        <v>2702</v>
      </c>
      <c r="P4" s="2210" t="s">
        <v>2703</v>
      </c>
    </row>
    <row r="5" spans="1:18" ht="20.100000000000001" customHeight="1">
      <c r="A5" s="2017"/>
      <c r="B5" s="2017"/>
      <c r="C5" s="2191" t="s">
        <v>131</v>
      </c>
      <c r="D5" s="2191"/>
      <c r="E5" s="2191" t="s">
        <v>2704</v>
      </c>
      <c r="F5" s="2191"/>
      <c r="G5" s="2191" t="s">
        <v>2705</v>
      </c>
      <c r="H5" s="2191"/>
      <c r="I5" s="2191" t="s">
        <v>2706</v>
      </c>
      <c r="J5" s="2191"/>
      <c r="K5" s="2245" t="s">
        <v>2707</v>
      </c>
      <c r="L5" s="2180" t="s">
        <v>2708</v>
      </c>
      <c r="M5" s="2191"/>
      <c r="N5" s="2191"/>
      <c r="O5" s="2191"/>
      <c r="P5" s="2210"/>
    </row>
    <row r="6" spans="1:18" ht="20.100000000000001" customHeight="1">
      <c r="A6" s="2017"/>
      <c r="B6" s="2017"/>
      <c r="C6" s="977" t="s">
        <v>2709</v>
      </c>
      <c r="D6" s="977" t="s">
        <v>2708</v>
      </c>
      <c r="E6" s="977" t="s">
        <v>2709</v>
      </c>
      <c r="F6" s="977" t="s">
        <v>2708</v>
      </c>
      <c r="G6" s="977" t="s">
        <v>2709</v>
      </c>
      <c r="H6" s="977" t="s">
        <v>2708</v>
      </c>
      <c r="I6" s="977" t="s">
        <v>2709</v>
      </c>
      <c r="J6" s="977" t="s">
        <v>2708</v>
      </c>
      <c r="K6" s="2247"/>
      <c r="L6" s="2246"/>
      <c r="M6" s="2191"/>
      <c r="N6" s="2191"/>
      <c r="O6" s="2191"/>
      <c r="P6" s="2210"/>
    </row>
    <row r="7" spans="1:18" s="37" customFormat="1" ht="41.25" customHeight="1">
      <c r="A7" s="1005">
        <v>2009</v>
      </c>
      <c r="B7" s="756" t="s">
        <v>2191</v>
      </c>
      <c r="C7" s="601">
        <v>22</v>
      </c>
      <c r="D7" s="1006">
        <v>5936</v>
      </c>
      <c r="E7" s="1006">
        <v>19</v>
      </c>
      <c r="F7" s="1006">
        <v>4294</v>
      </c>
      <c r="G7" s="1006" t="s">
        <v>2710</v>
      </c>
      <c r="H7" s="1006">
        <v>1642</v>
      </c>
      <c r="I7" s="1006" t="s">
        <v>399</v>
      </c>
      <c r="J7" s="1006" t="s">
        <v>399</v>
      </c>
      <c r="K7" s="1006">
        <v>259</v>
      </c>
      <c r="L7" s="1006">
        <v>402</v>
      </c>
      <c r="M7" s="1006">
        <v>174</v>
      </c>
      <c r="N7" s="1006">
        <v>2</v>
      </c>
      <c r="O7" s="1006">
        <v>126</v>
      </c>
      <c r="P7" s="1006">
        <v>353</v>
      </c>
    </row>
    <row r="8" spans="1:18" s="37" customFormat="1" ht="41.25" customHeight="1">
      <c r="A8" s="1005">
        <v>2010</v>
      </c>
      <c r="B8" s="756" t="s">
        <v>139</v>
      </c>
      <c r="C8" s="601">
        <v>22</v>
      </c>
      <c r="D8" s="1006">
        <v>6026</v>
      </c>
      <c r="E8" s="1006">
        <v>19</v>
      </c>
      <c r="F8" s="1006">
        <v>4384</v>
      </c>
      <c r="G8" s="1006" t="s">
        <v>2710</v>
      </c>
      <c r="H8" s="1006">
        <v>1642</v>
      </c>
      <c r="I8" s="1006" t="s">
        <v>399</v>
      </c>
      <c r="J8" s="1006" t="s">
        <v>399</v>
      </c>
      <c r="K8" s="1006">
        <v>252</v>
      </c>
      <c r="L8" s="1006">
        <v>340</v>
      </c>
      <c r="M8" s="1006">
        <v>175</v>
      </c>
      <c r="N8" s="1006">
        <v>2</v>
      </c>
      <c r="O8" s="1006">
        <v>130</v>
      </c>
      <c r="P8" s="1006">
        <v>359</v>
      </c>
    </row>
    <row r="9" spans="1:18" s="37" customFormat="1" ht="41.25" customHeight="1">
      <c r="A9" s="1005">
        <v>2011</v>
      </c>
      <c r="B9" s="1009" t="s">
        <v>140</v>
      </c>
      <c r="C9" s="601">
        <v>22</v>
      </c>
      <c r="D9" s="1006">
        <v>6038</v>
      </c>
      <c r="E9" s="1006">
        <v>19</v>
      </c>
      <c r="F9" s="1006">
        <v>4396</v>
      </c>
      <c r="G9" s="1006" t="s">
        <v>2710</v>
      </c>
      <c r="H9" s="1006">
        <v>1642</v>
      </c>
      <c r="I9" s="1006" t="s">
        <v>399</v>
      </c>
      <c r="J9" s="1006" t="s">
        <v>399</v>
      </c>
      <c r="K9" s="1006">
        <v>250</v>
      </c>
      <c r="L9" s="1006">
        <v>340</v>
      </c>
      <c r="M9" s="1006">
        <v>175</v>
      </c>
      <c r="N9" s="1006">
        <v>2</v>
      </c>
      <c r="O9" s="1006">
        <v>126</v>
      </c>
      <c r="P9" s="1006">
        <v>373</v>
      </c>
    </row>
    <row r="10" spans="1:18" s="37" customFormat="1" ht="41.25" customHeight="1">
      <c r="A10" s="1005">
        <v>2012</v>
      </c>
      <c r="B10" s="756" t="s">
        <v>2177</v>
      </c>
      <c r="C10" s="601">
        <v>22</v>
      </c>
      <c r="D10" s="1006">
        <v>5920</v>
      </c>
      <c r="E10" s="1006">
        <v>19</v>
      </c>
      <c r="F10" s="1006">
        <v>4308</v>
      </c>
      <c r="G10" s="1006" t="s">
        <v>2710</v>
      </c>
      <c r="H10" s="1006">
        <v>1612</v>
      </c>
      <c r="I10" s="1006" t="s">
        <v>399</v>
      </c>
      <c r="J10" s="1006" t="s">
        <v>399</v>
      </c>
      <c r="K10" s="1006">
        <v>245</v>
      </c>
      <c r="L10" s="1006">
        <v>315</v>
      </c>
      <c r="M10" s="1006">
        <v>172</v>
      </c>
      <c r="N10" s="1006">
        <v>2</v>
      </c>
      <c r="O10" s="1006">
        <v>129</v>
      </c>
      <c r="P10" s="1006">
        <v>370</v>
      </c>
    </row>
    <row r="11" spans="1:18" s="37" customFormat="1" ht="41.25" customHeight="1">
      <c r="A11" s="1005">
        <v>2013</v>
      </c>
      <c r="B11" s="1009" t="s">
        <v>1034</v>
      </c>
      <c r="C11" s="601">
        <v>22</v>
      </c>
      <c r="D11" s="1006">
        <v>5920</v>
      </c>
      <c r="E11" s="1006">
        <v>19</v>
      </c>
      <c r="F11" s="1006">
        <v>4308</v>
      </c>
      <c r="G11" s="1006" t="s">
        <v>2710</v>
      </c>
      <c r="H11" s="1006">
        <v>1612</v>
      </c>
      <c r="I11" s="1006" t="s">
        <v>399</v>
      </c>
      <c r="J11" s="1006" t="s">
        <v>399</v>
      </c>
      <c r="K11" s="1006">
        <v>245</v>
      </c>
      <c r="L11" s="1006">
        <v>315</v>
      </c>
      <c r="M11" s="1006">
        <v>171</v>
      </c>
      <c r="N11" s="1006">
        <v>2</v>
      </c>
      <c r="O11" s="1006">
        <v>129</v>
      </c>
      <c r="P11" s="1006">
        <v>372</v>
      </c>
    </row>
    <row r="12" spans="1:18" s="37" customFormat="1" ht="41.25" customHeight="1">
      <c r="A12" s="1005">
        <v>2014</v>
      </c>
      <c r="B12" s="756" t="s">
        <v>969</v>
      </c>
      <c r="C12" s="601">
        <v>22</v>
      </c>
      <c r="D12" s="1006">
        <v>5864</v>
      </c>
      <c r="E12" s="1006">
        <v>19</v>
      </c>
      <c r="F12" s="1006">
        <v>4298</v>
      </c>
      <c r="G12" s="1006" t="s">
        <v>2710</v>
      </c>
      <c r="H12" s="1006">
        <v>1566</v>
      </c>
      <c r="I12" s="1006" t="s">
        <v>399</v>
      </c>
      <c r="J12" s="1006" t="s">
        <v>399</v>
      </c>
      <c r="K12" s="1006">
        <v>243</v>
      </c>
      <c r="L12" s="1006">
        <v>301</v>
      </c>
      <c r="M12" s="1006">
        <v>174</v>
      </c>
      <c r="N12" s="1006">
        <v>2</v>
      </c>
      <c r="O12" s="1006">
        <v>131</v>
      </c>
      <c r="P12" s="1006">
        <v>298</v>
      </c>
    </row>
    <row r="13" spans="1:18" ht="41.25" customHeight="1">
      <c r="A13" s="955">
        <v>2015</v>
      </c>
      <c r="B13" s="1009" t="s">
        <v>880</v>
      </c>
      <c r="C13" s="584">
        <v>22</v>
      </c>
      <c r="D13" s="972">
        <v>5848</v>
      </c>
      <c r="E13" s="972">
        <v>19</v>
      </c>
      <c r="F13" s="972">
        <v>4282</v>
      </c>
      <c r="G13" s="972" t="s">
        <v>2710</v>
      </c>
      <c r="H13" s="972">
        <v>1566</v>
      </c>
      <c r="I13" s="972" t="s">
        <v>399</v>
      </c>
      <c r="J13" s="972" t="s">
        <v>399</v>
      </c>
      <c r="K13" s="972">
        <v>246</v>
      </c>
      <c r="L13" s="972">
        <v>277</v>
      </c>
      <c r="M13" s="972">
        <v>172</v>
      </c>
      <c r="N13" s="972">
        <v>2</v>
      </c>
      <c r="O13" s="972">
        <v>134</v>
      </c>
      <c r="P13" s="972">
        <v>310</v>
      </c>
    </row>
    <row r="14" spans="1:18" ht="41.25" customHeight="1">
      <c r="A14" s="955">
        <v>2016</v>
      </c>
      <c r="B14" s="756" t="s">
        <v>180</v>
      </c>
      <c r="C14" s="584">
        <v>22</v>
      </c>
      <c r="D14" s="972">
        <v>5829</v>
      </c>
      <c r="E14" s="972">
        <v>19</v>
      </c>
      <c r="F14" s="972">
        <v>4263</v>
      </c>
      <c r="G14" s="972" t="s">
        <v>2710</v>
      </c>
      <c r="H14" s="972">
        <v>1566</v>
      </c>
      <c r="I14" s="972" t="s">
        <v>399</v>
      </c>
      <c r="J14" s="972" t="s">
        <v>399</v>
      </c>
      <c r="K14" s="972">
        <v>245</v>
      </c>
      <c r="L14" s="972">
        <v>277</v>
      </c>
      <c r="M14" s="972">
        <v>170</v>
      </c>
      <c r="N14" s="972">
        <v>2</v>
      </c>
      <c r="O14" s="972">
        <v>138</v>
      </c>
      <c r="P14" s="972">
        <v>314</v>
      </c>
    </row>
    <row r="15" spans="1:18" ht="41.25" customHeight="1">
      <c r="A15" s="955">
        <v>2017</v>
      </c>
      <c r="B15" s="1009" t="s">
        <v>186</v>
      </c>
      <c r="C15" s="584">
        <v>22</v>
      </c>
      <c r="D15" s="972">
        <v>5829</v>
      </c>
      <c r="E15" s="972">
        <v>19</v>
      </c>
      <c r="F15" s="972">
        <v>4263</v>
      </c>
      <c r="G15" s="972" t="s">
        <v>2710</v>
      </c>
      <c r="H15" s="972">
        <v>1566</v>
      </c>
      <c r="I15" s="972" t="s">
        <v>399</v>
      </c>
      <c r="J15" s="972" t="s">
        <v>399</v>
      </c>
      <c r="K15" s="972">
        <v>243</v>
      </c>
      <c r="L15" s="972">
        <v>277</v>
      </c>
      <c r="M15" s="972">
        <v>169</v>
      </c>
      <c r="N15" s="972">
        <v>2</v>
      </c>
      <c r="O15" s="972">
        <v>140</v>
      </c>
      <c r="P15" s="972">
        <v>319</v>
      </c>
    </row>
    <row r="16" spans="1:18" ht="41.25" customHeight="1">
      <c r="A16" s="955">
        <v>2018</v>
      </c>
      <c r="B16" s="756" t="s">
        <v>2178</v>
      </c>
      <c r="C16" s="584">
        <v>22</v>
      </c>
      <c r="D16" s="972">
        <v>5670</v>
      </c>
      <c r="E16" s="972">
        <v>19</v>
      </c>
      <c r="F16" s="972">
        <v>4148</v>
      </c>
      <c r="G16" s="972" t="s">
        <v>2711</v>
      </c>
      <c r="H16" s="972">
        <v>1522</v>
      </c>
      <c r="I16" s="972" t="s">
        <v>399</v>
      </c>
      <c r="J16" s="972" t="s">
        <v>399</v>
      </c>
      <c r="K16" s="972">
        <v>242</v>
      </c>
      <c r="L16" s="972">
        <v>239</v>
      </c>
      <c r="M16" s="972">
        <v>170</v>
      </c>
      <c r="N16" s="972">
        <v>3</v>
      </c>
      <c r="O16" s="972">
        <v>139</v>
      </c>
      <c r="P16" s="972">
        <v>327</v>
      </c>
    </row>
    <row r="17" spans="1:16" s="23" customFormat="1" ht="41.25" customHeight="1">
      <c r="A17" s="955">
        <v>2019</v>
      </c>
      <c r="B17" s="986" t="s">
        <v>919</v>
      </c>
      <c r="C17" s="584">
        <v>22</v>
      </c>
      <c r="D17" s="972">
        <v>5575</v>
      </c>
      <c r="E17" s="972">
        <v>19</v>
      </c>
      <c r="F17" s="972">
        <v>4078</v>
      </c>
      <c r="G17" s="972" t="s">
        <v>2711</v>
      </c>
      <c r="H17" s="972">
        <v>1497</v>
      </c>
      <c r="I17" s="972" t="s">
        <v>2712</v>
      </c>
      <c r="J17" s="972" t="s">
        <v>2712</v>
      </c>
      <c r="K17" s="972">
        <v>240</v>
      </c>
      <c r="L17" s="972">
        <v>205</v>
      </c>
      <c r="M17" s="972">
        <v>171</v>
      </c>
      <c r="N17" s="972">
        <v>3</v>
      </c>
      <c r="O17" s="972">
        <v>139</v>
      </c>
      <c r="P17" s="972">
        <v>320</v>
      </c>
    </row>
    <row r="18" spans="1:16" ht="41.25" customHeight="1">
      <c r="A18" s="955">
        <v>2020</v>
      </c>
      <c r="B18" s="986" t="s">
        <v>837</v>
      </c>
      <c r="C18" s="584">
        <v>22</v>
      </c>
      <c r="D18" s="972">
        <v>5495</v>
      </c>
      <c r="E18" s="972">
        <v>19</v>
      </c>
      <c r="F18" s="972">
        <v>3998</v>
      </c>
      <c r="G18" s="972" t="s">
        <v>2713</v>
      </c>
      <c r="H18" s="972">
        <v>1497</v>
      </c>
      <c r="I18" s="972" t="s">
        <v>553</v>
      </c>
      <c r="J18" s="972" t="s">
        <v>553</v>
      </c>
      <c r="K18" s="972">
        <v>223</v>
      </c>
      <c r="L18" s="972">
        <v>220</v>
      </c>
      <c r="M18" s="972">
        <v>169</v>
      </c>
      <c r="N18" s="972">
        <v>3</v>
      </c>
      <c r="O18" s="972">
        <v>144</v>
      </c>
      <c r="P18" s="972">
        <v>338</v>
      </c>
    </row>
    <row r="19" spans="1:16" ht="41.25" customHeight="1">
      <c r="A19" s="1536">
        <v>2021</v>
      </c>
      <c r="B19" s="1544" t="s">
        <v>2179</v>
      </c>
      <c r="C19" s="1540">
        <v>22</v>
      </c>
      <c r="D19" s="1417">
        <v>5495</v>
      </c>
      <c r="E19" s="1417">
        <v>19</v>
      </c>
      <c r="F19" s="1417">
        <v>3998</v>
      </c>
      <c r="G19" s="1417" t="s">
        <v>2713</v>
      </c>
      <c r="H19" s="1417">
        <v>1497</v>
      </c>
      <c r="I19" s="1417" t="s">
        <v>553</v>
      </c>
      <c r="J19" s="1417" t="s">
        <v>553</v>
      </c>
      <c r="K19" s="1417">
        <v>240</v>
      </c>
      <c r="L19" s="1417">
        <v>201</v>
      </c>
      <c r="M19" s="1417">
        <v>170</v>
      </c>
      <c r="N19" s="1417">
        <v>3</v>
      </c>
      <c r="O19" s="1417">
        <v>148</v>
      </c>
      <c r="P19" s="1417">
        <v>342</v>
      </c>
    </row>
    <row r="20" spans="1:16" ht="41.25" customHeight="1">
      <c r="A20" s="1389">
        <v>2022</v>
      </c>
      <c r="B20" s="1392" t="s">
        <v>4917</v>
      </c>
      <c r="C20" s="584">
        <v>22</v>
      </c>
      <c r="D20" s="1390">
        <v>5495</v>
      </c>
      <c r="E20" s="1390">
        <v>19</v>
      </c>
      <c r="F20" s="1390">
        <v>3998</v>
      </c>
      <c r="G20" s="1390" t="s">
        <v>2711</v>
      </c>
      <c r="H20" s="1390">
        <v>1497</v>
      </c>
      <c r="I20" s="1390" t="s">
        <v>399</v>
      </c>
      <c r="J20" s="1390" t="s">
        <v>399</v>
      </c>
      <c r="K20" s="1390">
        <v>240</v>
      </c>
      <c r="L20" s="1390">
        <v>209</v>
      </c>
      <c r="M20" s="1390">
        <v>172</v>
      </c>
      <c r="N20" s="1390">
        <v>3</v>
      </c>
      <c r="O20" s="1390">
        <v>147</v>
      </c>
      <c r="P20" s="1390">
        <v>341</v>
      </c>
    </row>
    <row r="21" spans="1:16" ht="41.25" customHeight="1">
      <c r="A21" s="1646">
        <v>2023</v>
      </c>
      <c r="B21" s="1652" t="s">
        <v>5128</v>
      </c>
      <c r="C21" s="1794">
        <v>22</v>
      </c>
      <c r="D21" s="1417">
        <v>5495</v>
      </c>
      <c r="E21" s="1417">
        <v>19</v>
      </c>
      <c r="F21" s="1417">
        <v>3998</v>
      </c>
      <c r="G21" s="1417" t="s">
        <v>2711</v>
      </c>
      <c r="H21" s="1417">
        <v>1497</v>
      </c>
      <c r="I21" s="1417" t="s">
        <v>399</v>
      </c>
      <c r="J21" s="1417" t="s">
        <v>399</v>
      </c>
      <c r="K21" s="1417">
        <v>241</v>
      </c>
      <c r="L21" s="1417">
        <v>169</v>
      </c>
      <c r="M21" s="1417">
        <v>167</v>
      </c>
      <c r="N21" s="1417">
        <v>3</v>
      </c>
      <c r="O21" s="1417">
        <v>144</v>
      </c>
      <c r="P21" s="1417">
        <v>350</v>
      </c>
    </row>
    <row r="22" spans="1:16" ht="41.25" customHeight="1">
      <c r="A22" s="1645">
        <v>2024</v>
      </c>
      <c r="B22" s="1795" t="s">
        <v>5431</v>
      </c>
      <c r="C22" s="1814">
        <v>22</v>
      </c>
      <c r="D22" s="1789">
        <v>5428</v>
      </c>
      <c r="E22" s="1789">
        <v>19</v>
      </c>
      <c r="F22" s="1789">
        <v>3931</v>
      </c>
      <c r="G22" s="1789" t="s">
        <v>2711</v>
      </c>
      <c r="H22" s="1789">
        <v>1497</v>
      </c>
      <c r="I22" s="1789" t="s">
        <v>399</v>
      </c>
      <c r="J22" s="1789" t="s">
        <v>399</v>
      </c>
      <c r="K22" s="1789">
        <v>240</v>
      </c>
      <c r="L22" s="1789">
        <v>169</v>
      </c>
      <c r="M22" s="1789">
        <v>161</v>
      </c>
      <c r="N22" s="1789">
        <v>4</v>
      </c>
      <c r="O22" s="1789">
        <v>150</v>
      </c>
      <c r="P22" s="1789">
        <v>350</v>
      </c>
    </row>
    <row r="23" spans="1:16" ht="20.100000000000001" customHeight="1">
      <c r="A23" s="20" t="s">
        <v>2714</v>
      </c>
    </row>
    <row r="24" spans="1:16" ht="20.100000000000001" customHeight="1">
      <c r="A24" s="20" t="s">
        <v>2715</v>
      </c>
      <c r="D24" s="757"/>
    </row>
  </sheetData>
  <customSheetViews>
    <customSheetView guid="{35BD8D3A-C3F6-4E0E-B6B2-2143E8CF03D4}" scale="70" topLeftCell="A10">
      <selection activeCell="L29" sqref="L29"/>
      <colBreaks count="1" manualBreakCount="1">
        <brk id="17" min="1" max="19" man="1"/>
      </colBreaks>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colBreaks count="1" manualBreakCount="1">
        <brk id="17" min="1" max="19" man="1"/>
      </colBreaks>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P19" sqref="P19"/>
      <colBreaks count="1" manualBreakCount="1">
        <brk id="17" min="1" max="19" man="1"/>
      </colBreaks>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topLeftCell="A4">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R1" sqref="R1"/>
      <colBreaks count="1" manualBreakCount="1">
        <brk id="17" min="1" max="19" man="1"/>
      </colBreaks>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colBreaks count="1" manualBreakCount="1">
        <brk id="17" min="1" max="19" man="1"/>
      </colBreaks>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topLeftCell="A16">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C19" sqref="C19"/>
      <colBreaks count="1" manualBreakCount="1">
        <brk id="17" min="1" max="19" man="1"/>
      </colBreaks>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10">
      <selection activeCell="G20" sqref="G20"/>
      <colBreaks count="1" manualBreakCount="1">
        <brk id="17" min="1" max="19" man="1"/>
      </colBreaks>
      <pageMargins left="0.59055118110236227" right="0.59055118110236227" top="0.78740157480314965" bottom="0.78740157480314965" header="0.31496062992125984" footer="0.31496062992125984"/>
      <pageSetup paperSize="9" orientation="portrait" r:id="rId82"/>
    </customSheetView>
  </customSheetViews>
  <mergeCells count="14">
    <mergeCell ref="O4:O6"/>
    <mergeCell ref="P4:P6"/>
    <mergeCell ref="C5:D5"/>
    <mergeCell ref="E5:F5"/>
    <mergeCell ref="G5:H5"/>
    <mergeCell ref="I5:J5"/>
    <mergeCell ref="K5:K6"/>
    <mergeCell ref="L5:L6"/>
    <mergeCell ref="N4:N6"/>
    <mergeCell ref="A4:A6"/>
    <mergeCell ref="B4:B6"/>
    <mergeCell ref="C4:J4"/>
    <mergeCell ref="K4:L4"/>
    <mergeCell ref="M4:M6"/>
  </mergeCell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83"/>
  <colBreaks count="1" manualBreakCount="1">
    <brk id="17" min="1" max="19" man="1"/>
  </col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autoPageBreaks="0"/>
  </sheetPr>
  <dimension ref="A1:R20"/>
  <sheetViews>
    <sheetView zoomScale="70" zoomScaleNormal="70" zoomScaleSheetLayoutView="85" workbookViewId="0">
      <selection activeCell="J1" sqref="J1"/>
    </sheetView>
  </sheetViews>
  <sheetFormatPr defaultColWidth="2.5" defaultRowHeight="15" customHeight="1"/>
  <cols>
    <col min="1" max="8" width="11.375" style="20" customWidth="1"/>
    <col min="9" max="9" width="2.5" style="20" customWidth="1"/>
    <col min="10" max="10" width="11" style="20" bestFit="1" customWidth="1"/>
    <col min="11" max="11" width="2.875" style="20" customWidth="1"/>
    <col min="12" max="16384" width="2.5" style="20"/>
  </cols>
  <sheetData>
    <row r="1" spans="1:18" ht="22.5" customHeight="1">
      <c r="H1" s="19" t="s">
        <v>4832</v>
      </c>
      <c r="J1" s="345" t="s">
        <v>747</v>
      </c>
      <c r="R1" s="91"/>
    </row>
    <row r="2" spans="1:18" ht="22.5" customHeight="1">
      <c r="A2" s="22" t="s">
        <v>4839</v>
      </c>
      <c r="B2" s="22"/>
      <c r="C2" s="22"/>
    </row>
    <row r="3" spans="1:18" s="165" customFormat="1" ht="22.5" customHeight="1">
      <c r="H3" s="48" t="s">
        <v>2185</v>
      </c>
      <c r="K3" s="538"/>
    </row>
    <row r="4" spans="1:18" ht="33.75" customHeight="1">
      <c r="A4" s="961" t="s">
        <v>129</v>
      </c>
      <c r="B4" s="965" t="s">
        <v>130</v>
      </c>
      <c r="C4" s="961" t="s">
        <v>2716</v>
      </c>
      <c r="D4" s="959" t="s">
        <v>2717</v>
      </c>
      <c r="E4" s="959" t="s">
        <v>2718</v>
      </c>
      <c r="F4" s="959" t="s">
        <v>2719</v>
      </c>
      <c r="G4" s="959" t="s">
        <v>2720</v>
      </c>
      <c r="H4" s="953" t="s">
        <v>2721</v>
      </c>
    </row>
    <row r="5" spans="1:18" s="37" customFormat="1" ht="41.25" customHeight="1">
      <c r="A5" s="1005">
        <v>2004</v>
      </c>
      <c r="B5" s="756" t="s">
        <v>2722</v>
      </c>
      <c r="C5" s="601">
        <v>737</v>
      </c>
      <c r="D5" s="1006">
        <v>360</v>
      </c>
      <c r="E5" s="1006">
        <v>436</v>
      </c>
      <c r="F5" s="1006">
        <v>66</v>
      </c>
      <c r="G5" s="1006">
        <v>2619</v>
      </c>
      <c r="H5" s="1006">
        <v>1497</v>
      </c>
    </row>
    <row r="6" spans="1:18" s="37" customFormat="1" ht="41.25" customHeight="1">
      <c r="A6" s="1005">
        <v>2006</v>
      </c>
      <c r="B6" s="1009" t="s">
        <v>2723</v>
      </c>
      <c r="C6" s="601">
        <v>818</v>
      </c>
      <c r="D6" s="1006">
        <v>403</v>
      </c>
      <c r="E6" s="1006">
        <v>471</v>
      </c>
      <c r="F6" s="1006">
        <v>81</v>
      </c>
      <c r="G6" s="1006">
        <v>2805</v>
      </c>
      <c r="H6" s="1006">
        <v>1483</v>
      </c>
    </row>
    <row r="7" spans="1:18" s="37" customFormat="1" ht="41.25" customHeight="1">
      <c r="A7" s="1005">
        <v>2008</v>
      </c>
      <c r="B7" s="1009" t="s">
        <v>2342</v>
      </c>
      <c r="C7" s="601">
        <v>852</v>
      </c>
      <c r="D7" s="1006">
        <v>392</v>
      </c>
      <c r="E7" s="1006">
        <v>506</v>
      </c>
      <c r="F7" s="1006">
        <v>92</v>
      </c>
      <c r="G7" s="1006">
        <v>2963</v>
      </c>
      <c r="H7" s="1006">
        <v>1446</v>
      </c>
    </row>
    <row r="8" spans="1:18" ht="41.25" customHeight="1">
      <c r="A8" s="955">
        <v>2010</v>
      </c>
      <c r="B8" s="986" t="s">
        <v>139</v>
      </c>
      <c r="C8" s="584">
        <v>816</v>
      </c>
      <c r="D8" s="972">
        <v>419</v>
      </c>
      <c r="E8" s="972">
        <v>527</v>
      </c>
      <c r="F8" s="972">
        <v>101</v>
      </c>
      <c r="G8" s="972">
        <v>3190</v>
      </c>
      <c r="H8" s="972">
        <v>1358</v>
      </c>
    </row>
    <row r="9" spans="1:18" ht="41.25" customHeight="1">
      <c r="A9" s="955">
        <v>2012</v>
      </c>
      <c r="B9" s="986" t="s">
        <v>2177</v>
      </c>
      <c r="C9" s="584">
        <v>779</v>
      </c>
      <c r="D9" s="972">
        <v>366</v>
      </c>
      <c r="E9" s="972">
        <v>510</v>
      </c>
      <c r="F9" s="972">
        <v>105</v>
      </c>
      <c r="G9" s="972">
        <v>3355</v>
      </c>
      <c r="H9" s="972">
        <v>1237</v>
      </c>
    </row>
    <row r="10" spans="1:18" ht="41.25" customHeight="1">
      <c r="A10" s="955">
        <v>2014</v>
      </c>
      <c r="B10" s="986" t="s">
        <v>969</v>
      </c>
      <c r="C10" s="584">
        <v>785</v>
      </c>
      <c r="D10" s="972">
        <v>401</v>
      </c>
      <c r="E10" s="972">
        <v>553</v>
      </c>
      <c r="F10" s="972">
        <v>116</v>
      </c>
      <c r="G10" s="972">
        <v>3558</v>
      </c>
      <c r="H10" s="972">
        <v>1157</v>
      </c>
    </row>
    <row r="11" spans="1:18" ht="41.25" customHeight="1">
      <c r="A11" s="955">
        <v>2016</v>
      </c>
      <c r="B11" s="986" t="s">
        <v>180</v>
      </c>
      <c r="C11" s="584">
        <v>818</v>
      </c>
      <c r="D11" s="972">
        <v>395</v>
      </c>
      <c r="E11" s="972">
        <v>589</v>
      </c>
      <c r="F11" s="972">
        <v>126</v>
      </c>
      <c r="G11" s="972">
        <v>3752</v>
      </c>
      <c r="H11" s="972">
        <v>1058</v>
      </c>
    </row>
    <row r="12" spans="1:18" ht="41.25" customHeight="1">
      <c r="A12" s="955">
        <v>2018</v>
      </c>
      <c r="B12" s="986" t="s">
        <v>2178</v>
      </c>
      <c r="C12" s="950">
        <v>843</v>
      </c>
      <c r="D12" s="951">
        <v>380</v>
      </c>
      <c r="E12" s="951">
        <v>605</v>
      </c>
      <c r="F12" s="972">
        <v>133</v>
      </c>
      <c r="G12" s="972">
        <v>3864</v>
      </c>
      <c r="H12" s="972">
        <v>956</v>
      </c>
      <c r="J12" s="757"/>
    </row>
    <row r="13" spans="1:18" ht="41.25" customHeight="1">
      <c r="A13" s="1536">
        <v>2020</v>
      </c>
      <c r="B13" s="1544" t="s">
        <v>837</v>
      </c>
      <c r="C13" s="1540">
        <v>854</v>
      </c>
      <c r="D13" s="1417">
        <v>396</v>
      </c>
      <c r="E13" s="1417">
        <v>644</v>
      </c>
      <c r="F13" s="1417">
        <v>138</v>
      </c>
      <c r="G13" s="1417">
        <v>3825</v>
      </c>
      <c r="H13" s="1417">
        <v>815</v>
      </c>
      <c r="I13" s="1543"/>
      <c r="J13" s="757"/>
    </row>
    <row r="14" spans="1:18" ht="41.25" customHeight="1">
      <c r="A14" s="1668">
        <v>2022</v>
      </c>
      <c r="B14" s="1671" t="s">
        <v>4917</v>
      </c>
      <c r="C14" s="1669">
        <v>841</v>
      </c>
      <c r="D14" s="1417">
        <v>397</v>
      </c>
      <c r="E14" s="1417">
        <v>645</v>
      </c>
      <c r="F14" s="1417">
        <v>153</v>
      </c>
      <c r="G14" s="1417">
        <v>3894</v>
      </c>
      <c r="H14" s="1417">
        <v>729</v>
      </c>
      <c r="I14" s="979"/>
      <c r="J14" s="757"/>
    </row>
    <row r="15" spans="1:18" ht="41.25" customHeight="1">
      <c r="A15" s="1815">
        <v>2024</v>
      </c>
      <c r="B15" s="1816" t="s">
        <v>5431</v>
      </c>
      <c r="C15" s="1818">
        <v>907</v>
      </c>
      <c r="D15" s="1817">
        <v>367</v>
      </c>
      <c r="E15" s="1817">
        <v>665</v>
      </c>
      <c r="F15" s="1817">
        <v>140</v>
      </c>
      <c r="G15" s="1817">
        <v>4067</v>
      </c>
      <c r="H15" s="1817">
        <v>752</v>
      </c>
      <c r="I15" s="1670"/>
      <c r="J15" s="757"/>
    </row>
    <row r="16" spans="1:18" ht="20.100000000000001" customHeight="1">
      <c r="A16" s="20" t="s">
        <v>5474</v>
      </c>
    </row>
    <row r="17" spans="1:4" ht="20.100000000000001" customHeight="1">
      <c r="A17" s="20" t="s">
        <v>5475</v>
      </c>
    </row>
    <row r="18" spans="1:4" ht="20.100000000000001" customHeight="1">
      <c r="A18" s="20" t="s">
        <v>5476</v>
      </c>
      <c r="D18" s="757"/>
    </row>
    <row r="19" spans="1:4" ht="15" customHeight="1">
      <c r="A19" s="20" t="s">
        <v>5477</v>
      </c>
    </row>
    <row r="20" spans="1:4" ht="15" customHeight="1">
      <c r="A20" s="20" t="s">
        <v>2724</v>
      </c>
    </row>
  </sheetData>
  <customSheetViews>
    <customSheetView guid="{35BD8D3A-C3F6-4E0E-B6B2-2143E8CF03D4}" scale="85" topLeftCell="A7">
      <selection activeCell="L27" sqref="L2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4">
      <selection activeCell="C13" sqref="C13"/>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3" sqref="C13"/>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14" sqref="A14"/>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4">
      <selection activeCell="C13" sqref="C13"/>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4">
      <selection activeCell="C13" sqref="C13"/>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4">
      <selection activeCell="C13" sqref="C1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4">
      <selection activeCell="C13" sqref="C1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4">
      <selection activeCell="C13" sqref="C13"/>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4">
      <selection activeCell="C13" sqref="C1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4">
      <selection activeCell="C13" sqref="C13"/>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4">
      <selection activeCell="C13" sqref="C13"/>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4">
      <selection activeCell="C13" sqref="C1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4">
      <selection activeCell="C13" sqref="C1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4">
      <selection activeCell="C13" sqref="C1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4">
      <selection activeCell="C13" sqref="C1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4">
      <selection activeCell="C13" sqref="C1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4">
      <selection activeCell="C13" sqref="C13"/>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4">
      <selection activeCell="C13" sqref="C13"/>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4">
      <selection activeCell="C13" sqref="C13"/>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4">
      <selection activeCell="C13" sqref="C13"/>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4">
      <selection activeCell="C13" sqref="C13"/>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4">
      <selection activeCell="C13" sqref="C13"/>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4">
      <selection activeCell="C13" sqref="C13"/>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4">
      <selection activeCell="C13" sqref="C13"/>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4">
      <selection activeCell="C13" sqref="C13"/>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4">
      <selection activeCell="C13" sqref="C13"/>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4">
      <selection activeCell="C13" sqref="C13"/>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4">
      <selection activeCell="C13" sqref="C13"/>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4">
      <selection activeCell="C13" sqref="C13"/>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4">
      <selection activeCell="C13" sqref="C13"/>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4">
      <selection activeCell="C13" sqref="C13"/>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4">
      <selection activeCell="C13" sqref="C13"/>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4">
      <selection activeCell="C13" sqref="C13"/>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4">
      <selection activeCell="C13" sqref="C13"/>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4">
      <selection activeCell="C13" sqref="C13"/>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4">
      <selection activeCell="C13" sqref="C13"/>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4">
      <selection activeCell="C13" sqref="C13"/>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4">
      <selection activeCell="C13" sqref="C13"/>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4">
      <selection activeCell="C13" sqref="C13"/>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4">
      <selection activeCell="C13" sqref="C13"/>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4">
      <selection activeCell="C13" sqref="C13"/>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4">
      <selection activeCell="C13" sqref="C13"/>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4">
      <selection activeCell="C13" sqref="C13"/>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4">
      <selection activeCell="C13" sqref="C13"/>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4">
      <selection activeCell="C13" sqref="C13"/>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4">
      <selection activeCell="C13" sqref="C13"/>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4">
      <selection activeCell="C13" sqref="C13"/>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4">
      <selection activeCell="C13" sqref="C13"/>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4">
      <selection activeCell="C13" sqref="C13"/>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4">
      <selection activeCell="C13" sqref="C13"/>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4">
      <selection activeCell="C13" sqref="C13"/>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4">
      <selection activeCell="C13" sqref="C13"/>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4">
      <selection activeCell="C13" sqref="C13"/>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4">
      <selection activeCell="C13" sqref="C13"/>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4">
      <selection activeCell="C13" sqref="C13"/>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4">
      <selection activeCell="C13" sqref="C13"/>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4">
      <selection activeCell="C13" sqref="C13"/>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4">
      <selection activeCell="C13" sqref="C13"/>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4">
      <selection activeCell="C13" sqref="C13"/>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4">
      <selection activeCell="C13" sqref="C1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4">
      <selection activeCell="C13" sqref="C1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4">
      <selection activeCell="C13" sqref="C1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4">
      <selection activeCell="C13" sqref="C1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4">
      <selection activeCell="C13" sqref="C1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4">
      <selection activeCell="C13" sqref="C13"/>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4">
      <selection activeCell="C13" sqref="C13"/>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4">
      <selection activeCell="C13" sqref="C13"/>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4">
      <selection activeCell="C13" sqref="C13"/>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4">
      <selection activeCell="C13" sqref="C1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4">
      <selection activeCell="C13" sqref="C1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4">
      <selection activeCell="C13" sqref="C1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4">
      <selection activeCell="C13" sqref="C1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4">
      <selection activeCell="C13" sqref="C1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4">
      <selection activeCell="C13" sqref="C1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14" sqref="A14"/>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14" sqref="A14"/>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4">
      <selection activeCell="C13" sqref="C1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4">
      <selection activeCell="C13" sqref="C1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14" sqref="A14"/>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autoPageBreaks="0"/>
  </sheetPr>
  <dimension ref="A1:R21"/>
  <sheetViews>
    <sheetView topLeftCell="A10" zoomScale="70" zoomScaleNormal="70" zoomScaleSheetLayoutView="85" workbookViewId="0">
      <selection activeCell="H19" sqref="H19"/>
    </sheetView>
  </sheetViews>
  <sheetFormatPr defaultColWidth="2.5" defaultRowHeight="15" customHeight="1"/>
  <cols>
    <col min="1" max="3" width="11.375" style="20" customWidth="1"/>
    <col min="4" max="8" width="7.75" style="20" customWidth="1"/>
    <col min="9" max="9" width="8.875" style="20" customWidth="1"/>
    <col min="10" max="11" width="7.75" style="20" customWidth="1"/>
    <col min="12" max="12" width="2.5" style="20" customWidth="1"/>
    <col min="13" max="13" width="11" style="20" bestFit="1" customWidth="1"/>
    <col min="14" max="16384" width="2.5" style="20"/>
  </cols>
  <sheetData>
    <row r="1" spans="1:18" ht="22.5" customHeight="1">
      <c r="K1" s="19" t="s">
        <v>4832</v>
      </c>
      <c r="M1" s="345" t="s">
        <v>747</v>
      </c>
      <c r="R1" s="91"/>
    </row>
    <row r="2" spans="1:18" ht="22.5" customHeight="1">
      <c r="A2" s="22" t="s">
        <v>4838</v>
      </c>
      <c r="B2" s="22"/>
      <c r="C2" s="22"/>
    </row>
    <row r="3" spans="1:18" s="165" customFormat="1" ht="22.5" customHeight="1">
      <c r="K3" s="48" t="s">
        <v>2725</v>
      </c>
    </row>
    <row r="4" spans="1:18" ht="27">
      <c r="A4" s="961" t="s">
        <v>129</v>
      </c>
      <c r="B4" s="965" t="s">
        <v>130</v>
      </c>
      <c r="C4" s="961" t="s">
        <v>131</v>
      </c>
      <c r="D4" s="958" t="s">
        <v>5080</v>
      </c>
      <c r="E4" s="958" t="s">
        <v>5081</v>
      </c>
      <c r="F4" s="959" t="s">
        <v>2726</v>
      </c>
      <c r="G4" s="959" t="s">
        <v>2727</v>
      </c>
      <c r="H4" s="958" t="s">
        <v>5082</v>
      </c>
      <c r="I4" s="958" t="s">
        <v>5083</v>
      </c>
      <c r="J4" s="959" t="s">
        <v>2728</v>
      </c>
      <c r="K4" s="964" t="s">
        <v>5084</v>
      </c>
    </row>
    <row r="5" spans="1:18" s="37" customFormat="1" ht="31.5" customHeight="1">
      <c r="A5" s="1005">
        <v>2009</v>
      </c>
      <c r="B5" s="756" t="s">
        <v>2191</v>
      </c>
      <c r="C5" s="601">
        <f t="shared" ref="C5:C16" si="0">SUM(D5:K5)</f>
        <v>2761</v>
      </c>
      <c r="D5" s="1006">
        <v>286</v>
      </c>
      <c r="E5" s="1006">
        <v>822</v>
      </c>
      <c r="F5" s="1006">
        <v>453</v>
      </c>
      <c r="G5" s="1006">
        <v>2</v>
      </c>
      <c r="H5" s="1006">
        <v>256</v>
      </c>
      <c r="I5" s="1006">
        <v>94</v>
      </c>
      <c r="J5" s="1006">
        <v>73</v>
      </c>
      <c r="K5" s="1006">
        <v>775</v>
      </c>
    </row>
    <row r="6" spans="1:18" s="37" customFormat="1" ht="31.5" customHeight="1">
      <c r="A6" s="1005">
        <v>2010</v>
      </c>
      <c r="B6" s="756" t="s">
        <v>139</v>
      </c>
      <c r="C6" s="601">
        <f t="shared" si="0"/>
        <v>2902</v>
      </c>
      <c r="D6" s="1006">
        <v>275</v>
      </c>
      <c r="E6" s="1006">
        <v>861</v>
      </c>
      <c r="F6" s="1006">
        <v>495</v>
      </c>
      <c r="G6" s="1006">
        <v>1</v>
      </c>
      <c r="H6" s="1006">
        <v>285</v>
      </c>
      <c r="I6" s="1006">
        <v>103</v>
      </c>
      <c r="J6" s="1006">
        <v>95</v>
      </c>
      <c r="K6" s="1006">
        <v>787</v>
      </c>
    </row>
    <row r="7" spans="1:18" s="37" customFormat="1" ht="31.5" customHeight="1">
      <c r="A7" s="1005">
        <v>2011</v>
      </c>
      <c r="B7" s="1009" t="s">
        <v>140</v>
      </c>
      <c r="C7" s="601">
        <f t="shared" si="0"/>
        <v>3044</v>
      </c>
      <c r="D7" s="1006">
        <v>286</v>
      </c>
      <c r="E7" s="1006">
        <v>865</v>
      </c>
      <c r="F7" s="1006">
        <v>548</v>
      </c>
      <c r="G7" s="1006">
        <v>3</v>
      </c>
      <c r="H7" s="1006">
        <v>325</v>
      </c>
      <c r="I7" s="1006">
        <v>112</v>
      </c>
      <c r="J7" s="1006">
        <v>129</v>
      </c>
      <c r="K7" s="1006">
        <v>776</v>
      </c>
    </row>
    <row r="8" spans="1:18" s="37" customFormat="1" ht="31.5" customHeight="1">
      <c r="A8" s="1005">
        <v>2012</v>
      </c>
      <c r="B8" s="756" t="s">
        <v>2177</v>
      </c>
      <c r="C8" s="601">
        <f t="shared" si="0"/>
        <v>3120</v>
      </c>
      <c r="D8" s="1006">
        <v>261</v>
      </c>
      <c r="E8" s="1006">
        <v>899</v>
      </c>
      <c r="F8" s="1006">
        <v>561</v>
      </c>
      <c r="G8" s="1006">
        <v>1</v>
      </c>
      <c r="H8" s="1006">
        <v>264</v>
      </c>
      <c r="I8" s="1006">
        <v>100</v>
      </c>
      <c r="J8" s="1006">
        <v>129</v>
      </c>
      <c r="K8" s="1006">
        <v>905</v>
      </c>
    </row>
    <row r="9" spans="1:18" s="37" customFormat="1" ht="31.5" customHeight="1">
      <c r="A9" s="1005">
        <v>2013</v>
      </c>
      <c r="B9" s="1009" t="s">
        <v>1034</v>
      </c>
      <c r="C9" s="601">
        <f t="shared" si="0"/>
        <v>3057</v>
      </c>
      <c r="D9" s="1006">
        <v>330</v>
      </c>
      <c r="E9" s="1006">
        <v>855</v>
      </c>
      <c r="F9" s="1006">
        <v>464</v>
      </c>
      <c r="G9" s="1006">
        <v>6</v>
      </c>
      <c r="H9" s="1006">
        <v>286</v>
      </c>
      <c r="I9" s="1006">
        <v>90</v>
      </c>
      <c r="J9" s="1006">
        <v>162</v>
      </c>
      <c r="K9" s="1006">
        <v>864</v>
      </c>
    </row>
    <row r="10" spans="1:18" ht="31.5" customHeight="1">
      <c r="A10" s="1005">
        <v>2014</v>
      </c>
      <c r="B10" s="756" t="s">
        <v>969</v>
      </c>
      <c r="C10" s="601">
        <f t="shared" si="0"/>
        <v>3119</v>
      </c>
      <c r="D10" s="972">
        <v>300</v>
      </c>
      <c r="E10" s="972">
        <v>833</v>
      </c>
      <c r="F10" s="972">
        <v>487</v>
      </c>
      <c r="G10" s="972">
        <v>3</v>
      </c>
      <c r="H10" s="972">
        <v>245</v>
      </c>
      <c r="I10" s="972">
        <v>96</v>
      </c>
      <c r="J10" s="972">
        <v>163</v>
      </c>
      <c r="K10" s="972">
        <v>992</v>
      </c>
    </row>
    <row r="11" spans="1:18" ht="31.5" customHeight="1">
      <c r="A11" s="955">
        <v>2015</v>
      </c>
      <c r="B11" s="1009" t="s">
        <v>880</v>
      </c>
      <c r="C11" s="601">
        <f t="shared" si="0"/>
        <v>3324</v>
      </c>
      <c r="D11" s="972">
        <v>304</v>
      </c>
      <c r="E11" s="972">
        <v>933</v>
      </c>
      <c r="F11" s="972">
        <v>537</v>
      </c>
      <c r="G11" s="972">
        <v>5</v>
      </c>
      <c r="H11" s="972">
        <v>240</v>
      </c>
      <c r="I11" s="972">
        <v>97</v>
      </c>
      <c r="J11" s="972">
        <v>226</v>
      </c>
      <c r="K11" s="972">
        <v>982</v>
      </c>
    </row>
    <row r="12" spans="1:18" ht="31.5" customHeight="1">
      <c r="A12" s="955">
        <v>2016</v>
      </c>
      <c r="B12" s="756" t="s">
        <v>180</v>
      </c>
      <c r="C12" s="601">
        <f t="shared" si="0"/>
        <v>3305</v>
      </c>
      <c r="D12" s="972">
        <v>316</v>
      </c>
      <c r="E12" s="972">
        <v>918</v>
      </c>
      <c r="F12" s="972">
        <v>496</v>
      </c>
      <c r="G12" s="972">
        <v>1</v>
      </c>
      <c r="H12" s="972">
        <v>219</v>
      </c>
      <c r="I12" s="972">
        <v>83</v>
      </c>
      <c r="J12" s="972">
        <v>258</v>
      </c>
      <c r="K12" s="972">
        <v>1014</v>
      </c>
    </row>
    <row r="13" spans="1:18" ht="31.5" customHeight="1">
      <c r="A13" s="955">
        <v>2017</v>
      </c>
      <c r="B13" s="1009" t="s">
        <v>186</v>
      </c>
      <c r="C13" s="601">
        <f t="shared" si="0"/>
        <v>3387</v>
      </c>
      <c r="D13" s="972">
        <v>317</v>
      </c>
      <c r="E13" s="972">
        <v>925</v>
      </c>
      <c r="F13" s="972">
        <v>518</v>
      </c>
      <c r="G13" s="972">
        <v>4</v>
      </c>
      <c r="H13" s="972">
        <v>166</v>
      </c>
      <c r="I13" s="972">
        <v>98</v>
      </c>
      <c r="J13" s="972">
        <v>310</v>
      </c>
      <c r="K13" s="972">
        <v>1049</v>
      </c>
    </row>
    <row r="14" spans="1:18" s="23" customFormat="1" ht="31.5" customHeight="1">
      <c r="A14" s="955">
        <v>2018</v>
      </c>
      <c r="B14" s="756" t="s">
        <v>2178</v>
      </c>
      <c r="C14" s="601">
        <f t="shared" si="0"/>
        <v>3408</v>
      </c>
      <c r="D14" s="972">
        <v>305</v>
      </c>
      <c r="E14" s="972">
        <v>887</v>
      </c>
      <c r="F14" s="972">
        <v>476</v>
      </c>
      <c r="G14" s="972">
        <v>4</v>
      </c>
      <c r="H14" s="972">
        <v>191</v>
      </c>
      <c r="I14" s="972">
        <v>117</v>
      </c>
      <c r="J14" s="972">
        <v>314</v>
      </c>
      <c r="K14" s="972">
        <v>1114</v>
      </c>
    </row>
    <row r="15" spans="1:18" ht="31.5" customHeight="1">
      <c r="A15" s="955">
        <v>2019</v>
      </c>
      <c r="B15" s="756" t="s">
        <v>2729</v>
      </c>
      <c r="C15" s="601">
        <f t="shared" si="0"/>
        <v>3438</v>
      </c>
      <c r="D15" s="972">
        <v>286</v>
      </c>
      <c r="E15" s="972">
        <v>931</v>
      </c>
      <c r="F15" s="972">
        <v>487</v>
      </c>
      <c r="G15" s="972">
        <v>2</v>
      </c>
      <c r="H15" s="972">
        <v>161</v>
      </c>
      <c r="I15" s="972">
        <v>118</v>
      </c>
      <c r="J15" s="972">
        <v>386</v>
      </c>
      <c r="K15" s="972">
        <v>1067</v>
      </c>
    </row>
    <row r="16" spans="1:18" ht="31.5" customHeight="1">
      <c r="A16" s="955">
        <v>2020</v>
      </c>
      <c r="B16" s="756" t="s">
        <v>837</v>
      </c>
      <c r="C16" s="601">
        <f t="shared" si="0"/>
        <v>3499</v>
      </c>
      <c r="D16" s="972">
        <v>298</v>
      </c>
      <c r="E16" s="972">
        <v>920</v>
      </c>
      <c r="F16" s="972">
        <v>477</v>
      </c>
      <c r="G16" s="972">
        <v>1</v>
      </c>
      <c r="H16" s="972">
        <v>133</v>
      </c>
      <c r="I16" s="972">
        <v>105</v>
      </c>
      <c r="J16" s="972">
        <v>411</v>
      </c>
      <c r="K16" s="972">
        <v>1154</v>
      </c>
    </row>
    <row r="17" spans="1:11" ht="31.5" customHeight="1">
      <c r="A17" s="1536">
        <v>2021</v>
      </c>
      <c r="B17" s="756" t="s">
        <v>2179</v>
      </c>
      <c r="C17" s="1062">
        <f>SUM(D17:K17)</f>
        <v>3571</v>
      </c>
      <c r="D17" s="1417">
        <v>294</v>
      </c>
      <c r="E17" s="1417">
        <v>948</v>
      </c>
      <c r="F17" s="1417">
        <v>531</v>
      </c>
      <c r="G17" s="1417">
        <v>3</v>
      </c>
      <c r="H17" s="1417">
        <v>114</v>
      </c>
      <c r="I17" s="1417">
        <v>99</v>
      </c>
      <c r="J17" s="1417">
        <v>418</v>
      </c>
      <c r="K17" s="1417">
        <v>1164</v>
      </c>
    </row>
    <row r="18" spans="1:11" ht="31.5" customHeight="1">
      <c r="A18" s="1389">
        <v>2022</v>
      </c>
      <c r="B18" s="756" t="s">
        <v>4917</v>
      </c>
      <c r="C18" s="1062">
        <f>SUM(D18:K18)</f>
        <v>3767</v>
      </c>
      <c r="D18" s="1390">
        <v>304</v>
      </c>
      <c r="E18" s="1390">
        <v>973</v>
      </c>
      <c r="F18" s="1390">
        <v>508</v>
      </c>
      <c r="G18" s="1390">
        <v>3</v>
      </c>
      <c r="H18" s="1390">
        <v>120</v>
      </c>
      <c r="I18" s="1390">
        <v>107</v>
      </c>
      <c r="J18" s="1390">
        <v>458</v>
      </c>
      <c r="K18" s="1390">
        <v>1294</v>
      </c>
    </row>
    <row r="19" spans="1:11" ht="31.5" customHeight="1">
      <c r="A19" s="1646">
        <v>2023</v>
      </c>
      <c r="B19" s="756" t="s">
        <v>5128</v>
      </c>
      <c r="C19" s="1062">
        <f t="shared" ref="C19" si="1">SUM(D19:K19)</f>
        <v>3863</v>
      </c>
      <c r="D19" s="1417">
        <v>308</v>
      </c>
      <c r="E19" s="1417">
        <v>893</v>
      </c>
      <c r="F19" s="1417">
        <v>570</v>
      </c>
      <c r="G19" s="1417">
        <v>2</v>
      </c>
      <c r="H19" s="1417">
        <v>140</v>
      </c>
      <c r="I19" s="1417">
        <v>109</v>
      </c>
      <c r="J19" s="1417">
        <v>505</v>
      </c>
      <c r="K19" s="1417">
        <v>1336</v>
      </c>
    </row>
    <row r="20" spans="1:11" ht="31.5" customHeight="1">
      <c r="A20" s="1645">
        <v>2024</v>
      </c>
      <c r="B20" s="1951" t="s">
        <v>5431</v>
      </c>
      <c r="C20" s="1850">
        <f t="shared" ref="C20" si="2">SUM(D20:K20)</f>
        <v>4029</v>
      </c>
      <c r="D20" s="1801">
        <v>298</v>
      </c>
      <c r="E20" s="1801">
        <v>967</v>
      </c>
      <c r="F20" s="1801">
        <v>531</v>
      </c>
      <c r="G20" s="1801">
        <v>1</v>
      </c>
      <c r="H20" s="1801">
        <v>133</v>
      </c>
      <c r="I20" s="1801">
        <v>127</v>
      </c>
      <c r="J20" s="1801">
        <v>554</v>
      </c>
      <c r="K20" s="1801">
        <v>1418</v>
      </c>
    </row>
    <row r="21" spans="1:11" ht="20.100000000000001" customHeight="1">
      <c r="A21" s="20" t="s">
        <v>2730</v>
      </c>
      <c r="D21" s="757"/>
    </row>
  </sheetData>
  <customSheetViews>
    <customSheetView guid="{35BD8D3A-C3F6-4E0E-B6B2-2143E8CF03D4}" scale="85" topLeftCell="A7">
      <selection activeCell="M23" sqref="M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7" sqref="C17"/>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7" sqref="C1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C17" sqref="C1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7" sqref="C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C17" sqref="C1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7" sqref="C1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7" sqref="C1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7" sqref="C1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7" sqref="C1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C17" sqref="C1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C17" sqref="C1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7" sqref="C1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7" sqref="C1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C17" sqref="C17"/>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C17" sqref="C1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C17" sqref="C1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C17" sqref="C1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C17" sqref="C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7" sqref="C1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7" sqref="C17"/>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115" topLeftCell="A4">
      <selection activeCell="K18" sqref="C18:K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C17" sqref="C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7" sqref="C1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autoPageBreaks="0"/>
  </sheetPr>
  <dimension ref="A1:R21"/>
  <sheetViews>
    <sheetView zoomScale="70" zoomScaleNormal="70" zoomScaleSheetLayoutView="85" workbookViewId="0">
      <selection activeCell="K19" sqref="K19"/>
    </sheetView>
  </sheetViews>
  <sheetFormatPr defaultColWidth="2.5" defaultRowHeight="15" customHeight="1"/>
  <cols>
    <col min="1" max="2" width="12.125" style="20" customWidth="1"/>
    <col min="3" max="9" width="10.25" style="20" customWidth="1"/>
    <col min="10" max="10" width="2.5" style="20" customWidth="1"/>
    <col min="11" max="11" width="10.625" style="20" bestFit="1" customWidth="1"/>
    <col min="12" max="16384" width="2.5" style="20"/>
  </cols>
  <sheetData>
    <row r="1" spans="1:18" ht="22.5" customHeight="1">
      <c r="I1" s="19" t="s">
        <v>4832</v>
      </c>
      <c r="K1" s="345" t="s">
        <v>747</v>
      </c>
      <c r="R1" s="91"/>
    </row>
    <row r="2" spans="1:18" ht="22.5" customHeight="1">
      <c r="A2" s="22" t="s">
        <v>4837</v>
      </c>
      <c r="B2" s="22"/>
      <c r="C2" s="22"/>
    </row>
    <row r="3" spans="1:18" s="165" customFormat="1" ht="22.5" customHeight="1">
      <c r="I3" s="48" t="s">
        <v>2185</v>
      </c>
    </row>
    <row r="4" spans="1:18" ht="36.75" customHeight="1">
      <c r="A4" s="954" t="s">
        <v>129</v>
      </c>
      <c r="B4" s="957" t="s">
        <v>130</v>
      </c>
      <c r="C4" s="958" t="s">
        <v>2731</v>
      </c>
      <c r="D4" s="958" t="s">
        <v>2732</v>
      </c>
      <c r="E4" s="977" t="s">
        <v>2733</v>
      </c>
      <c r="F4" s="977" t="s">
        <v>2734</v>
      </c>
      <c r="G4" s="977" t="s">
        <v>2735</v>
      </c>
      <c r="H4" s="977" t="s">
        <v>2736</v>
      </c>
      <c r="I4" s="981" t="s">
        <v>2737</v>
      </c>
    </row>
    <row r="5" spans="1:18" s="37" customFormat="1" ht="28.5" customHeight="1">
      <c r="A5" s="1005">
        <v>2009</v>
      </c>
      <c r="B5" s="756" t="s">
        <v>2191</v>
      </c>
      <c r="C5" s="601">
        <v>160</v>
      </c>
      <c r="D5" s="1006">
        <v>61</v>
      </c>
      <c r="E5" s="1006">
        <v>15</v>
      </c>
      <c r="F5" s="1006">
        <v>83</v>
      </c>
      <c r="G5" s="1006">
        <v>447</v>
      </c>
      <c r="H5" s="1006">
        <v>679</v>
      </c>
      <c r="I5" s="1006">
        <v>299</v>
      </c>
    </row>
    <row r="6" spans="1:18" s="37" customFormat="1" ht="28.5" customHeight="1">
      <c r="A6" s="1005">
        <v>2010</v>
      </c>
      <c r="B6" s="756" t="s">
        <v>139</v>
      </c>
      <c r="C6" s="601">
        <v>158</v>
      </c>
      <c r="D6" s="1006">
        <v>61</v>
      </c>
      <c r="E6" s="1006">
        <v>13</v>
      </c>
      <c r="F6" s="1006">
        <v>77</v>
      </c>
      <c r="G6" s="1006">
        <v>431</v>
      </c>
      <c r="H6" s="1006">
        <v>667</v>
      </c>
      <c r="I6" s="1006">
        <v>298</v>
      </c>
    </row>
    <row r="7" spans="1:18" s="37" customFormat="1" ht="28.5" customHeight="1">
      <c r="A7" s="1005">
        <v>2011</v>
      </c>
      <c r="B7" s="1009" t="s">
        <v>140</v>
      </c>
      <c r="C7" s="601">
        <v>159</v>
      </c>
      <c r="D7" s="1006">
        <v>65</v>
      </c>
      <c r="E7" s="1006">
        <v>12</v>
      </c>
      <c r="F7" s="1006">
        <v>76</v>
      </c>
      <c r="G7" s="1006">
        <v>423</v>
      </c>
      <c r="H7" s="1006">
        <v>661</v>
      </c>
      <c r="I7" s="1006">
        <v>293</v>
      </c>
    </row>
    <row r="8" spans="1:18" s="37" customFormat="1" ht="28.5" customHeight="1">
      <c r="A8" s="1005">
        <v>2012</v>
      </c>
      <c r="B8" s="756" t="s">
        <v>2177</v>
      </c>
      <c r="C8" s="601">
        <v>156</v>
      </c>
      <c r="D8" s="1006">
        <v>67</v>
      </c>
      <c r="E8" s="1006">
        <v>12</v>
      </c>
      <c r="F8" s="1006">
        <v>76</v>
      </c>
      <c r="G8" s="1006">
        <v>423</v>
      </c>
      <c r="H8" s="1006">
        <v>673</v>
      </c>
      <c r="I8" s="1006">
        <v>288</v>
      </c>
    </row>
    <row r="9" spans="1:18" s="37" customFormat="1" ht="28.5" customHeight="1">
      <c r="A9" s="1005">
        <v>2013</v>
      </c>
      <c r="B9" s="1009" t="s">
        <v>1034</v>
      </c>
      <c r="C9" s="601">
        <v>160</v>
      </c>
      <c r="D9" s="1006">
        <v>69</v>
      </c>
      <c r="E9" s="1006">
        <v>12</v>
      </c>
      <c r="F9" s="1006">
        <v>77</v>
      </c>
      <c r="G9" s="1006">
        <v>423</v>
      </c>
      <c r="H9" s="1006">
        <v>681</v>
      </c>
      <c r="I9" s="1006">
        <v>273</v>
      </c>
    </row>
    <row r="10" spans="1:18" s="37" customFormat="1" ht="28.5" customHeight="1">
      <c r="A10" s="1005">
        <v>2014</v>
      </c>
      <c r="B10" s="756" t="s">
        <v>969</v>
      </c>
      <c r="C10" s="601">
        <v>159</v>
      </c>
      <c r="D10" s="1006">
        <v>69</v>
      </c>
      <c r="E10" s="1006">
        <v>12</v>
      </c>
      <c r="F10" s="1006">
        <v>77</v>
      </c>
      <c r="G10" s="1006">
        <v>418</v>
      </c>
      <c r="H10" s="1006">
        <v>690</v>
      </c>
      <c r="I10" s="1006">
        <v>256</v>
      </c>
    </row>
    <row r="11" spans="1:18" ht="28.5" customHeight="1">
      <c r="A11" s="955">
        <v>2015</v>
      </c>
      <c r="B11" s="1009" t="s">
        <v>880</v>
      </c>
      <c r="C11" s="584">
        <v>162</v>
      </c>
      <c r="D11" s="972">
        <v>70</v>
      </c>
      <c r="E11" s="972">
        <v>12</v>
      </c>
      <c r="F11" s="972">
        <v>72</v>
      </c>
      <c r="G11" s="972">
        <v>415</v>
      </c>
      <c r="H11" s="972">
        <v>711</v>
      </c>
      <c r="I11" s="972">
        <v>235</v>
      </c>
    </row>
    <row r="12" spans="1:18" ht="28.5" customHeight="1">
      <c r="A12" s="955">
        <v>2016</v>
      </c>
      <c r="B12" s="756" t="s">
        <v>180</v>
      </c>
      <c r="C12" s="584">
        <v>162</v>
      </c>
      <c r="D12" s="972">
        <v>73</v>
      </c>
      <c r="E12" s="972">
        <v>12</v>
      </c>
      <c r="F12" s="972">
        <v>72</v>
      </c>
      <c r="G12" s="972">
        <v>404</v>
      </c>
      <c r="H12" s="972">
        <v>710</v>
      </c>
      <c r="I12" s="972">
        <v>225</v>
      </c>
    </row>
    <row r="13" spans="1:18" ht="28.5" customHeight="1">
      <c r="A13" s="955">
        <v>2017</v>
      </c>
      <c r="B13" s="1009" t="s">
        <v>186</v>
      </c>
      <c r="C13" s="584">
        <v>157</v>
      </c>
      <c r="D13" s="972">
        <v>73</v>
      </c>
      <c r="E13" s="972">
        <v>11</v>
      </c>
      <c r="F13" s="972">
        <v>71</v>
      </c>
      <c r="G13" s="972">
        <v>401</v>
      </c>
      <c r="H13" s="972">
        <v>732</v>
      </c>
      <c r="I13" s="972">
        <v>222</v>
      </c>
    </row>
    <row r="14" spans="1:18" ht="28.5" customHeight="1">
      <c r="A14" s="955">
        <v>2018</v>
      </c>
      <c r="B14" s="756" t="s">
        <v>2178</v>
      </c>
      <c r="C14" s="584">
        <v>152</v>
      </c>
      <c r="D14" s="972">
        <v>73</v>
      </c>
      <c r="E14" s="972">
        <v>11</v>
      </c>
      <c r="F14" s="972">
        <v>69</v>
      </c>
      <c r="G14" s="972">
        <v>400</v>
      </c>
      <c r="H14" s="972">
        <v>743</v>
      </c>
      <c r="I14" s="972">
        <v>211</v>
      </c>
    </row>
    <row r="15" spans="1:18" ht="28.5" customHeight="1">
      <c r="A15" s="986">
        <v>2019</v>
      </c>
      <c r="B15" s="997" t="s">
        <v>919</v>
      </c>
      <c r="C15" s="584">
        <v>150</v>
      </c>
      <c r="D15" s="972">
        <v>71</v>
      </c>
      <c r="E15" s="972">
        <v>11</v>
      </c>
      <c r="F15" s="972">
        <v>68</v>
      </c>
      <c r="G15" s="972">
        <v>398</v>
      </c>
      <c r="H15" s="972">
        <v>749</v>
      </c>
      <c r="I15" s="972">
        <v>207</v>
      </c>
    </row>
    <row r="16" spans="1:18" ht="28.5" customHeight="1">
      <c r="A16" s="986">
        <v>2020</v>
      </c>
      <c r="B16" s="986" t="s">
        <v>837</v>
      </c>
      <c r="C16" s="584">
        <v>148</v>
      </c>
      <c r="D16" s="972">
        <v>70</v>
      </c>
      <c r="E16" s="972">
        <v>12</v>
      </c>
      <c r="F16" s="972">
        <v>65</v>
      </c>
      <c r="G16" s="972">
        <v>403</v>
      </c>
      <c r="H16" s="972">
        <v>759</v>
      </c>
      <c r="I16" s="972">
        <v>203</v>
      </c>
    </row>
    <row r="17" spans="1:9" ht="28.5" customHeight="1">
      <c r="A17" s="1544">
        <v>2021</v>
      </c>
      <c r="B17" s="1544" t="s">
        <v>2179</v>
      </c>
      <c r="C17" s="1540">
        <v>147</v>
      </c>
      <c r="D17" s="1417">
        <v>68</v>
      </c>
      <c r="E17" s="1417">
        <v>13</v>
      </c>
      <c r="F17" s="1417">
        <v>64</v>
      </c>
      <c r="G17" s="1417">
        <v>405</v>
      </c>
      <c r="H17" s="1417">
        <v>775</v>
      </c>
      <c r="I17" s="1417">
        <v>195</v>
      </c>
    </row>
    <row r="18" spans="1:9" ht="28.5" customHeight="1">
      <c r="A18" s="1392">
        <v>2022</v>
      </c>
      <c r="B18" s="1392" t="s">
        <v>4917</v>
      </c>
      <c r="C18" s="584">
        <v>146</v>
      </c>
      <c r="D18" s="1390">
        <v>66</v>
      </c>
      <c r="E18" s="1390">
        <v>12</v>
      </c>
      <c r="F18" s="1390">
        <v>63</v>
      </c>
      <c r="G18" s="1390">
        <v>403</v>
      </c>
      <c r="H18" s="1390">
        <v>791</v>
      </c>
      <c r="I18" s="1390">
        <v>193</v>
      </c>
    </row>
    <row r="19" spans="1:9" ht="28.5" customHeight="1">
      <c r="A19" s="1652">
        <v>2023</v>
      </c>
      <c r="B19" s="1652" t="s">
        <v>5128</v>
      </c>
      <c r="C19" s="1806">
        <v>144</v>
      </c>
      <c r="D19" s="1417">
        <v>62</v>
      </c>
      <c r="E19" s="1417">
        <v>12</v>
      </c>
      <c r="F19" s="1417">
        <v>62</v>
      </c>
      <c r="G19" s="1417">
        <v>395</v>
      </c>
      <c r="H19" s="1417">
        <v>805</v>
      </c>
      <c r="I19" s="1417">
        <v>187</v>
      </c>
    </row>
    <row r="20" spans="1:9" ht="28.5" customHeight="1">
      <c r="A20" s="1658">
        <v>2024</v>
      </c>
      <c r="B20" s="1808" t="s">
        <v>5431</v>
      </c>
      <c r="C20" s="1814">
        <v>142</v>
      </c>
      <c r="D20" s="1789">
        <v>52</v>
      </c>
      <c r="E20" s="1789">
        <v>12</v>
      </c>
      <c r="F20" s="1789">
        <v>60</v>
      </c>
      <c r="G20" s="1789">
        <v>372</v>
      </c>
      <c r="H20" s="1789">
        <v>781</v>
      </c>
      <c r="I20" s="1789">
        <v>167</v>
      </c>
    </row>
    <row r="21" spans="1:9" ht="20.100000000000001" customHeight="1">
      <c r="A21" s="20" t="s">
        <v>2738</v>
      </c>
      <c r="D21" s="757"/>
    </row>
  </sheetData>
  <customSheetViews>
    <customSheetView guid="{35BD8D3A-C3F6-4E0E-B6B2-2143E8CF03D4}" scale="85" topLeftCell="A7">
      <selection activeCell="K30" sqref="K30"/>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K1" sqref="K1"/>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K18" sqref="K1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0">
      <selection activeCell="K18" sqref="K18"/>
      <pageMargins left="0.59055118110236227" right="0.59055118110236227" top="0.78740157480314965" bottom="0.78740157480314965" header="0.31496062992125984" footer="0.31496062992125984"/>
      <pageSetup paperSize="9" scale="90" orientation="portrait" r:id="rId6"/>
    </customSheetView>
    <customSheetView guid="{B49D56AA-3B6B-4E15-99C8-E193BF4F22A9}" scale="85">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7" sqref="C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0">
      <selection activeCell="K18" sqref="K18"/>
      <pageMargins left="0.59055118110236227" right="0.59055118110236227" top="0.78740157480314965" bottom="0.78740157480314965" header="0.31496062992125984" footer="0.31496062992125984"/>
      <pageSetup paperSize="9" scale="90" orientation="portrait" r:id="rId17"/>
    </customSheetView>
    <customSheetView guid="{30058F98-6897-4D54-8BCF-6DCA7063FB8D}" scale="85" topLeftCell="A10">
      <selection activeCell="K18" sqref="K18"/>
      <pageMargins left="0.59055118110236227" right="0.59055118110236227" top="0.78740157480314965" bottom="0.78740157480314965" header="0.31496062992125984" footer="0.31496062992125984"/>
      <pageSetup paperSize="9" scale="90" orientation="portrait" r:id="rId18"/>
    </customSheetView>
    <customSheetView guid="{69EF12F7-33A4-4F77-BCCE-9A346C0C3A8F}" scale="85" topLeftCell="A10">
      <selection activeCell="K18" sqref="K18"/>
      <pageMargins left="0.59055118110236227" right="0.59055118110236227" top="0.78740157480314965" bottom="0.78740157480314965" header="0.31496062992125984" footer="0.31496062992125984"/>
      <pageSetup paperSize="9" scale="90"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0">
      <selection activeCell="K18" sqref="K18"/>
      <pageMargins left="0.59055118110236227" right="0.59055118110236227" top="0.78740157480314965" bottom="0.78740157480314965" header="0.31496062992125984" footer="0.31496062992125984"/>
      <pageSetup paperSize="9" scale="90" orientation="portrait" r:id="rId58"/>
    </customSheetView>
    <customSheetView guid="{C6AFBE28-E866-4D5D-ADBD-07D2847FD902}" scale="85" topLeftCell="A10">
      <selection activeCell="K18" sqref="K18"/>
      <pageMargins left="0.59055118110236227" right="0.59055118110236227" top="0.78740157480314965" bottom="0.78740157480314965" header="0.31496062992125984" footer="0.31496062992125984"/>
      <pageSetup paperSize="9" scale="90" orientation="portrait" r:id="rId59"/>
    </customSheetView>
    <customSheetView guid="{3735EA80-EB2D-4910-81F1-1AA74ECCBFE5}" scale="85">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0">
      <selection activeCell="K18" sqref="K18"/>
      <pageMargins left="0.59055118110236227" right="0.59055118110236227" top="0.78740157480314965" bottom="0.78740157480314965" header="0.31496062992125984" footer="0.31496062992125984"/>
      <pageSetup paperSize="9" scale="90" orientation="portrait" r:id="rId63"/>
    </customSheetView>
    <customSheetView guid="{1F973131-8A4E-4D06-BD72-AB7B2C989AC9}" scale="85">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C19" sqref="C19"/>
      <pageMargins left="0.59055118110236227" right="0.59055118110236227" top="0.78740157480314965" bottom="0.78740157480314965" header="0.31496062992125984" footer="0.31496062992125984"/>
      <pageSetup paperSize="9" scale="90" orientation="portrait" r:id="rId65"/>
    </customSheetView>
    <customSheetView guid="{240189DE-87D7-4094-9C55-239451DB35EE}" scale="85">
      <selection activeCell="C19" sqref="C19"/>
      <pageMargins left="0.59055118110236227" right="0.59055118110236227" top="0.78740157480314965" bottom="0.78740157480314965" header="0.31496062992125984" footer="0.31496062992125984"/>
      <pageSetup paperSize="9" scale="90" orientation="portrait" r:id="rId66"/>
    </customSheetView>
    <customSheetView guid="{3879FE5B-EDC4-4A46-BAD1-D4F44E5C755B}" scale="85">
      <selection activeCell="C17" sqref="C17"/>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0">
      <selection activeCell="K18" sqref="K18"/>
      <pageMargins left="0.59055118110236227" right="0.59055118110236227" top="0.78740157480314965" bottom="0.78740157480314965" header="0.31496062992125984" footer="0.31496062992125984"/>
      <pageSetup paperSize="9" scale="90" orientation="portrait" r:id="rId72"/>
    </customSheetView>
    <customSheetView guid="{71042459-703D-4FF3-8D53-1213B54B1552}" scale="85" topLeftCell="A10">
      <selection activeCell="K18" sqref="K18"/>
      <pageMargins left="0.59055118110236227" right="0.59055118110236227" top="0.78740157480314965" bottom="0.78740157480314965" header="0.31496062992125984" footer="0.31496062992125984"/>
      <pageSetup paperSize="9" scale="90" orientation="portrait" r:id="rId73"/>
    </customSheetView>
    <customSheetView guid="{EE644B69-3942-4A0D-811D-C183FE0C8B84}" scale="85" topLeftCell="A10">
      <selection activeCell="K18" sqref="K18"/>
      <pageMargins left="0.59055118110236227" right="0.59055118110236227" top="0.78740157480314965" bottom="0.78740157480314965" header="0.31496062992125984" footer="0.31496062992125984"/>
      <pageSetup paperSize="9" scale="90" orientation="portrait" r:id="rId74"/>
    </customSheetView>
    <customSheetView guid="{AA17E97B-ABB2-4C8B-BAA8-63934B5B5DBA}" scale="85" topLeftCell="A10">
      <selection activeCell="K18" sqref="K18"/>
      <pageMargins left="0.59055118110236227" right="0.59055118110236227" top="0.78740157480314965" bottom="0.78740157480314965" header="0.31496062992125984" footer="0.31496062992125984"/>
      <pageSetup paperSize="9" scale="90" orientation="portrait" r:id="rId75"/>
    </customSheetView>
    <customSheetView guid="{723C59CB-A466-4479-8AA8-39674B010947}" scale="85" topLeftCell="A10">
      <selection activeCell="K18" sqref="K18"/>
      <pageMargins left="0.59055118110236227" right="0.59055118110236227" top="0.78740157480314965" bottom="0.78740157480314965" header="0.31496062992125984" footer="0.31496062992125984"/>
      <pageSetup paperSize="9" scale="90" orientation="portrait" r:id="rId76"/>
    </customSheetView>
    <customSheetView guid="{9D1B7E56-0B3F-4392-BE9A-F57461B2AFB0}" scale="85">
      <selection activeCell="K18" sqref="K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K18" sqref="K1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K18" sqref="K18"/>
      <pageMargins left="0.59055118110236227" right="0.59055118110236227" top="0.78740157480314965" bottom="0.78740157480314965" header="0.31496062992125984" footer="0.31496062992125984"/>
      <pageSetup paperSize="9" scale="90" orientation="portrait" r:id="rId79"/>
    </customSheetView>
    <customSheetView guid="{A0A5534D-42D8-415C-8AAF-DF16D93BD699}" scale="85">
      <selection activeCell="K18" sqref="K18"/>
      <pageMargins left="0.59055118110236227" right="0.59055118110236227" top="0.78740157480314965" bottom="0.78740157480314965" header="0.31496062992125984" footer="0.31496062992125984"/>
      <pageSetup paperSize="9" scale="90" orientation="portrait" r:id="rId80"/>
    </customSheetView>
    <customSheetView guid="{954601D5-9BC0-44CB-9222-E69A5143F9E9}" scale="85">
      <selection activeCell="K18" sqref="K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D19"/>
  <sheetViews>
    <sheetView zoomScaleNormal="100" zoomScaleSheetLayoutView="100" workbookViewId="0">
      <pane ySplit="4" topLeftCell="A5" activePane="bottomLeft" state="frozen"/>
      <selection activeCell="M25" sqref="M25"/>
      <selection pane="bottomLeft" activeCell="H14" sqref="H14"/>
    </sheetView>
  </sheetViews>
  <sheetFormatPr defaultColWidth="2.5" defaultRowHeight="15" customHeight="1"/>
  <cols>
    <col min="1" max="1" width="20.5" style="20" customWidth="1"/>
    <col min="2" max="2" width="23.875" style="20" customWidth="1"/>
    <col min="3" max="3" width="2.5" style="20"/>
    <col min="4" max="4" width="10.625" style="20" bestFit="1" customWidth="1"/>
    <col min="5" max="16384" width="2.5" style="20"/>
  </cols>
  <sheetData>
    <row r="1" spans="1:4" ht="22.5" customHeight="1">
      <c r="B1" s="19" t="s">
        <v>4753</v>
      </c>
      <c r="D1" s="95" t="s">
        <v>206</v>
      </c>
    </row>
    <row r="2" spans="1:4" ht="22.5" customHeight="1">
      <c r="A2" s="22" t="s">
        <v>4760</v>
      </c>
    </row>
    <row r="3" spans="1:4" ht="22.5" customHeight="1">
      <c r="A3" s="47" t="s">
        <v>109</v>
      </c>
      <c r="B3" s="1966" t="s">
        <v>5550</v>
      </c>
    </row>
    <row r="4" spans="1:4" ht="20.100000000000001" customHeight="1">
      <c r="A4" s="56" t="s">
        <v>110</v>
      </c>
      <c r="B4" s="24" t="s">
        <v>111</v>
      </c>
    </row>
    <row r="5" spans="1:4" ht="18.75" customHeight="1">
      <c r="A5" s="1331" t="s">
        <v>112</v>
      </c>
      <c r="B5" s="57">
        <v>757.2</v>
      </c>
    </row>
    <row r="6" spans="1:4" ht="18.75" customHeight="1">
      <c r="A6" s="1332" t="s">
        <v>113</v>
      </c>
      <c r="B6" s="49">
        <v>56.62</v>
      </c>
    </row>
    <row r="7" spans="1:4" ht="18.75" customHeight="1">
      <c r="A7" s="1332" t="s">
        <v>114</v>
      </c>
      <c r="B7" s="49">
        <v>17.43</v>
      </c>
    </row>
    <row r="8" spans="1:4" ht="18.75" customHeight="1">
      <c r="A8" s="1332" t="s">
        <v>115</v>
      </c>
      <c r="B8" s="49">
        <v>44.47</v>
      </c>
    </row>
    <row r="9" spans="1:4" ht="18.75" customHeight="1">
      <c r="A9" s="1332" t="s">
        <v>116</v>
      </c>
      <c r="B9" s="49">
        <v>72.02</v>
      </c>
    </row>
    <row r="10" spans="1:4" ht="18.75" customHeight="1">
      <c r="A10" s="1332" t="s">
        <v>117</v>
      </c>
      <c r="B10" s="49">
        <v>18.760000000000002</v>
      </c>
    </row>
    <row r="11" spans="1:4" ht="18.75" customHeight="1">
      <c r="A11" s="1332" t="s">
        <v>118</v>
      </c>
      <c r="B11" s="49">
        <v>15.57</v>
      </c>
    </row>
    <row r="12" spans="1:4" ht="18.75" customHeight="1">
      <c r="A12" s="1332" t="s">
        <v>119</v>
      </c>
      <c r="B12" s="49">
        <v>22.53</v>
      </c>
    </row>
    <row r="13" spans="1:4" ht="18.75" customHeight="1">
      <c r="A13" s="1332" t="s">
        <v>120</v>
      </c>
      <c r="B13" s="49">
        <v>16.559999999999999</v>
      </c>
    </row>
    <row r="14" spans="1:4" ht="18.75" customHeight="1">
      <c r="A14" s="1332" t="s">
        <v>121</v>
      </c>
      <c r="B14" s="49">
        <v>167.76</v>
      </c>
    </row>
    <row r="15" spans="1:4" ht="18.75" customHeight="1">
      <c r="A15" s="1332" t="s">
        <v>122</v>
      </c>
      <c r="B15" s="49">
        <v>151.19999999999999</v>
      </c>
    </row>
    <row r="16" spans="1:4" ht="18.75" customHeight="1">
      <c r="A16" s="1332" t="s">
        <v>123</v>
      </c>
      <c r="B16" s="49">
        <v>91.75</v>
      </c>
    </row>
    <row r="17" spans="1:2" ht="18.75" customHeight="1">
      <c r="A17" s="1332" t="s">
        <v>124</v>
      </c>
      <c r="B17" s="49">
        <v>27.29</v>
      </c>
    </row>
    <row r="18" spans="1:2" ht="18.75" customHeight="1">
      <c r="A18" s="1333" t="s">
        <v>125</v>
      </c>
      <c r="B18" s="53">
        <v>55.24</v>
      </c>
    </row>
    <row r="19" spans="1:2" ht="15" customHeight="1">
      <c r="A19" s="55" t="s">
        <v>126</v>
      </c>
    </row>
  </sheetData>
  <customSheetViews>
    <customSheetView guid="{35BD8D3A-C3F6-4E0E-B6B2-2143E8CF03D4}">
      <pane ySplit="4" topLeftCell="A5" activePane="bottomLeft" state="frozen"/>
      <selection pane="bottomLeft" activeCell="J11" sqref="J11"/>
      <pageMargins left="0.59055118110236227" right="0.59055118110236227" top="0.78740157480314965" bottom="0.78740157480314965" header="0.31496062992125984" footer="0.31496062992125984"/>
      <pageSetup paperSize="9" orientation="portrait" r:id="rId1"/>
    </customSheetView>
    <customSheetView guid="{62DAE75F-6EEA-49DA-9015-29B18CCD12D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
    </customSheetView>
    <customSheetView guid="{4FBB7373-7AD5-46FB-9DE1-55BD4F50189C}">
      <pane ySplit="4" topLeftCell="A5" activePane="bottomLeft" state="frozen"/>
      <selection pane="bottomLeft" activeCell="D1" sqref="D1"/>
      <pageMargins left="0.59055118110236227" right="0.59055118110236227" top="0.78740157480314965" bottom="0.78740157480314965" header="0.31496062992125984" footer="0.31496062992125984"/>
      <pageSetup paperSize="9" orientation="portrait" r:id="rId3"/>
    </customSheetView>
    <customSheetView guid="{B4CA18B5-BFDC-4B27-9B09-A8E981EC257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
    </customSheetView>
    <customSheetView guid="{24722943-D668-4B0A-A18B-250D1EAF22D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
    </customSheetView>
    <customSheetView guid="{F9A5D3E6-646D-417F-BBE8-7ECCE1B1890D}">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
    </customSheetView>
    <customSheetView guid="{B49D56AA-3B6B-4E15-99C8-E193BF4F22A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
    </customSheetView>
    <customSheetView guid="{4BFB6A7F-AD02-4597-91ED-9E7C081BFF9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
    </customSheetView>
    <customSheetView guid="{CB77EDC4-1539-4750-BB10-178F70A60A1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9"/>
    </customSheetView>
    <customSheetView guid="{369012CD-4C1F-4D8C-8CE3-B02386BE13F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0"/>
    </customSheetView>
    <customSheetView guid="{564D171F-5A7F-4BA7-84E9-2748A0F2FCA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1"/>
    </customSheetView>
    <customSheetView guid="{57203996-1702-43B0-8CA7-C4D353FAC7E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2"/>
    </customSheetView>
    <customSheetView guid="{00CC1D44-80CA-4E4D-84E2-49AA889E672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3"/>
    </customSheetView>
    <customSheetView guid="{58711EF9-D1BA-4D52-9189-4F7861C6D30C}">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4"/>
    </customSheetView>
    <customSheetView guid="{67EF8DD2-DD3D-4A4F-9A3B-29FC45742F4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5"/>
    </customSheetView>
    <customSheetView guid="{3A63DEF1-E49A-408D-8D43-BE5779D6C7C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6"/>
    </customSheetView>
    <customSheetView guid="{71AD9FC9-48FC-499D-BB07-7480148E85D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7"/>
    </customSheetView>
    <customSheetView guid="{30058F98-6897-4D54-8BCF-6DCA7063FB8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8"/>
    </customSheetView>
    <customSheetView guid="{69EF12F7-33A4-4F77-BCCE-9A346C0C3A8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19"/>
    </customSheetView>
    <customSheetView guid="{2EA61839-294C-4932-B051-169222D4FEC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0"/>
    </customSheetView>
    <customSheetView guid="{93FFEA2B-6C03-44F6-B130-FBAEBD1B563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1"/>
    </customSheetView>
    <customSheetView guid="{53BA018E-45F1-40AC-9517-B9A1EB91F7F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2"/>
    </customSheetView>
    <customSheetView guid="{1BFE2A91-9960-49FB-B512-A4FCD8C3EC6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3"/>
    </customSheetView>
    <customSheetView guid="{B11D6758-BA5A-4F43-A11B-572A39E9790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4"/>
    </customSheetView>
    <customSheetView guid="{C5E0F698-3666-4B81-8EED-CC278157320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5"/>
    </customSheetView>
    <customSheetView guid="{898219FD-2AFB-47DD-A584-5E9CD05CCBB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6"/>
    </customSheetView>
    <customSheetView guid="{F9FD260D-0E13-42FA-B6DD-FA7196CADFB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7"/>
    </customSheetView>
    <customSheetView guid="{8F84476C-5D28-45F6-BFD4-9F4E2FD5B14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8"/>
    </customSheetView>
    <customSheetView guid="{7A262490-7FC2-4C8C-B289-2D8F9C2B72A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29"/>
    </customSheetView>
    <customSheetView guid="{BED141A3-5CB4-44D0-96C1-D3D2AD78F82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0"/>
    </customSheetView>
    <customSheetView guid="{1BCDFE0B-EB32-405E-A123-CA77677AA7B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1"/>
    </customSheetView>
    <customSheetView guid="{96390504-6689-4AFB-81A5-712B52EC1E8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2"/>
    </customSheetView>
    <customSheetView guid="{3FF74EB8-03DE-4C43-9AE6-A2853E71438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3"/>
    </customSheetView>
    <customSheetView guid="{2197E357-7CD0-4EA4-90A6-9555BC084B4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4"/>
    </customSheetView>
    <customSheetView guid="{FF7A9D04-94D4-4D15-AD2D-E1F8E0368A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5"/>
    </customSheetView>
    <customSheetView guid="{8B65E8DB-C744-4D16-9819-6067CC1CCCA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6"/>
    </customSheetView>
    <customSheetView guid="{06DBC5AB-88C1-4E14-8C73-F7B0FEB3D7E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7"/>
    </customSheetView>
    <customSheetView guid="{43E09572-CE01-46DC-BF8D-61470785D9D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8"/>
    </customSheetView>
    <customSheetView guid="{9E53071F-6DC1-48B1-9C5A-9EEB537B329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39"/>
    </customSheetView>
    <customSheetView guid="{ED4482EE-7338-4CC5-85EA-72B3B193C36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0"/>
    </customSheetView>
    <customSheetView guid="{189F6A79-E0AD-48C6-A87A-B88942B73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1"/>
    </customSheetView>
    <customSheetView guid="{4D74F358-5F93-45CB-B1B9-3325069D309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2"/>
    </customSheetView>
    <customSheetView guid="{1486AC6E-B9F3-4CC2-AE0E-9827E85F689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3"/>
    </customSheetView>
    <customSheetView guid="{94642DE4-2324-49BC-91D9-FAC00F58522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4"/>
    </customSheetView>
    <customSheetView guid="{4D2D3CAB-7699-4DB8-8B65-64F720C5DB2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5"/>
    </customSheetView>
    <customSheetView guid="{2EF88AF6-EE5B-4AC2-ACDB-9BB2BBF2917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6"/>
    </customSheetView>
    <customSheetView guid="{D5CA87AE-EAFF-4FDC-ABC9-AEF5B5BEB72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7"/>
    </customSheetView>
    <customSheetView guid="{17AB8E9E-AF26-4EBF-9AA5-9A87DC9AD60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8"/>
    </customSheetView>
    <customSheetView guid="{D040BA70-5565-48F1-BFA8-4D40C54F0F2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49"/>
    </customSheetView>
    <customSheetView guid="{DDC9534C-6D09-4A16-B20C-329D6E1F671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0"/>
    </customSheetView>
    <customSheetView guid="{8B44375A-1636-4AEA-8BC9-06A6E5FB355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1"/>
    </customSheetView>
    <customSheetView guid="{BD934AF0-2C30-423F-A316-708B1B6405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2"/>
    </customSheetView>
    <customSheetView guid="{1C2FAE53-A98F-435E-9AEF-4E7909BF161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3"/>
    </customSheetView>
    <customSheetView guid="{2269C0FD-B02E-4191-A436-AAEEA9894E1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4"/>
    </customSheetView>
    <customSheetView guid="{7F32949A-5CAB-4A39-BA6F-2E21B6F67F41}">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5"/>
    </customSheetView>
    <customSheetView guid="{96261999-39E9-4504-A3A1-B1430E0C0346}">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6"/>
    </customSheetView>
    <customSheetView guid="{1184DE22-5901-485C-8050-F941E80B16E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7"/>
    </customSheetView>
    <customSheetView guid="{2B898D7F-EE90-4CFD-9F43-AB7414F89E77}">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8"/>
    </customSheetView>
    <customSheetView guid="{C6AFBE28-E866-4D5D-ADBD-07D2847FD902}">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59"/>
    </customSheetView>
    <customSheetView guid="{3735EA80-EB2D-4910-81F1-1AA74ECCBFE5}">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0"/>
    </customSheetView>
    <customSheetView guid="{436E96B2-CC3D-4C3D-8B1C-266CE54627E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1"/>
    </customSheetView>
    <customSheetView guid="{5B441C35-8B1D-479D-A742-AF098D604223}">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2"/>
    </customSheetView>
    <customSheetView guid="{E4062767-D090-45A6-BD60-B90D5BBF3894}">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3"/>
    </customSheetView>
    <customSheetView guid="{1F973131-8A4E-4D06-BD72-AB7B2C989AC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4"/>
    </customSheetView>
    <customSheetView guid="{1FF3D99B-551E-43BF-80CF-4BE9881BF48D}">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65"/>
    </customSheetView>
    <customSheetView guid="{240189DE-87D7-4094-9C55-239451DB35EE}">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6"/>
    </customSheetView>
    <customSheetView guid="{3879FE5B-EDC4-4A46-BAD1-D4F44E5C755B}">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7"/>
    </customSheetView>
    <customSheetView guid="{CFF65FEC-3D52-4BB3-8C14-3CC246A9956F}">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8"/>
    </customSheetView>
    <customSheetView guid="{3548A65C-53E9-4D33-AABC-827B0C7E9C6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69"/>
    </customSheetView>
    <customSheetView guid="{F086CED5-EBE2-44AF-B94E-B9989A6B9DCD}">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0"/>
    </customSheetView>
    <customSheetView guid="{7AA915D7-EB0A-47D9-A8BE-7E77CDFF3F08}">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1"/>
    </customSheetView>
    <customSheetView guid="{F3CC2422-C263-4ADA-B4A0-53719C6F4A1C}">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2"/>
    </customSheetView>
    <customSheetView guid="{71042459-703D-4FF3-8D53-1213B54B1552}">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3"/>
    </customSheetView>
    <customSheetView guid="{EE644B69-3942-4A0D-811D-C183FE0C8B84}">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4"/>
    </customSheetView>
    <customSheetView guid="{AA17E97B-ABB2-4C8B-BAA8-63934B5B5DBA}">
      <pane ySplit="3" topLeftCell="A5" activePane="bottomLeft" state="frozen"/>
      <selection pane="bottomLeft"/>
      <pageMargins left="0.59055118110236227" right="0.59055118110236227" top="0.78740157480314965" bottom="0.78740157480314965" header="0.31496062992125984" footer="0.31496062992125984"/>
      <pageSetup paperSize="9" orientation="portrait" r:id="rId75"/>
    </customSheetView>
    <customSheetView guid="{723C59CB-A466-4479-8AA8-39674B010947}">
      <pane ySplit="3" topLeftCell="A5" activePane="bottomLeft"/>
      <selection pane="bottomLeft"/>
      <pageMargins left="0.59055118110236227" right="0.59055118110236227" top="0.78740157480314965" bottom="0.78740157480314965" header="0.31496062992125984" footer="0.31496062992125984"/>
      <pageSetup paperSize="9" orientation="portrait" r:id="rId76"/>
    </customSheetView>
    <customSheetView guid="{9D1B7E56-0B3F-4392-BE9A-F57461B2AFB0}">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7"/>
    </customSheetView>
    <customSheetView guid="{CD1FBD09-2D49-40A1-916B-5524EF5CA3FA}">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78"/>
    </customSheetView>
    <customSheetView guid="{5513285A-7AFF-4B9F-AAF6-93131D585702}">
      <pane ySplit="3" topLeftCell="A5" activePane="bottomLeft"/>
      <selection pane="bottomLeft"/>
      <pageMargins left="0.59055118110236227" right="0.59055118110236227" top="0.78740157480314965" bottom="0.78740157480314965" header="0.31496062992125984" footer="0.31496062992125984"/>
      <pageSetup paperSize="9" orientation="portrait" r:id="rId79"/>
    </customSheetView>
    <customSheetView guid="{A0A5534D-42D8-415C-8AAF-DF16D93BD699}">
      <pane ySplit="3" topLeftCell="A5" activePane="bottomLeft"/>
      <selection pane="bottomLeft"/>
      <pageMargins left="0.59055118110236227" right="0.59055118110236227" top="0.78740157480314965" bottom="0.78740157480314965" header="0.31496062992125984" footer="0.31496062992125984"/>
      <pageSetup paperSize="9" orientation="portrait" r:id="rId80"/>
    </customSheetView>
    <customSheetView guid="{954601D5-9BC0-44CB-9222-E69A5143F9E9}">
      <pane ySplit="4" topLeftCell="A5" activePane="bottomLeft" state="frozen"/>
      <selection pane="bottomLeft"/>
      <pageMargins left="0.59055118110236227" right="0.59055118110236227" top="0.78740157480314965" bottom="0.78740157480314965" header="0.31496062992125984" footer="0.31496062992125984"/>
      <pageSetup paperSize="9" orientation="portrait" r:id="rId81"/>
    </customSheetView>
    <customSheetView guid="{20ACD794-F4A7-4F34-995C-D04BD1C46A1C}">
      <pane ySplit="4" topLeftCell="A5" activePane="bottomLeft" state="frozen"/>
      <selection pane="bottomLeft"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D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pageSetUpPr autoPageBreaks="0"/>
  </sheetPr>
  <dimension ref="A1:R21"/>
  <sheetViews>
    <sheetView zoomScale="70" zoomScaleNormal="70" zoomScaleSheetLayoutView="85" workbookViewId="0">
      <selection activeCell="E12" sqref="E12"/>
    </sheetView>
  </sheetViews>
  <sheetFormatPr defaultColWidth="2.5" defaultRowHeight="15" customHeight="1"/>
  <cols>
    <col min="1" max="2" width="11.25" style="20" customWidth="1"/>
    <col min="3" max="9" width="10.125" style="20" customWidth="1"/>
    <col min="10" max="10" width="2.5" style="20" customWidth="1"/>
    <col min="11" max="11" width="10.625" style="20" bestFit="1" customWidth="1"/>
    <col min="12" max="16384" width="2.5" style="20"/>
  </cols>
  <sheetData>
    <row r="1" spans="1:18" ht="22.5" customHeight="1">
      <c r="I1" s="19" t="s">
        <v>4832</v>
      </c>
      <c r="K1" s="345" t="s">
        <v>747</v>
      </c>
      <c r="R1" s="91"/>
    </row>
    <row r="2" spans="1:18" s="22" customFormat="1" ht="22.5" customHeight="1">
      <c r="A2" s="22" t="s">
        <v>4836</v>
      </c>
    </row>
    <row r="3" spans="1:18" s="165" customFormat="1" ht="22.5" customHeight="1">
      <c r="I3" s="48" t="s">
        <v>2139</v>
      </c>
    </row>
    <row r="4" spans="1:18" ht="27">
      <c r="A4" s="954" t="s">
        <v>2111</v>
      </c>
      <c r="B4" s="957" t="s">
        <v>2112</v>
      </c>
      <c r="C4" s="959" t="s">
        <v>131</v>
      </c>
      <c r="D4" s="959" t="s">
        <v>2739</v>
      </c>
      <c r="E4" s="959" t="s">
        <v>2740</v>
      </c>
      <c r="F4" s="959" t="s">
        <v>2741</v>
      </c>
      <c r="G4" s="959" t="s">
        <v>2742</v>
      </c>
      <c r="H4" s="959" t="s">
        <v>2743</v>
      </c>
      <c r="I4" s="953" t="s">
        <v>419</v>
      </c>
    </row>
    <row r="5" spans="1:18" s="37" customFormat="1" ht="28.5" customHeight="1">
      <c r="A5" s="1005">
        <v>2009</v>
      </c>
      <c r="B5" s="756" t="s">
        <v>2744</v>
      </c>
      <c r="C5" s="601">
        <f t="shared" ref="C5:C16" si="0">SUM(D5:I5)</f>
        <v>77</v>
      </c>
      <c r="D5" s="1006">
        <v>12</v>
      </c>
      <c r="E5" s="1006">
        <v>2</v>
      </c>
      <c r="F5" s="1006" t="s">
        <v>399</v>
      </c>
      <c r="G5" s="1006">
        <v>30</v>
      </c>
      <c r="H5" s="1006">
        <v>31</v>
      </c>
      <c r="I5" s="1006">
        <v>2</v>
      </c>
    </row>
    <row r="6" spans="1:18" s="37" customFormat="1" ht="28.5" customHeight="1">
      <c r="A6" s="1005">
        <v>2010</v>
      </c>
      <c r="B6" s="756" t="s">
        <v>2745</v>
      </c>
      <c r="C6" s="601">
        <f t="shared" si="0"/>
        <v>95</v>
      </c>
      <c r="D6" s="1006">
        <v>7</v>
      </c>
      <c r="E6" s="1006">
        <v>6</v>
      </c>
      <c r="F6" s="1006">
        <v>1</v>
      </c>
      <c r="G6" s="1006">
        <v>49</v>
      </c>
      <c r="H6" s="1006">
        <v>27</v>
      </c>
      <c r="I6" s="1006">
        <v>5</v>
      </c>
    </row>
    <row r="7" spans="1:18" s="37" customFormat="1" ht="28.5" customHeight="1">
      <c r="A7" s="1005">
        <v>2011</v>
      </c>
      <c r="B7" s="1009" t="s">
        <v>2746</v>
      </c>
      <c r="C7" s="601">
        <f t="shared" si="0"/>
        <v>75</v>
      </c>
      <c r="D7" s="1006">
        <v>17</v>
      </c>
      <c r="E7" s="1006">
        <v>4</v>
      </c>
      <c r="F7" s="1006" t="s">
        <v>399</v>
      </c>
      <c r="G7" s="1006">
        <v>39</v>
      </c>
      <c r="H7" s="1006">
        <v>14</v>
      </c>
      <c r="I7" s="1006">
        <v>1</v>
      </c>
    </row>
    <row r="8" spans="1:18" s="37" customFormat="1" ht="28.5" customHeight="1">
      <c r="A8" s="1005">
        <v>2012</v>
      </c>
      <c r="B8" s="756" t="s">
        <v>2747</v>
      </c>
      <c r="C8" s="601">
        <f t="shared" si="0"/>
        <v>79</v>
      </c>
      <c r="D8" s="1006">
        <v>11</v>
      </c>
      <c r="E8" s="1006">
        <v>4</v>
      </c>
      <c r="F8" s="1006" t="s">
        <v>399</v>
      </c>
      <c r="G8" s="1006">
        <v>43</v>
      </c>
      <c r="H8" s="1006">
        <v>18</v>
      </c>
      <c r="I8" s="1006">
        <v>3</v>
      </c>
    </row>
    <row r="9" spans="1:18" s="37" customFormat="1" ht="28.5" customHeight="1">
      <c r="A9" s="1005">
        <v>2013</v>
      </c>
      <c r="B9" s="1009" t="s">
        <v>2748</v>
      </c>
      <c r="C9" s="601">
        <f t="shared" si="0"/>
        <v>59</v>
      </c>
      <c r="D9" s="1006">
        <v>9</v>
      </c>
      <c r="E9" s="1006">
        <v>4</v>
      </c>
      <c r="F9" s="1006" t="s">
        <v>399</v>
      </c>
      <c r="G9" s="1006">
        <v>31</v>
      </c>
      <c r="H9" s="1006">
        <v>13</v>
      </c>
      <c r="I9" s="1006">
        <v>2</v>
      </c>
    </row>
    <row r="10" spans="1:18" s="37" customFormat="1" ht="28.5" customHeight="1">
      <c r="A10" s="1005">
        <v>2014</v>
      </c>
      <c r="B10" s="756" t="s">
        <v>2749</v>
      </c>
      <c r="C10" s="601">
        <f t="shared" si="0"/>
        <v>66</v>
      </c>
      <c r="D10" s="1006">
        <v>7</v>
      </c>
      <c r="E10" s="1006">
        <v>4</v>
      </c>
      <c r="F10" s="1006" t="s">
        <v>399</v>
      </c>
      <c r="G10" s="1006">
        <v>37</v>
      </c>
      <c r="H10" s="1006">
        <v>15</v>
      </c>
      <c r="I10" s="1006">
        <v>3</v>
      </c>
    </row>
    <row r="11" spans="1:18" ht="28.5" customHeight="1">
      <c r="A11" s="955">
        <v>2015</v>
      </c>
      <c r="B11" s="1009" t="s">
        <v>2750</v>
      </c>
      <c r="C11" s="601">
        <f t="shared" si="0"/>
        <v>54</v>
      </c>
      <c r="D11" s="972">
        <v>14</v>
      </c>
      <c r="E11" s="972">
        <v>2</v>
      </c>
      <c r="F11" s="972" t="s">
        <v>399</v>
      </c>
      <c r="G11" s="972">
        <v>23</v>
      </c>
      <c r="H11" s="972">
        <v>15</v>
      </c>
      <c r="I11" s="972" t="s">
        <v>399</v>
      </c>
    </row>
    <row r="12" spans="1:18" ht="28.5" customHeight="1">
      <c r="A12" s="955">
        <v>2016</v>
      </c>
      <c r="B12" s="756" t="s">
        <v>2751</v>
      </c>
      <c r="C12" s="601">
        <f t="shared" si="0"/>
        <v>71</v>
      </c>
      <c r="D12" s="972">
        <v>4</v>
      </c>
      <c r="E12" s="972">
        <v>1</v>
      </c>
      <c r="F12" s="972" t="s">
        <v>399</v>
      </c>
      <c r="G12" s="972">
        <v>44</v>
      </c>
      <c r="H12" s="972">
        <v>22</v>
      </c>
      <c r="I12" s="972" t="s">
        <v>399</v>
      </c>
    </row>
    <row r="13" spans="1:18" ht="28.5" customHeight="1">
      <c r="A13" s="955">
        <v>2017</v>
      </c>
      <c r="B13" s="1009" t="s">
        <v>2752</v>
      </c>
      <c r="C13" s="601">
        <f t="shared" si="0"/>
        <v>78</v>
      </c>
      <c r="D13" s="972">
        <v>12</v>
      </c>
      <c r="E13" s="972">
        <v>1</v>
      </c>
      <c r="F13" s="972" t="s">
        <v>399</v>
      </c>
      <c r="G13" s="972">
        <v>43</v>
      </c>
      <c r="H13" s="972">
        <v>20</v>
      </c>
      <c r="I13" s="972">
        <v>2</v>
      </c>
    </row>
    <row r="14" spans="1:18" ht="28.5" customHeight="1">
      <c r="A14" s="955">
        <v>2018</v>
      </c>
      <c r="B14" s="756" t="s">
        <v>2753</v>
      </c>
      <c r="C14" s="601">
        <f t="shared" si="0"/>
        <v>58</v>
      </c>
      <c r="D14" s="972">
        <v>3</v>
      </c>
      <c r="E14" s="972">
        <v>3</v>
      </c>
      <c r="F14" s="972" t="s">
        <v>399</v>
      </c>
      <c r="G14" s="972">
        <v>36</v>
      </c>
      <c r="H14" s="972">
        <v>14</v>
      </c>
      <c r="I14" s="972">
        <v>2</v>
      </c>
    </row>
    <row r="15" spans="1:18" ht="28.5" customHeight="1">
      <c r="A15" s="986">
        <v>2019</v>
      </c>
      <c r="B15" s="997" t="s">
        <v>2754</v>
      </c>
      <c r="C15" s="601">
        <f t="shared" si="0"/>
        <v>52</v>
      </c>
      <c r="D15" s="972">
        <v>7</v>
      </c>
      <c r="E15" s="972">
        <v>1</v>
      </c>
      <c r="F15" s="972" t="s">
        <v>399</v>
      </c>
      <c r="G15" s="972">
        <v>29</v>
      </c>
      <c r="H15" s="972">
        <v>13</v>
      </c>
      <c r="I15" s="972">
        <v>2</v>
      </c>
    </row>
    <row r="16" spans="1:18" ht="28.5" customHeight="1">
      <c r="A16" s="986">
        <v>2020</v>
      </c>
      <c r="B16" s="986" t="s">
        <v>2755</v>
      </c>
      <c r="C16" s="601">
        <f t="shared" si="0"/>
        <v>76</v>
      </c>
      <c r="D16" s="972">
        <v>9</v>
      </c>
      <c r="E16" s="972">
        <v>2</v>
      </c>
      <c r="F16" s="972">
        <v>1</v>
      </c>
      <c r="G16" s="972">
        <v>44</v>
      </c>
      <c r="H16" s="972">
        <v>18</v>
      </c>
      <c r="I16" s="972">
        <v>2</v>
      </c>
    </row>
    <row r="17" spans="1:9" ht="28.5" customHeight="1">
      <c r="A17" s="1544">
        <v>2021</v>
      </c>
      <c r="B17" s="1544" t="s">
        <v>4921</v>
      </c>
      <c r="C17" s="1062">
        <f>SUM(D17:I17)</f>
        <v>87</v>
      </c>
      <c r="D17" s="1417">
        <v>18</v>
      </c>
      <c r="E17" s="1417">
        <v>3</v>
      </c>
      <c r="F17" s="1417">
        <v>0</v>
      </c>
      <c r="G17" s="1417">
        <v>44</v>
      </c>
      <c r="H17" s="1417">
        <v>21</v>
      </c>
      <c r="I17" s="1417">
        <v>1</v>
      </c>
    </row>
    <row r="18" spans="1:9" ht="28.5" customHeight="1">
      <c r="A18" s="1392">
        <v>2022</v>
      </c>
      <c r="B18" s="1392" t="s">
        <v>5261</v>
      </c>
      <c r="C18" s="1062">
        <f>SUM(D18:I18)</f>
        <v>102</v>
      </c>
      <c r="D18" s="1390">
        <v>15</v>
      </c>
      <c r="E18" s="1390">
        <v>0</v>
      </c>
      <c r="F18" s="1390">
        <v>0</v>
      </c>
      <c r="G18" s="1390">
        <v>59</v>
      </c>
      <c r="H18" s="1390">
        <v>27</v>
      </c>
      <c r="I18" s="1390">
        <v>1</v>
      </c>
    </row>
    <row r="19" spans="1:9" ht="28.5" customHeight="1">
      <c r="A19" s="1652">
        <v>2023</v>
      </c>
      <c r="B19" s="1652" t="s">
        <v>5432</v>
      </c>
      <c r="C19" s="1062">
        <f t="shared" ref="C19" si="1">SUM(D19:I19)</f>
        <v>76</v>
      </c>
      <c r="D19" s="1417">
        <v>7</v>
      </c>
      <c r="E19" s="1417">
        <v>2</v>
      </c>
      <c r="F19" s="1417">
        <v>0</v>
      </c>
      <c r="G19" s="1417">
        <v>41</v>
      </c>
      <c r="H19" s="1417">
        <v>25</v>
      </c>
      <c r="I19" s="1417">
        <v>1</v>
      </c>
    </row>
    <row r="20" spans="1:9" ht="28.5" customHeight="1">
      <c r="A20" s="1658">
        <v>2024</v>
      </c>
      <c r="B20" s="1808" t="s">
        <v>5571</v>
      </c>
      <c r="C20" s="1850">
        <f>SUM(D20:I20)</f>
        <v>69</v>
      </c>
      <c r="D20" s="1801">
        <v>8</v>
      </c>
      <c r="E20" s="1801">
        <v>5</v>
      </c>
      <c r="F20" s="1801">
        <v>1</v>
      </c>
      <c r="G20" s="1801">
        <v>36</v>
      </c>
      <c r="H20" s="1801">
        <v>19</v>
      </c>
      <c r="I20" s="1801">
        <v>0</v>
      </c>
    </row>
    <row r="21" spans="1:9" ht="20.100000000000001" customHeight="1">
      <c r="A21" s="20" t="s">
        <v>2756</v>
      </c>
    </row>
  </sheetData>
  <customSheetViews>
    <customSheetView guid="{35BD8D3A-C3F6-4E0E-B6B2-2143E8CF03D4}" scale="85" topLeftCell="A4">
      <selection activeCell="G32" sqref="G32"/>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7" sqref="C17"/>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7" sqref="C17"/>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7" sqref="C17"/>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7" sqref="C17"/>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C17" sqref="C17"/>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7" sqref="C17"/>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7" sqref="C1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7" sqref="C17"/>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7" sqref="C17"/>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7" sqref="C17"/>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7" sqref="C17"/>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7" sqref="C17"/>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C17" sqref="C17"/>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7" sqref="C17"/>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7" sqref="C17"/>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7" sqref="C17"/>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7" sqref="C17"/>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7" sqref="C17"/>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7" sqref="C17"/>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7" sqref="C17"/>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7" sqref="C17"/>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7" sqref="C17"/>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7" sqref="C17"/>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K1" sqref="K1"/>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7" sqref="C17"/>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7" sqref="C17"/>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7" sqref="C17"/>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7" sqref="C17"/>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7" sqref="C17"/>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7" sqref="C17"/>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7" sqref="C17"/>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C17" sqref="C17"/>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7" sqref="C17"/>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C17" sqref="C17"/>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7" sqref="C1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J14" sqref="J14"/>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C17" sqref="C17"/>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C17" sqref="C17"/>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C17" sqref="C17"/>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C17" sqref="C17"/>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C17" sqref="C17"/>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7" sqref="C17"/>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7" sqref="C17"/>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C17" sqref="C17"/>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C17" sqref="C17"/>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7" sqref="C17"/>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autoPageBreaks="0"/>
  </sheetPr>
  <dimension ref="A1:P16"/>
  <sheetViews>
    <sheetView zoomScaleNormal="100" zoomScaleSheetLayoutView="100" workbookViewId="0">
      <selection activeCell="F11" sqref="F11"/>
    </sheetView>
  </sheetViews>
  <sheetFormatPr defaultColWidth="2.5" defaultRowHeight="15" customHeight="1"/>
  <cols>
    <col min="1" max="1" width="12.125" style="20" customWidth="1"/>
    <col min="2" max="2" width="28.125" style="20" customWidth="1"/>
    <col min="3" max="3" width="17.375" style="20" customWidth="1"/>
    <col min="4" max="4" width="19.875" style="20" customWidth="1"/>
    <col min="5" max="5" width="2.5" style="20"/>
    <col min="6" max="6" width="10.625" style="20" bestFit="1" customWidth="1"/>
    <col min="7" max="16384" width="2.5" style="20"/>
  </cols>
  <sheetData>
    <row r="1" spans="1:16" ht="22.5" customHeight="1">
      <c r="D1" s="19" t="s">
        <v>4832</v>
      </c>
      <c r="F1" s="345" t="s">
        <v>747</v>
      </c>
      <c r="P1" s="91"/>
    </row>
    <row r="2" spans="1:16" s="22" customFormat="1" ht="22.5" customHeight="1">
      <c r="A2" s="22" t="s">
        <v>4835</v>
      </c>
    </row>
    <row r="3" spans="1:16" s="165" customFormat="1" ht="22.5" customHeight="1">
      <c r="A3" s="562"/>
      <c r="B3" s="562"/>
      <c r="C3" s="562"/>
      <c r="D3" s="560" t="s">
        <v>5564</v>
      </c>
    </row>
    <row r="4" spans="1:16" ht="20.100000000000001" customHeight="1">
      <c r="A4" s="2156" t="s">
        <v>670</v>
      </c>
      <c r="B4" s="2156" t="s">
        <v>2757</v>
      </c>
      <c r="C4" s="2158" t="s">
        <v>2758</v>
      </c>
      <c r="D4" s="2157"/>
    </row>
    <row r="5" spans="1:16" ht="20.100000000000001" customHeight="1">
      <c r="A5" s="2156"/>
      <c r="B5" s="2156"/>
      <c r="C5" s="1166" t="s">
        <v>2759</v>
      </c>
      <c r="D5" s="1166" t="s">
        <v>2760</v>
      </c>
    </row>
    <row r="6" spans="1:16" ht="22.5" customHeight="1">
      <c r="A6" s="2008" t="s">
        <v>2761</v>
      </c>
      <c r="B6" s="2009" t="s">
        <v>2762</v>
      </c>
      <c r="C6" s="2010" t="s">
        <v>2763</v>
      </c>
      <c r="D6" s="2011" t="s">
        <v>2764</v>
      </c>
    </row>
    <row r="7" spans="1:16" ht="22.5" customHeight="1">
      <c r="A7" s="2008" t="s">
        <v>2765</v>
      </c>
      <c r="B7" s="2012" t="s">
        <v>2766</v>
      </c>
      <c r="C7" s="2011" t="s">
        <v>2767</v>
      </c>
      <c r="D7" s="2011" t="s">
        <v>2768</v>
      </c>
    </row>
    <row r="8" spans="1:16" ht="22.5" customHeight="1">
      <c r="A8" s="2248" t="s">
        <v>2769</v>
      </c>
      <c r="B8" s="2249" t="s">
        <v>2770</v>
      </c>
      <c r="C8" s="2250" t="s">
        <v>2771</v>
      </c>
      <c r="D8" s="2011" t="s">
        <v>2772</v>
      </c>
    </row>
    <row r="9" spans="1:16" ht="22.5" customHeight="1">
      <c r="A9" s="2248"/>
      <c r="B9" s="2249"/>
      <c r="C9" s="2250"/>
      <c r="D9" s="2011" t="s">
        <v>2773</v>
      </c>
    </row>
    <row r="10" spans="1:16" ht="22.5" customHeight="1">
      <c r="A10" s="2248" t="s">
        <v>2769</v>
      </c>
      <c r="B10" s="2249" t="s">
        <v>2774</v>
      </c>
      <c r="C10" s="2250" t="s">
        <v>2775</v>
      </c>
      <c r="D10" s="2011" t="s">
        <v>2772</v>
      </c>
    </row>
    <row r="11" spans="1:16" ht="22.5" customHeight="1">
      <c r="A11" s="2248"/>
      <c r="B11" s="2249"/>
      <c r="C11" s="2250"/>
      <c r="D11" s="2011" t="s">
        <v>2776</v>
      </c>
    </row>
    <row r="12" spans="1:16" ht="22.5" customHeight="1">
      <c r="A12" s="2248" t="s">
        <v>2769</v>
      </c>
      <c r="B12" s="2249" t="s">
        <v>2777</v>
      </c>
      <c r="C12" s="2250" t="s">
        <v>2778</v>
      </c>
      <c r="D12" s="2011" t="s">
        <v>4984</v>
      </c>
    </row>
    <row r="13" spans="1:16" ht="22.5" customHeight="1">
      <c r="A13" s="2248"/>
      <c r="B13" s="2249"/>
      <c r="C13" s="2250"/>
      <c r="D13" s="2011" t="s">
        <v>4985</v>
      </c>
    </row>
    <row r="14" spans="1:16" ht="22.5" customHeight="1">
      <c r="A14" s="2248" t="s">
        <v>2769</v>
      </c>
      <c r="B14" s="2249" t="s">
        <v>2779</v>
      </c>
      <c r="C14" s="2250" t="s">
        <v>5389</v>
      </c>
      <c r="D14" s="2011" t="s">
        <v>5390</v>
      </c>
    </row>
    <row r="15" spans="1:16" ht="22.5" customHeight="1">
      <c r="A15" s="2251"/>
      <c r="B15" s="2252"/>
      <c r="C15" s="2253"/>
      <c r="D15" s="2013" t="s">
        <v>5936</v>
      </c>
    </row>
    <row r="16" spans="1:16" ht="20.100000000000001" customHeight="1">
      <c r="A16" s="1572" t="s">
        <v>5451</v>
      </c>
    </row>
  </sheetData>
  <customSheetViews>
    <customSheetView guid="{35BD8D3A-C3F6-4E0E-B6B2-2143E8CF03D4}" scale="85">
      <selection activeCell="F23" sqref="F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P15" sqref="P15"/>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P15" sqref="P15"/>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P15" sqref="P15"/>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P15" sqref="P15"/>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P15" sqref="P15"/>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P15" sqref="P15"/>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S12" sqref="S12"/>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P15" sqref="P15"/>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P15" sqref="P15"/>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P15" sqref="P15"/>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S12" sqref="S12"/>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S12" sqref="S12"/>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S12" sqref="S12"/>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S12" sqref="S12"/>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S12" sqref="S12"/>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P15" sqref="P15"/>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P15" sqref="P15"/>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P15" sqref="P15"/>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P15" sqref="P15"/>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P15" sqref="P15"/>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P15" sqref="P15"/>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P15" sqref="P15"/>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P15" sqref="P15"/>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P15" sqref="P15"/>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P15" sqref="P15"/>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P15" sqref="P15"/>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P15" sqref="P15"/>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P15" sqref="P15"/>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P15" sqref="P15"/>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P15" sqref="P15"/>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P15" sqref="P15"/>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P15" sqref="P15"/>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P15" sqref="P15"/>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S12" sqref="S12"/>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P15" sqref="P15"/>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P15" sqref="P15"/>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S12" sqref="S12"/>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S12" sqref="S12"/>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P15" sqref="P15"/>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S12" sqref="S12"/>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S12" sqref="S12"/>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P15" sqref="P15"/>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P15" sqref="P15"/>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P15" sqref="P15"/>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P15" sqref="P15"/>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P15" sqref="P15"/>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P15" sqref="P1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P15" sqref="P15"/>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P15" sqref="P15"/>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P15" sqref="P15"/>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P15" sqref="P1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15">
    <mergeCell ref="A14:A15"/>
    <mergeCell ref="B14:B15"/>
    <mergeCell ref="C14:C15"/>
    <mergeCell ref="A10:A11"/>
    <mergeCell ref="B10:B11"/>
    <mergeCell ref="C10:C11"/>
    <mergeCell ref="A12:A13"/>
    <mergeCell ref="B12:B13"/>
    <mergeCell ref="C12:C13"/>
    <mergeCell ref="A4:A5"/>
    <mergeCell ref="B4:B5"/>
    <mergeCell ref="C4:D4"/>
    <mergeCell ref="A8:A9"/>
    <mergeCell ref="B8:B9"/>
    <mergeCell ref="C8:C9"/>
  </mergeCells>
  <phoneticPr fontId="2"/>
  <hyperlinks>
    <hyperlink ref="F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pageSetUpPr autoPageBreaks="0"/>
  </sheetPr>
  <dimension ref="A1:R23"/>
  <sheetViews>
    <sheetView zoomScale="70" zoomScaleNormal="70" zoomScaleSheetLayoutView="85" workbookViewId="0">
      <selection activeCell="H32" sqref="H32"/>
    </sheetView>
  </sheetViews>
  <sheetFormatPr defaultColWidth="2.5" defaultRowHeight="15" customHeight="1"/>
  <cols>
    <col min="1" max="2" width="11.75" style="20" customWidth="1"/>
    <col min="3" max="13" width="10" style="20" customWidth="1"/>
    <col min="14" max="14" width="2.5" style="20" customWidth="1"/>
    <col min="15" max="15" width="10.625" style="20" bestFit="1" customWidth="1"/>
    <col min="16" max="16384" width="2.5" style="20"/>
  </cols>
  <sheetData>
    <row r="1" spans="1:18" ht="22.5" customHeight="1">
      <c r="M1" s="19" t="s">
        <v>4832</v>
      </c>
      <c r="O1" s="345" t="s">
        <v>747</v>
      </c>
      <c r="R1" s="91"/>
    </row>
    <row r="2" spans="1:18" s="22" customFormat="1" ht="22.5" customHeight="1">
      <c r="A2" s="22" t="s">
        <v>4834</v>
      </c>
    </row>
    <row r="3" spans="1:18" ht="20.100000000000001" customHeight="1">
      <c r="A3" s="2027" t="s">
        <v>2348</v>
      </c>
      <c r="B3" s="2033" t="s">
        <v>2349</v>
      </c>
      <c r="C3" s="2024" t="s">
        <v>2780</v>
      </c>
      <c r="D3" s="2024"/>
      <c r="E3" s="2024"/>
      <c r="F3" s="2024"/>
      <c r="G3" s="2024"/>
      <c r="H3" s="2024"/>
      <c r="I3" s="2024"/>
      <c r="J3" s="2024"/>
      <c r="K3" s="2024"/>
      <c r="L3" s="2024"/>
      <c r="M3" s="2030" t="s">
        <v>2781</v>
      </c>
    </row>
    <row r="4" spans="1:18" ht="20.100000000000001" customHeight="1">
      <c r="A4" s="2027"/>
      <c r="B4" s="2027"/>
      <c r="C4" s="2024" t="s">
        <v>2782</v>
      </c>
      <c r="D4" s="2024" t="s">
        <v>2783</v>
      </c>
      <c r="E4" s="2024"/>
      <c r="F4" s="2024"/>
      <c r="G4" s="2024"/>
      <c r="H4" s="2024" t="s">
        <v>419</v>
      </c>
      <c r="I4" s="2024" t="s">
        <v>2784</v>
      </c>
      <c r="J4" s="2024" t="s">
        <v>2785</v>
      </c>
      <c r="K4" s="2024"/>
      <c r="L4" s="2024"/>
      <c r="M4" s="2016"/>
    </row>
    <row r="5" spans="1:18" ht="20.100000000000001" customHeight="1">
      <c r="A5" s="2027"/>
      <c r="B5" s="2027"/>
      <c r="C5" s="2024"/>
      <c r="D5" s="959" t="s">
        <v>2786</v>
      </c>
      <c r="E5" s="959" t="s">
        <v>2787</v>
      </c>
      <c r="F5" s="959" t="s">
        <v>2788</v>
      </c>
      <c r="G5" s="959" t="s">
        <v>2789</v>
      </c>
      <c r="H5" s="2024"/>
      <c r="I5" s="2024"/>
      <c r="J5" s="959" t="s">
        <v>2790</v>
      </c>
      <c r="K5" s="959" t="s">
        <v>2791</v>
      </c>
      <c r="L5" s="959" t="s">
        <v>2792</v>
      </c>
      <c r="M5" s="2016"/>
      <c r="Q5" s="599"/>
    </row>
    <row r="6" spans="1:18" s="37" customFormat="1" ht="41.25" customHeight="1">
      <c r="A6" s="1005">
        <v>2009</v>
      </c>
      <c r="B6" s="756" t="s">
        <v>2744</v>
      </c>
      <c r="C6" s="700">
        <f t="shared" ref="C6:C15" si="0">SUM(D6:G6)</f>
        <v>141841</v>
      </c>
      <c r="D6" s="698">
        <v>126668</v>
      </c>
      <c r="E6" s="698">
        <v>4624</v>
      </c>
      <c r="F6" s="698">
        <v>9834</v>
      </c>
      <c r="G6" s="698">
        <v>715</v>
      </c>
      <c r="H6" s="698">
        <v>11940</v>
      </c>
      <c r="I6" s="698">
        <f>SUM(J6:L6)</f>
        <v>163994</v>
      </c>
      <c r="J6" s="698">
        <v>129938</v>
      </c>
      <c r="K6" s="698">
        <v>22207</v>
      </c>
      <c r="L6" s="698">
        <v>11849</v>
      </c>
      <c r="M6" s="759">
        <v>59497.2</v>
      </c>
    </row>
    <row r="7" spans="1:18" s="37" customFormat="1" ht="41.25" customHeight="1">
      <c r="A7" s="1005">
        <v>2010</v>
      </c>
      <c r="B7" s="756" t="s">
        <v>2745</v>
      </c>
      <c r="C7" s="601">
        <f t="shared" si="0"/>
        <v>141698</v>
      </c>
      <c r="D7" s="1006">
        <v>127058</v>
      </c>
      <c r="E7" s="1006">
        <v>4835</v>
      </c>
      <c r="F7" s="1006">
        <v>9118</v>
      </c>
      <c r="G7" s="1006">
        <v>687</v>
      </c>
      <c r="H7" s="1006">
        <v>11647</v>
      </c>
      <c r="I7" s="1006">
        <f t="shared" ref="I7:I19" si="1">SUM(J7:L7)</f>
        <v>163469</v>
      </c>
      <c r="J7" s="1006">
        <v>130312</v>
      </c>
      <c r="K7" s="1006">
        <v>22088</v>
      </c>
      <c r="L7" s="1006">
        <v>11069</v>
      </c>
      <c r="M7" s="652">
        <v>58398.8</v>
      </c>
    </row>
    <row r="8" spans="1:18" s="37" customFormat="1" ht="41.25" customHeight="1">
      <c r="A8" s="1005">
        <v>2011</v>
      </c>
      <c r="B8" s="1009" t="s">
        <v>2746</v>
      </c>
      <c r="C8" s="601">
        <f t="shared" si="0"/>
        <v>169437</v>
      </c>
      <c r="D8" s="1006">
        <v>149265</v>
      </c>
      <c r="E8" s="1006">
        <v>8573</v>
      </c>
      <c r="F8" s="1006">
        <v>10661</v>
      </c>
      <c r="G8" s="1006">
        <v>938</v>
      </c>
      <c r="H8" s="1006">
        <v>9688</v>
      </c>
      <c r="I8" s="1006">
        <f t="shared" si="1"/>
        <v>195434</v>
      </c>
      <c r="J8" s="1006">
        <v>152142</v>
      </c>
      <c r="K8" s="1006">
        <v>29299</v>
      </c>
      <c r="L8" s="1006">
        <v>13993</v>
      </c>
      <c r="M8" s="652">
        <v>58498.2</v>
      </c>
    </row>
    <row r="9" spans="1:18" s="37" customFormat="1" ht="41.25" customHeight="1">
      <c r="A9" s="1005">
        <v>2012</v>
      </c>
      <c r="B9" s="756" t="s">
        <v>2747</v>
      </c>
      <c r="C9" s="601">
        <f t="shared" si="0"/>
        <v>178261</v>
      </c>
      <c r="D9" s="1006">
        <v>159799</v>
      </c>
      <c r="E9" s="1006">
        <v>7149</v>
      </c>
      <c r="F9" s="1006">
        <v>10285</v>
      </c>
      <c r="G9" s="1006">
        <v>1028</v>
      </c>
      <c r="H9" s="1006">
        <v>9944</v>
      </c>
      <c r="I9" s="1006">
        <f t="shared" si="1"/>
        <v>205180</v>
      </c>
      <c r="J9" s="1006">
        <v>162759</v>
      </c>
      <c r="K9" s="1006">
        <v>28972</v>
      </c>
      <c r="L9" s="1006">
        <v>13449</v>
      </c>
      <c r="M9" s="652">
        <v>58611.6</v>
      </c>
    </row>
    <row r="10" spans="1:18" s="37" customFormat="1" ht="41.25" customHeight="1">
      <c r="A10" s="1005">
        <v>2013</v>
      </c>
      <c r="B10" s="1009" t="s">
        <v>2748</v>
      </c>
      <c r="C10" s="601">
        <f t="shared" si="0"/>
        <v>173562</v>
      </c>
      <c r="D10" s="1006">
        <v>156384</v>
      </c>
      <c r="E10" s="1006">
        <v>5832</v>
      </c>
      <c r="F10" s="1006">
        <v>10412</v>
      </c>
      <c r="G10" s="1006">
        <v>934</v>
      </c>
      <c r="H10" s="1006">
        <v>9570</v>
      </c>
      <c r="I10" s="1006">
        <f t="shared" si="1"/>
        <v>200835</v>
      </c>
      <c r="J10" s="1006">
        <v>159296</v>
      </c>
      <c r="K10" s="1006">
        <v>27857</v>
      </c>
      <c r="L10" s="1006">
        <v>13682</v>
      </c>
      <c r="M10" s="652">
        <v>59410.8</v>
      </c>
    </row>
    <row r="11" spans="1:18" s="37" customFormat="1" ht="41.25" customHeight="1">
      <c r="A11" s="1005">
        <v>2014</v>
      </c>
      <c r="B11" s="756" t="s">
        <v>2749</v>
      </c>
      <c r="C11" s="601">
        <f t="shared" si="0"/>
        <v>174753</v>
      </c>
      <c r="D11" s="1006">
        <v>159741</v>
      </c>
      <c r="E11" s="1006">
        <v>4312</v>
      </c>
      <c r="F11" s="1006">
        <v>9825</v>
      </c>
      <c r="G11" s="1006">
        <v>875</v>
      </c>
      <c r="H11" s="1006">
        <v>9418</v>
      </c>
      <c r="I11" s="1006">
        <f t="shared" si="1"/>
        <v>201032</v>
      </c>
      <c r="J11" s="1006">
        <v>162461</v>
      </c>
      <c r="K11" s="1006">
        <v>26796</v>
      </c>
      <c r="L11" s="1006">
        <v>11775</v>
      </c>
      <c r="M11" s="652">
        <v>60370.2</v>
      </c>
    </row>
    <row r="12" spans="1:18" ht="41.25" customHeight="1">
      <c r="A12" s="955">
        <v>2015</v>
      </c>
      <c r="B12" s="1009" t="s">
        <v>2750</v>
      </c>
      <c r="C12" s="601">
        <f t="shared" si="0"/>
        <v>158922</v>
      </c>
      <c r="D12" s="972">
        <v>144359</v>
      </c>
      <c r="E12" s="972">
        <v>4411</v>
      </c>
      <c r="F12" s="972">
        <v>9203</v>
      </c>
      <c r="G12" s="972">
        <v>949</v>
      </c>
      <c r="H12" s="972">
        <v>9114</v>
      </c>
      <c r="I12" s="1006">
        <f t="shared" si="1"/>
        <v>184197</v>
      </c>
      <c r="J12" s="972">
        <v>147188</v>
      </c>
      <c r="K12" s="972">
        <v>25865</v>
      </c>
      <c r="L12" s="972">
        <v>11144</v>
      </c>
      <c r="M12" s="973">
        <v>61048.800000000003</v>
      </c>
    </row>
    <row r="13" spans="1:18" ht="41.25" customHeight="1">
      <c r="A13" s="955">
        <v>2016</v>
      </c>
      <c r="B13" s="756" t="s">
        <v>2751</v>
      </c>
      <c r="C13" s="601">
        <f t="shared" si="0"/>
        <v>151608</v>
      </c>
      <c r="D13" s="972">
        <v>137920</v>
      </c>
      <c r="E13" s="972">
        <v>4162</v>
      </c>
      <c r="F13" s="972">
        <v>8625</v>
      </c>
      <c r="G13" s="972">
        <v>901</v>
      </c>
      <c r="H13" s="972">
        <v>8629</v>
      </c>
      <c r="I13" s="1006">
        <f t="shared" si="1"/>
        <v>174342</v>
      </c>
      <c r="J13" s="972">
        <v>140831</v>
      </c>
      <c r="K13" s="972">
        <v>23030</v>
      </c>
      <c r="L13" s="972">
        <v>10481</v>
      </c>
      <c r="M13" s="973">
        <v>60651</v>
      </c>
    </row>
    <row r="14" spans="1:18" ht="41.25" customHeight="1">
      <c r="A14" s="955">
        <v>2017</v>
      </c>
      <c r="B14" s="1009" t="s">
        <v>2752</v>
      </c>
      <c r="C14" s="601">
        <v>148086</v>
      </c>
      <c r="D14" s="972">
        <v>134750</v>
      </c>
      <c r="E14" s="972">
        <v>4049</v>
      </c>
      <c r="F14" s="972">
        <v>8337</v>
      </c>
      <c r="G14" s="972">
        <v>949</v>
      </c>
      <c r="H14" s="972">
        <v>8291</v>
      </c>
      <c r="I14" s="1006">
        <f t="shared" si="1"/>
        <v>169542</v>
      </c>
      <c r="J14" s="972">
        <v>137713</v>
      </c>
      <c r="K14" s="972">
        <v>21624</v>
      </c>
      <c r="L14" s="972">
        <v>10205</v>
      </c>
      <c r="M14" s="973">
        <v>61193</v>
      </c>
    </row>
    <row r="15" spans="1:18" ht="41.25" customHeight="1">
      <c r="A15" s="955">
        <v>2018</v>
      </c>
      <c r="B15" s="756" t="s">
        <v>2753</v>
      </c>
      <c r="C15" s="601">
        <f t="shared" si="0"/>
        <v>149043</v>
      </c>
      <c r="D15" s="972">
        <v>135958</v>
      </c>
      <c r="E15" s="972">
        <v>4048</v>
      </c>
      <c r="F15" s="972">
        <v>8028</v>
      </c>
      <c r="G15" s="972">
        <v>1009</v>
      </c>
      <c r="H15" s="972">
        <v>7824</v>
      </c>
      <c r="I15" s="1006">
        <f t="shared" si="1"/>
        <v>170477</v>
      </c>
      <c r="J15" s="972">
        <v>138855</v>
      </c>
      <c r="K15" s="972">
        <v>21803</v>
      </c>
      <c r="L15" s="972">
        <v>9819</v>
      </c>
      <c r="M15" s="973">
        <v>60993</v>
      </c>
      <c r="Q15" s="599"/>
    </row>
    <row r="16" spans="1:18" ht="41.25" customHeight="1">
      <c r="A16" s="986">
        <v>2019</v>
      </c>
      <c r="B16" s="986" t="s">
        <v>2754</v>
      </c>
      <c r="C16" s="601">
        <f>SUM(D16:G16)</f>
        <v>157247</v>
      </c>
      <c r="D16" s="972">
        <v>142924</v>
      </c>
      <c r="E16" s="972">
        <v>6440</v>
      </c>
      <c r="F16" s="972">
        <v>7200</v>
      </c>
      <c r="G16" s="972">
        <v>683</v>
      </c>
      <c r="H16" s="972">
        <v>6597</v>
      </c>
      <c r="I16" s="1006">
        <f t="shared" si="1"/>
        <v>179311</v>
      </c>
      <c r="J16" s="972">
        <v>145065</v>
      </c>
      <c r="K16" s="972">
        <v>24511</v>
      </c>
      <c r="L16" s="972">
        <v>9735</v>
      </c>
      <c r="M16" s="973">
        <v>47075.4</v>
      </c>
    </row>
    <row r="17" spans="1:17" ht="41.25" customHeight="1">
      <c r="A17" s="986">
        <v>2020</v>
      </c>
      <c r="B17" s="986" t="s">
        <v>2755</v>
      </c>
      <c r="C17" s="601">
        <v>151680</v>
      </c>
      <c r="D17" s="972">
        <v>135229</v>
      </c>
      <c r="E17" s="972">
        <v>6487</v>
      </c>
      <c r="F17" s="972">
        <v>8751</v>
      </c>
      <c r="G17" s="972">
        <v>1214</v>
      </c>
      <c r="H17" s="972">
        <v>6582</v>
      </c>
      <c r="I17" s="1006">
        <f t="shared" si="1"/>
        <v>172766</v>
      </c>
      <c r="J17" s="972">
        <v>138065</v>
      </c>
      <c r="K17" s="972">
        <v>23145</v>
      </c>
      <c r="L17" s="972">
        <v>11556</v>
      </c>
      <c r="M17" s="973">
        <v>61151.4</v>
      </c>
      <c r="Q17" s="599"/>
    </row>
    <row r="18" spans="1:17" ht="41.25" customHeight="1">
      <c r="A18" s="1544">
        <v>2021</v>
      </c>
      <c r="B18" s="1544" t="s">
        <v>4921</v>
      </c>
      <c r="C18" s="1062">
        <v>148279</v>
      </c>
      <c r="D18" s="1417">
        <v>133867</v>
      </c>
      <c r="E18" s="1417">
        <v>4843</v>
      </c>
      <c r="F18" s="1417">
        <v>8293</v>
      </c>
      <c r="G18" s="1417">
        <v>1276</v>
      </c>
      <c r="H18" s="1417">
        <v>6094</v>
      </c>
      <c r="I18" s="1550">
        <f t="shared" ref="I18" si="2">SUM(J18:L18)</f>
        <v>169597</v>
      </c>
      <c r="J18" s="1417">
        <v>136512</v>
      </c>
      <c r="K18" s="1417">
        <v>22042</v>
      </c>
      <c r="L18" s="1417">
        <v>11043</v>
      </c>
      <c r="M18" s="1541">
        <v>60876</v>
      </c>
      <c r="Q18" s="599"/>
    </row>
    <row r="19" spans="1:17" ht="41.25" customHeight="1">
      <c r="A19" s="1392">
        <v>2022</v>
      </c>
      <c r="B19" s="1392" t="s">
        <v>5261</v>
      </c>
      <c r="C19" s="1062">
        <v>142676</v>
      </c>
      <c r="D19" s="1390">
        <v>128156</v>
      </c>
      <c r="E19" s="1390">
        <v>4744</v>
      </c>
      <c r="F19" s="1390">
        <v>8640</v>
      </c>
      <c r="G19" s="1390">
        <v>1135</v>
      </c>
      <c r="H19" s="1390">
        <v>5839</v>
      </c>
      <c r="I19" s="1393">
        <f t="shared" si="1"/>
        <v>162355</v>
      </c>
      <c r="J19" s="1390">
        <v>130703</v>
      </c>
      <c r="K19" s="1390">
        <v>20671</v>
      </c>
      <c r="L19" s="1390">
        <v>10981</v>
      </c>
      <c r="M19" s="1391">
        <v>58676.4</v>
      </c>
      <c r="Q19" s="599"/>
    </row>
    <row r="20" spans="1:17" ht="41.25" customHeight="1">
      <c r="A20" s="1652">
        <v>2023</v>
      </c>
      <c r="B20" s="1652" t="s">
        <v>5432</v>
      </c>
      <c r="C20" s="1062">
        <v>131673</v>
      </c>
      <c r="D20" s="1417">
        <v>119277</v>
      </c>
      <c r="E20" s="1417">
        <v>3298</v>
      </c>
      <c r="F20" s="1417">
        <v>8094</v>
      </c>
      <c r="G20" s="1417">
        <v>1003</v>
      </c>
      <c r="H20" s="1417">
        <v>5330</v>
      </c>
      <c r="I20" s="1809">
        <f t="shared" ref="I20:I21" si="3">SUM(J20:L20)</f>
        <v>150211</v>
      </c>
      <c r="J20" s="1417">
        <v>121653</v>
      </c>
      <c r="K20" s="1417">
        <v>18715</v>
      </c>
      <c r="L20" s="1417">
        <v>9843</v>
      </c>
      <c r="M20" s="1807">
        <v>61704</v>
      </c>
      <c r="Q20" s="599"/>
    </row>
    <row r="21" spans="1:17" ht="41.25" customHeight="1">
      <c r="A21" s="1658">
        <v>2024</v>
      </c>
      <c r="B21" s="1808" t="s">
        <v>5571</v>
      </c>
      <c r="C21" s="1786">
        <v>127465</v>
      </c>
      <c r="D21" s="1851">
        <v>115404</v>
      </c>
      <c r="E21" s="1851">
        <v>3095</v>
      </c>
      <c r="F21" s="1851">
        <v>7992</v>
      </c>
      <c r="G21" s="1851">
        <v>975</v>
      </c>
      <c r="H21" s="1851">
        <v>4964</v>
      </c>
      <c r="I21" s="1659">
        <f t="shared" si="3"/>
        <v>144675</v>
      </c>
      <c r="J21" s="1851">
        <v>117729</v>
      </c>
      <c r="K21" s="1851">
        <v>17251</v>
      </c>
      <c r="L21" s="1851">
        <v>9695</v>
      </c>
      <c r="M21" s="1852">
        <v>62633.1</v>
      </c>
      <c r="Q21" s="599"/>
    </row>
    <row r="22" spans="1:17" ht="20.100000000000001" customHeight="1">
      <c r="A22" s="540" t="s">
        <v>5452</v>
      </c>
    </row>
    <row r="23" spans="1:17" ht="15" customHeight="1">
      <c r="A23" s="20" t="s">
        <v>2793</v>
      </c>
    </row>
  </sheetData>
  <customSheetViews>
    <customSheetView guid="{35BD8D3A-C3F6-4E0E-B6B2-2143E8CF03D4}" scale="70" topLeftCell="A13">
      <selection activeCell="G35" sqref="G35:H35"/>
      <pageMargins left="0.59055118110236227" right="0.59055118110236227" top="0.78740157480314965" bottom="0.78740157480314965" header="0.31496062992125984" footer="0.31496062992125984"/>
      <pageSetup paperSize="9" orientation="portrait" r:id="rId1"/>
    </customSheetView>
    <customSheetView guid="{62DAE75F-6EEA-49DA-9015-29B18CCD12D0}" topLeftCell="A7">
      <selection activeCell="M19" sqref="M1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70">
      <selection activeCell="M19" sqref="M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70">
      <selection activeCell="A19" sqref="A19"/>
      <pageMargins left="0.59055118110236227" right="0.59055118110236227" top="0.78740157480314965" bottom="0.78740157480314965" header="0.31496062992125984" footer="0.31496062992125984"/>
      <pageSetup paperSize="9" orientation="portrait" r:id="rId4"/>
    </customSheetView>
    <customSheetView guid="{24722943-D668-4B0A-A18B-250D1EAF22DF}" topLeftCell="A7">
      <selection activeCell="M19" sqref="M19"/>
      <pageMargins left="0.59055118110236227" right="0.59055118110236227" top="0.78740157480314965" bottom="0.78740157480314965" header="0.31496062992125984" footer="0.31496062992125984"/>
      <pageSetup paperSize="9" orientation="portrait" r:id="rId5"/>
    </customSheetView>
    <customSheetView guid="{F9A5D3E6-646D-417F-BBE8-7ECCE1B1890D}" topLeftCell="A7">
      <selection activeCell="M19" sqref="M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70">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topLeftCell="A10">
      <selection activeCell="M20" sqref="M20"/>
      <pageMargins left="0.59055118110236227" right="0.59055118110236227" top="0.78740157480314965" bottom="0.78740157480314965" header="0.31496062992125984" footer="0.31496062992125984"/>
      <pageSetup paperSize="9" orientation="portrait" r:id="rId8"/>
    </customSheetView>
    <customSheetView guid="{CB77EDC4-1539-4750-BB10-178F70A60A1B}" topLeftCell="A7">
      <selection activeCell="M19" sqref="M19"/>
      <pageMargins left="0.59055118110236227" right="0.59055118110236227" top="0.78740157480314965" bottom="0.78740157480314965" header="0.31496062992125984" footer="0.31496062992125984"/>
      <pageSetup paperSize="9" orientation="portrait" r:id="rId9"/>
    </customSheetView>
    <customSheetView guid="{369012CD-4C1F-4D8C-8CE3-B02386BE13F9}" topLeftCell="A7">
      <selection activeCell="M19" sqref="M19"/>
      <pageMargins left="0.59055118110236227" right="0.59055118110236227" top="0.78740157480314965" bottom="0.78740157480314965" header="0.31496062992125984" footer="0.31496062992125984"/>
      <pageSetup paperSize="9" orientation="portrait" r:id="rId10"/>
    </customSheetView>
    <customSheetView guid="{564D171F-5A7F-4BA7-84E9-2748A0F2FCAC}" topLeftCell="A7">
      <selection activeCell="M19" sqref="M1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70">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70">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topLeftCell="A10">
      <selection activeCell="M20" sqref="M20"/>
      <pageMargins left="0.59055118110236227" right="0.59055118110236227" top="0.78740157480314965" bottom="0.78740157480314965" header="0.31496062992125984" footer="0.31496062992125984"/>
      <pageSetup paperSize="9" orientation="portrait" r:id="rId14"/>
    </customSheetView>
    <customSheetView guid="{67EF8DD2-DD3D-4A4F-9A3B-29FC45742F40}" topLeftCell="A10">
      <selection activeCell="M20" sqref="M20"/>
      <pageMargins left="0.59055118110236227" right="0.59055118110236227" top="0.78740157480314965" bottom="0.78740157480314965" header="0.31496062992125984" footer="0.31496062992125984"/>
      <pageSetup paperSize="9" orientation="portrait" r:id="rId15"/>
    </customSheetView>
    <customSheetView guid="{3A63DEF1-E49A-408D-8D43-BE5779D6C7CA}" topLeftCell="A10">
      <selection activeCell="M20" sqref="M20"/>
      <pageMargins left="0.59055118110236227" right="0.59055118110236227" top="0.78740157480314965" bottom="0.78740157480314965" header="0.31496062992125984" footer="0.31496062992125984"/>
      <pageSetup paperSize="9" orientation="portrait" r:id="rId16"/>
    </customSheetView>
    <customSheetView guid="{71AD9FC9-48FC-499D-BB07-7480148E85D1}" topLeftCell="A7">
      <selection activeCell="M19" sqref="M19"/>
      <pageMargins left="0.59055118110236227" right="0.59055118110236227" top="0.78740157480314965" bottom="0.78740157480314965" header="0.31496062992125984" footer="0.31496062992125984"/>
      <pageSetup paperSize="9" orientation="portrait" r:id="rId17"/>
    </customSheetView>
    <customSheetView guid="{30058F98-6897-4D54-8BCF-6DCA7063FB8D}" topLeftCell="A7">
      <selection activeCell="M19" sqref="M19"/>
      <pageMargins left="0.59055118110236227" right="0.59055118110236227" top="0.78740157480314965" bottom="0.78740157480314965" header="0.31496062992125984" footer="0.31496062992125984"/>
      <pageSetup paperSize="9" orientation="portrait" r:id="rId18"/>
    </customSheetView>
    <customSheetView guid="{69EF12F7-33A4-4F77-BCCE-9A346C0C3A8F}" topLeftCell="A7">
      <selection activeCell="M19" sqref="M19"/>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70">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70">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topLeftCell="A7">
      <selection activeCell="M19" sqref="M19"/>
      <pageMargins left="0.59055118110236227" right="0.59055118110236227" top="0.78740157480314965" bottom="0.78740157480314965" header="0.31496062992125984" footer="0.31496062992125984"/>
      <pageSetup paperSize="9" orientation="portrait" r:id="rId22"/>
    </customSheetView>
    <customSheetView guid="{1BFE2A91-9960-49FB-B512-A4FCD8C3EC61}" topLeftCell="A7">
      <selection activeCell="M19" sqref="M19"/>
      <pageMargins left="0.59055118110236227" right="0.59055118110236227" top="0.78740157480314965" bottom="0.78740157480314965" header="0.31496062992125984" footer="0.31496062992125984"/>
      <pageSetup paperSize="9" orientation="portrait" r:id="rId23"/>
    </customSheetView>
    <customSheetView guid="{B11D6758-BA5A-4F43-A11B-572A39E9790E}" topLeftCell="A7">
      <selection activeCell="M19" sqref="M19"/>
      <pageMargins left="0.59055118110236227" right="0.59055118110236227" top="0.78740157480314965" bottom="0.78740157480314965" header="0.31496062992125984" footer="0.31496062992125984"/>
      <pageSetup paperSize="9" orientation="portrait" r:id="rId24"/>
    </customSheetView>
    <customSheetView guid="{C5E0F698-3666-4B81-8EED-CC2781573207}" topLeftCell="A7">
      <selection activeCell="M19" sqref="M19"/>
      <pageMargins left="0.59055118110236227" right="0.59055118110236227" top="0.78740157480314965" bottom="0.78740157480314965" header="0.31496062992125984" footer="0.31496062992125984"/>
      <pageSetup paperSize="9" orientation="portrait" r:id="rId25"/>
    </customSheetView>
    <customSheetView guid="{898219FD-2AFB-47DD-A584-5E9CD05CCBB1}" topLeftCell="A7">
      <selection activeCell="M19" sqref="M19"/>
      <pageMargins left="0.59055118110236227" right="0.59055118110236227" top="0.78740157480314965" bottom="0.78740157480314965" header="0.31496062992125984" footer="0.31496062992125984"/>
      <pageSetup paperSize="9" orientation="portrait" r:id="rId26"/>
    </customSheetView>
    <customSheetView guid="{F9FD260D-0E13-42FA-B6DD-FA7196CADFBB}" topLeftCell="A7">
      <selection activeCell="M19" sqref="M1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selection activeCell="C18" sqref="C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selection activeCell="C18" sqref="C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70">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70">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70">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70">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70">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70">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70">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70">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70">
      <selection activeCell="C18" sqref="C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70">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70">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70">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70">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70">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70">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70">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70">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70">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70">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70">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70">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70">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70">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selection activeCell="C18" sqref="C18"/>
      <pageMargins left="0.59055118110236227" right="0.59055118110236227" top="0.78740157480314965" bottom="0.78740157480314965" header="0.31496062992125984" footer="0.31496062992125984"/>
      <pageSetup paperSize="9" orientation="portrait" r:id="rId53"/>
    </customSheetView>
    <customSheetView guid="{2269C0FD-B02E-4191-A436-AAEEA9894E11}" topLeftCell="A7">
      <selection activeCell="M19" sqref="M19"/>
      <pageMargins left="0.59055118110236227" right="0.59055118110236227" top="0.78740157480314965" bottom="0.78740157480314965" header="0.31496062992125984" footer="0.31496062992125984"/>
      <pageSetup paperSize="9" orientation="portrait" r:id="rId54"/>
    </customSheetView>
    <customSheetView guid="{7F32949A-5CAB-4A39-BA6F-2E21B6F67F41}" topLeftCell="A7">
      <selection activeCell="M19" sqref="M19"/>
      <pageMargins left="0.59055118110236227" right="0.59055118110236227" top="0.78740157480314965" bottom="0.78740157480314965" header="0.31496062992125984" footer="0.31496062992125984"/>
      <pageSetup paperSize="9" orientation="portrait" r:id="rId55"/>
    </customSheetView>
    <customSheetView guid="{96261999-39E9-4504-A3A1-B1430E0C0346}" topLeftCell="A7">
      <selection activeCell="M19" sqref="M19"/>
      <pageMargins left="0.59055118110236227" right="0.59055118110236227" top="0.78740157480314965" bottom="0.78740157480314965" header="0.31496062992125984" footer="0.31496062992125984"/>
      <pageSetup paperSize="9" orientation="portrait" r:id="rId56"/>
    </customSheetView>
    <customSheetView guid="{1184DE22-5901-485C-8050-F941E80B16ED}" topLeftCell="A7">
      <selection activeCell="M19" sqref="M19"/>
      <pageMargins left="0.59055118110236227" right="0.59055118110236227" top="0.78740157480314965" bottom="0.78740157480314965" header="0.31496062992125984" footer="0.31496062992125984"/>
      <pageSetup paperSize="9" orientation="portrait" r:id="rId57"/>
    </customSheetView>
    <customSheetView guid="{2B898D7F-EE90-4CFD-9F43-AB7414F89E77}" topLeftCell="A7">
      <selection activeCell="M19" sqref="M19"/>
      <pageMargins left="0.59055118110236227" right="0.59055118110236227" top="0.78740157480314965" bottom="0.78740157480314965" header="0.31496062992125984" footer="0.31496062992125984"/>
      <pageSetup paperSize="9" orientation="portrait" r:id="rId58"/>
    </customSheetView>
    <customSheetView guid="{C6AFBE28-E866-4D5D-ADBD-07D2847FD902}" topLeftCell="A7">
      <selection activeCell="M19" sqref="M19"/>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70">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70">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70">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topLeftCell="A7">
      <selection activeCell="M19" sqref="M19"/>
      <pageMargins left="0.59055118110236227" right="0.59055118110236227" top="0.78740157480314965" bottom="0.78740157480314965" header="0.31496062992125984" footer="0.31496062992125984"/>
      <pageSetup paperSize="9" orientation="portrait" r:id="rId63"/>
    </customSheetView>
    <customSheetView guid="{1F973131-8A4E-4D06-BD72-AB7B2C989AC9}" topLeftCell="A10">
      <selection activeCell="M20" sqref="M20"/>
      <pageMargins left="0.59055118110236227" right="0.59055118110236227" top="0.78740157480314965" bottom="0.78740157480314965" header="0.31496062992125984" footer="0.31496062992125984"/>
      <pageSetup paperSize="9" orientation="portrait" r:id="rId64"/>
    </customSheetView>
    <customSheetView guid="{1FF3D99B-551E-43BF-80CF-4BE9881BF48D}" topLeftCell="A7">
      <selection activeCell="M19" sqref="M19"/>
      <pageMargins left="0.59055118110236227" right="0.59055118110236227" top="0.78740157480314965" bottom="0.78740157480314965" header="0.31496062992125984" footer="0.31496062992125984"/>
      <pageSetup paperSize="9" orientation="portrait" r:id="rId65"/>
    </customSheetView>
    <customSheetView guid="{240189DE-87D7-4094-9C55-239451DB35EE}" topLeftCell="A7">
      <selection activeCell="M19" sqref="M19"/>
      <pageMargins left="0.59055118110236227" right="0.59055118110236227" top="0.78740157480314965" bottom="0.78740157480314965" header="0.31496062992125984" footer="0.31496062992125984"/>
      <pageSetup paperSize="9" orientation="portrait" r:id="rId66"/>
    </customSheetView>
    <customSheetView guid="{3879FE5B-EDC4-4A46-BAD1-D4F44E5C755B}" topLeftCell="A10">
      <selection activeCell="M20" sqref="M20"/>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70">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70">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70">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70">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topLeftCell="A7">
      <selection activeCell="M19" sqref="M19"/>
      <pageMargins left="0.59055118110236227" right="0.59055118110236227" top="0.78740157480314965" bottom="0.78740157480314965" header="0.31496062992125984" footer="0.31496062992125984"/>
      <pageSetup paperSize="9" orientation="portrait" r:id="rId72"/>
    </customSheetView>
    <customSheetView guid="{71042459-703D-4FF3-8D53-1213B54B1552}" topLeftCell="A7">
      <selection activeCell="M19" sqref="M19"/>
      <pageMargins left="0.59055118110236227" right="0.59055118110236227" top="0.78740157480314965" bottom="0.78740157480314965" header="0.31496062992125984" footer="0.31496062992125984"/>
      <pageSetup paperSize="9" orientation="portrait" r:id="rId73"/>
    </customSheetView>
    <customSheetView guid="{EE644B69-3942-4A0D-811D-C183FE0C8B84}" topLeftCell="A7">
      <selection activeCell="M19" sqref="M19"/>
      <pageMargins left="0.59055118110236227" right="0.59055118110236227" top="0.78740157480314965" bottom="0.78740157480314965" header="0.31496062992125984" footer="0.31496062992125984"/>
      <pageSetup paperSize="9" orientation="portrait" r:id="rId74"/>
    </customSheetView>
    <customSheetView guid="{AA17E97B-ABB2-4C8B-BAA8-63934B5B5DBA}" topLeftCell="A7">
      <selection activeCell="M19" sqref="M19"/>
      <pageMargins left="0.59055118110236227" right="0.59055118110236227" top="0.78740157480314965" bottom="0.78740157480314965" header="0.31496062992125984" footer="0.31496062992125984"/>
      <pageSetup paperSize="9" orientation="portrait" r:id="rId75"/>
    </customSheetView>
    <customSheetView guid="{723C59CB-A466-4479-8AA8-39674B010947}" topLeftCell="A7">
      <selection activeCell="M19" sqref="M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70">
      <selection activeCell="A19" sqref="A1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70">
      <selection activeCell="A19" sqref="A19"/>
      <pageMargins left="0.59055118110236227" right="0.59055118110236227" top="0.78740157480314965" bottom="0.78740157480314965" header="0.31496062992125984" footer="0.31496062992125984"/>
      <pageSetup paperSize="9" orientation="portrait" r:id="rId78"/>
    </customSheetView>
    <customSheetView guid="{5513285A-7AFF-4B9F-AAF6-93131D585702}" topLeftCell="A7">
      <selection activeCell="M19" sqref="M19"/>
      <pageMargins left="0.59055118110236227" right="0.59055118110236227" top="0.78740157480314965" bottom="0.78740157480314965" header="0.31496062992125984" footer="0.31496062992125984"/>
      <pageSetup paperSize="9" orientation="portrait" r:id="rId79"/>
    </customSheetView>
    <customSheetView guid="{A0A5534D-42D8-415C-8AAF-DF16D93BD699}" topLeftCell="A7">
      <selection activeCell="M19" sqref="M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70">
      <selection activeCell="A19" sqref="A1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70" topLeftCell="A13">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9">
    <mergeCell ref="A3:A5"/>
    <mergeCell ref="B3:B5"/>
    <mergeCell ref="C3:L3"/>
    <mergeCell ref="M3:M5"/>
    <mergeCell ref="C4:C5"/>
    <mergeCell ref="D4:G4"/>
    <mergeCell ref="H4:H5"/>
    <mergeCell ref="I4:I5"/>
    <mergeCell ref="J4:L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pageSetUpPr autoPageBreaks="0"/>
  </sheetPr>
  <dimension ref="A1:J22"/>
  <sheetViews>
    <sheetView zoomScale="85" zoomScaleNormal="85" zoomScaleSheetLayoutView="100" workbookViewId="0">
      <selection activeCell="A22" sqref="A22"/>
    </sheetView>
  </sheetViews>
  <sheetFormatPr defaultColWidth="2.5" defaultRowHeight="15" customHeight="1"/>
  <cols>
    <col min="1" max="2" width="11" style="20" customWidth="1"/>
    <col min="3" max="4" width="11.75" style="20" customWidth="1"/>
    <col min="5" max="5" width="15" style="20" customWidth="1"/>
    <col min="6" max="8" width="11.75" style="20" customWidth="1"/>
    <col min="9" max="9" width="2.5" style="20" customWidth="1"/>
    <col min="10" max="10" width="10.625" style="20" bestFit="1" customWidth="1"/>
    <col min="11" max="16384" width="2.5" style="20"/>
  </cols>
  <sheetData>
    <row r="1" spans="1:10" ht="22.5" customHeight="1">
      <c r="H1" s="19" t="s">
        <v>4840</v>
      </c>
      <c r="J1" s="558" t="s">
        <v>747</v>
      </c>
    </row>
    <row r="2" spans="1:10" ht="22.5" customHeight="1">
      <c r="A2" s="22" t="s">
        <v>4841</v>
      </c>
      <c r="B2" s="22"/>
      <c r="C2" s="22"/>
    </row>
    <row r="3" spans="1:10" s="165" customFormat="1" ht="22.5" customHeight="1">
      <c r="H3" s="48" t="s">
        <v>2139</v>
      </c>
    </row>
    <row r="4" spans="1:10" ht="33" customHeight="1">
      <c r="A4" s="954" t="s">
        <v>2348</v>
      </c>
      <c r="B4" s="957" t="s">
        <v>2349</v>
      </c>
      <c r="C4" s="959" t="s">
        <v>2795</v>
      </c>
      <c r="D4" s="959" t="s">
        <v>2796</v>
      </c>
      <c r="E4" s="983" t="s">
        <v>4893</v>
      </c>
      <c r="F4" s="959" t="s">
        <v>2797</v>
      </c>
      <c r="G4" s="959" t="s">
        <v>2798</v>
      </c>
      <c r="H4" s="984" t="s">
        <v>4892</v>
      </c>
    </row>
    <row r="5" spans="1:10" s="37" customFormat="1" ht="30" customHeight="1">
      <c r="A5" s="1009">
        <v>2009</v>
      </c>
      <c r="B5" s="1009" t="s">
        <v>1947</v>
      </c>
      <c r="C5" s="601">
        <v>337544</v>
      </c>
      <c r="D5" s="1006">
        <v>320541</v>
      </c>
      <c r="E5" s="652">
        <v>95</v>
      </c>
      <c r="F5" s="1006">
        <v>131879</v>
      </c>
      <c r="G5" s="1006">
        <v>125366</v>
      </c>
      <c r="H5" s="652">
        <v>95.1</v>
      </c>
    </row>
    <row r="6" spans="1:10" s="37" customFormat="1" ht="30" customHeight="1">
      <c r="A6" s="1009">
        <v>2010</v>
      </c>
      <c r="B6" s="1009" t="s">
        <v>2033</v>
      </c>
      <c r="C6" s="601">
        <v>337393</v>
      </c>
      <c r="D6" s="1006">
        <v>320757</v>
      </c>
      <c r="E6" s="652">
        <v>95.1</v>
      </c>
      <c r="F6" s="1006">
        <v>131841</v>
      </c>
      <c r="G6" s="1006">
        <v>125387</v>
      </c>
      <c r="H6" s="652">
        <v>95.1</v>
      </c>
    </row>
    <row r="7" spans="1:10" s="37" customFormat="1" ht="30" customHeight="1">
      <c r="A7" s="1009">
        <v>2011</v>
      </c>
      <c r="B7" s="1009" t="s">
        <v>2034</v>
      </c>
      <c r="C7" s="601">
        <v>329342</v>
      </c>
      <c r="D7" s="1006">
        <v>313451</v>
      </c>
      <c r="E7" s="652">
        <v>95.2</v>
      </c>
      <c r="F7" s="1006">
        <v>131031</v>
      </c>
      <c r="G7" s="1006">
        <v>124697</v>
      </c>
      <c r="H7" s="652">
        <v>95.2</v>
      </c>
    </row>
    <row r="8" spans="1:10" s="37" customFormat="1" ht="30" customHeight="1">
      <c r="A8" s="1009">
        <v>2012</v>
      </c>
      <c r="B8" s="1009" t="s">
        <v>2035</v>
      </c>
      <c r="C8" s="601">
        <v>327296</v>
      </c>
      <c r="D8" s="1006">
        <v>311785</v>
      </c>
      <c r="E8" s="652">
        <v>95.3</v>
      </c>
      <c r="F8" s="1006">
        <v>131976</v>
      </c>
      <c r="G8" s="1006">
        <v>125969</v>
      </c>
      <c r="H8" s="652">
        <v>95.4</v>
      </c>
    </row>
    <row r="9" spans="1:10" s="37" customFormat="1" ht="30" customHeight="1">
      <c r="A9" s="1009">
        <v>2013</v>
      </c>
      <c r="B9" s="1009" t="s">
        <v>2036</v>
      </c>
      <c r="C9" s="601">
        <v>328135</v>
      </c>
      <c r="D9" s="1006">
        <v>312895</v>
      </c>
      <c r="E9" s="652">
        <v>95.4</v>
      </c>
      <c r="F9" s="1006">
        <v>133676</v>
      </c>
      <c r="G9" s="1006">
        <v>127846</v>
      </c>
      <c r="H9" s="652">
        <v>95.6</v>
      </c>
    </row>
    <row r="10" spans="1:10" s="37" customFormat="1" ht="30" customHeight="1">
      <c r="A10" s="1009">
        <v>2014</v>
      </c>
      <c r="B10" s="1009" t="s">
        <v>2037</v>
      </c>
      <c r="C10" s="601">
        <v>328860</v>
      </c>
      <c r="D10" s="1006">
        <v>314037</v>
      </c>
      <c r="E10" s="652">
        <v>95.5</v>
      </c>
      <c r="F10" s="1006">
        <v>135899</v>
      </c>
      <c r="G10" s="1006">
        <v>130124</v>
      </c>
      <c r="H10" s="652">
        <v>95.8</v>
      </c>
    </row>
    <row r="11" spans="1:10" ht="30" customHeight="1">
      <c r="A11" s="1009">
        <v>2015</v>
      </c>
      <c r="B11" s="1009" t="s">
        <v>2038</v>
      </c>
      <c r="C11" s="584">
        <v>335657</v>
      </c>
      <c r="D11" s="972">
        <v>321083</v>
      </c>
      <c r="E11" s="973">
        <v>95.7</v>
      </c>
      <c r="F11" s="972">
        <v>138950</v>
      </c>
      <c r="G11" s="972">
        <v>133550</v>
      </c>
      <c r="H11" s="973">
        <v>96.1</v>
      </c>
    </row>
    <row r="12" spans="1:10" ht="30" customHeight="1">
      <c r="A12" s="1009">
        <v>2016</v>
      </c>
      <c r="B12" s="1009" t="s">
        <v>2039</v>
      </c>
      <c r="C12" s="584">
        <v>334702</v>
      </c>
      <c r="D12" s="972">
        <v>320873</v>
      </c>
      <c r="E12" s="973">
        <v>95.9</v>
      </c>
      <c r="F12" s="972">
        <v>140376</v>
      </c>
      <c r="G12" s="972">
        <v>135258</v>
      </c>
      <c r="H12" s="973">
        <v>96.4</v>
      </c>
    </row>
    <row r="13" spans="1:10" ht="30" customHeight="1">
      <c r="A13" s="1009">
        <v>2017</v>
      </c>
      <c r="B13" s="1009" t="s">
        <v>2040</v>
      </c>
      <c r="C13" s="584">
        <v>333108</v>
      </c>
      <c r="D13" s="972">
        <v>319682</v>
      </c>
      <c r="E13" s="973">
        <v>96</v>
      </c>
      <c r="F13" s="972">
        <v>140913</v>
      </c>
      <c r="G13" s="972">
        <v>135871</v>
      </c>
      <c r="H13" s="973">
        <v>96.4</v>
      </c>
    </row>
    <row r="14" spans="1:10" ht="30" customHeight="1">
      <c r="A14" s="1009">
        <v>2018</v>
      </c>
      <c r="B14" s="1009" t="s">
        <v>2041</v>
      </c>
      <c r="C14" s="584">
        <v>331639</v>
      </c>
      <c r="D14" s="972">
        <v>318305</v>
      </c>
      <c r="E14" s="973">
        <v>96</v>
      </c>
      <c r="F14" s="972">
        <v>141844</v>
      </c>
      <c r="G14" s="972">
        <v>136744</v>
      </c>
      <c r="H14" s="973">
        <v>96.4</v>
      </c>
    </row>
    <row r="15" spans="1:10" ht="30" customHeight="1">
      <c r="A15" s="986">
        <v>2019</v>
      </c>
      <c r="B15" s="986" t="s">
        <v>2042</v>
      </c>
      <c r="C15" s="584">
        <v>330787</v>
      </c>
      <c r="D15" s="972">
        <v>317978</v>
      </c>
      <c r="E15" s="973">
        <v>96.1</v>
      </c>
      <c r="F15" s="972">
        <v>143204</v>
      </c>
      <c r="G15" s="972">
        <v>138212</v>
      </c>
      <c r="H15" s="973">
        <v>96.5</v>
      </c>
    </row>
    <row r="16" spans="1:10" ht="30" customHeight="1">
      <c r="A16" s="986">
        <v>2020</v>
      </c>
      <c r="B16" s="986" t="s">
        <v>2043</v>
      </c>
      <c r="C16" s="602">
        <v>329400</v>
      </c>
      <c r="D16" s="587">
        <v>317067</v>
      </c>
      <c r="E16" s="655">
        <v>96.3</v>
      </c>
      <c r="F16" s="587">
        <v>144493</v>
      </c>
      <c r="G16" s="587">
        <v>139604</v>
      </c>
      <c r="H16" s="655">
        <v>96.6</v>
      </c>
    </row>
    <row r="17" spans="1:8" ht="30" customHeight="1">
      <c r="A17" s="1544">
        <v>2021</v>
      </c>
      <c r="B17" s="1544" t="s">
        <v>4916</v>
      </c>
      <c r="C17" s="602">
        <v>324586</v>
      </c>
      <c r="D17" s="587">
        <v>313235</v>
      </c>
      <c r="E17" s="655">
        <v>96.5</v>
      </c>
      <c r="F17" s="587">
        <v>141619</v>
      </c>
      <c r="G17" s="587">
        <v>137237</v>
      </c>
      <c r="H17" s="655">
        <v>96.9</v>
      </c>
    </row>
    <row r="18" spans="1:8" ht="30" customHeight="1">
      <c r="A18" s="1392">
        <v>2022</v>
      </c>
      <c r="B18" s="1392" t="s">
        <v>5125</v>
      </c>
      <c r="C18" s="602">
        <v>322515</v>
      </c>
      <c r="D18" s="587">
        <v>311945</v>
      </c>
      <c r="E18" s="655">
        <v>96.7</v>
      </c>
      <c r="F18" s="587">
        <v>142628</v>
      </c>
      <c r="G18" s="587">
        <v>138456</v>
      </c>
      <c r="H18" s="655">
        <v>97.1</v>
      </c>
    </row>
    <row r="19" spans="1:8" ht="30" customHeight="1">
      <c r="A19" s="1652">
        <v>2023</v>
      </c>
      <c r="B19" s="1652" t="s">
        <v>5426</v>
      </c>
      <c r="C19" s="602">
        <v>319680</v>
      </c>
      <c r="D19" s="587">
        <v>309401</v>
      </c>
      <c r="E19" s="655">
        <v>96.8</v>
      </c>
      <c r="F19" s="587">
        <v>143129</v>
      </c>
      <c r="G19" s="587">
        <v>139037</v>
      </c>
      <c r="H19" s="655">
        <v>97.1</v>
      </c>
    </row>
    <row r="20" spans="1:8" ht="30" customHeight="1">
      <c r="A20" s="1658">
        <v>2024</v>
      </c>
      <c r="B20" s="1808" t="s">
        <v>5563</v>
      </c>
      <c r="C20" s="1853">
        <v>317263</v>
      </c>
      <c r="D20" s="1773">
        <v>307238</v>
      </c>
      <c r="E20" s="1854">
        <v>96.8</v>
      </c>
      <c r="F20" s="1773">
        <v>144152</v>
      </c>
      <c r="G20" s="1773">
        <v>140072</v>
      </c>
      <c r="H20" s="1854">
        <v>97.2</v>
      </c>
    </row>
    <row r="21" spans="1:8" s="23" customFormat="1" ht="20.100000000000001" customHeight="1">
      <c r="A21" s="23" t="s">
        <v>5663</v>
      </c>
    </row>
    <row r="22" spans="1:8" ht="15" customHeight="1">
      <c r="A22" s="540"/>
      <c r="C22" s="599"/>
    </row>
  </sheetData>
  <customSheetViews>
    <customSheetView guid="{35BD8D3A-C3F6-4E0E-B6B2-2143E8CF03D4}" scale="85" topLeftCell="A4">
      <selection activeCell="J23" sqref="J23"/>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A18" sqref="A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18" sqref="A1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20" sqref="C20"/>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A18" sqref="A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A18" sqref="A1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7" sqref="C17"/>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A18" sqref="A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C18" sqref="C18:H18"/>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A18" sqref="A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A18" sqref="A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7" sqref="C17"/>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7" sqref="C17"/>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A18" sqref="A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A18" sqref="A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A18" sqref="A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A18" sqref="A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A18" sqref="A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A18" sqref="A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7" sqref="C17"/>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A18" sqref="A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A18" sqref="A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A18" sqref="A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A18" sqref="A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A18" sqref="A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A18" sqref="A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A18" sqref="A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A18" sqref="A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7" sqref="C17"/>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7" sqref="C17"/>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7" sqref="C17"/>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7" sqref="C17"/>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7" sqref="C17"/>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7" sqref="C17"/>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7" sqref="C17"/>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7" sqref="C17"/>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7" sqref="C17"/>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7" sqref="C17"/>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7" sqref="C17"/>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7" sqref="C17"/>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7" sqref="C17"/>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7" sqref="C17"/>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7" sqref="C17"/>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7" sqref="C17"/>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7" sqref="C17"/>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7" sqref="C17"/>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7" sqref="C17"/>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7" sqref="C17"/>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7" sqref="C17"/>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7" sqref="C17"/>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7" sqref="C17"/>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A18" sqref="A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A18" sqref="A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A18" sqref="A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A18" sqref="A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A18" sqref="A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A18" sqref="A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A18" sqref="A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7" sqref="C17"/>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7" sqref="C17"/>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7" sqref="C17"/>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A18" sqref="A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A18" sqref="A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A18" sqref="A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A18" sqref="A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A18" sqref="A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7" sqref="C17"/>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7" sqref="C17"/>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7" sqref="C17"/>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7" sqref="C17"/>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A18" sqref="A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A18" sqref="A1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A18" sqref="A1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A18" sqref="A1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A18" sqref="A1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20" sqref="C20"/>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20" sqref="C20"/>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A18" sqref="A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A18" sqref="A1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20" sqref="C20"/>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pageSetUpPr autoPageBreaks="0"/>
  </sheetPr>
  <dimension ref="A1:J22"/>
  <sheetViews>
    <sheetView zoomScale="85" zoomScaleNormal="85" zoomScaleSheetLayoutView="70" workbookViewId="0">
      <selection activeCell="A23" sqref="A23"/>
    </sheetView>
  </sheetViews>
  <sheetFormatPr defaultColWidth="2.5" defaultRowHeight="15" customHeight="1"/>
  <cols>
    <col min="1" max="2" width="12.125" style="20" customWidth="1"/>
    <col min="3" max="8" width="14.125" style="20" customWidth="1"/>
    <col min="9" max="9" width="2.5" style="20" customWidth="1"/>
    <col min="10" max="10" width="11" style="20" bestFit="1" customWidth="1"/>
    <col min="11" max="16384" width="2.5" style="20"/>
  </cols>
  <sheetData>
    <row r="1" spans="1:10" ht="22.5" customHeight="1">
      <c r="H1" s="19" t="s">
        <v>4840</v>
      </c>
      <c r="J1" s="558" t="s">
        <v>747</v>
      </c>
    </row>
    <row r="2" spans="1:10" ht="22.5" customHeight="1">
      <c r="A2" s="22" t="s">
        <v>4847</v>
      </c>
      <c r="B2" s="22"/>
      <c r="C2" s="22"/>
    </row>
    <row r="3" spans="1:10" s="165" customFormat="1" ht="22.5" customHeight="1">
      <c r="H3" s="48" t="s">
        <v>2139</v>
      </c>
    </row>
    <row r="4" spans="1:10" ht="20.100000000000001" customHeight="1">
      <c r="A4" s="2135" t="s">
        <v>2348</v>
      </c>
      <c r="B4" s="2224" t="s">
        <v>2349</v>
      </c>
      <c r="C4" s="2240" t="s">
        <v>2799</v>
      </c>
      <c r="D4" s="2240" t="s">
        <v>2800</v>
      </c>
      <c r="E4" s="2016" t="s">
        <v>2801</v>
      </c>
      <c r="F4" s="2017"/>
      <c r="G4" s="2017"/>
      <c r="H4" s="2017"/>
    </row>
    <row r="5" spans="1:10" ht="27">
      <c r="A5" s="2136"/>
      <c r="B5" s="2225"/>
      <c r="C5" s="2241"/>
      <c r="D5" s="2241"/>
      <c r="E5" s="958" t="s">
        <v>2802</v>
      </c>
      <c r="F5" s="958" t="s">
        <v>2803</v>
      </c>
      <c r="G5" s="958" t="s">
        <v>2804</v>
      </c>
      <c r="H5" s="964" t="s">
        <v>2805</v>
      </c>
    </row>
    <row r="6" spans="1:10" s="37" customFormat="1" ht="30" customHeight="1">
      <c r="A6" s="1009">
        <v>2009</v>
      </c>
      <c r="B6" s="1009" t="s">
        <v>1947</v>
      </c>
      <c r="C6" s="601">
        <v>39231380</v>
      </c>
      <c r="D6" s="1006">
        <v>38122090</v>
      </c>
      <c r="E6" s="1006">
        <v>104444</v>
      </c>
      <c r="F6" s="1006">
        <v>116650</v>
      </c>
      <c r="G6" s="1006">
        <v>326</v>
      </c>
      <c r="H6" s="1006">
        <v>364</v>
      </c>
    </row>
    <row r="7" spans="1:10" s="37" customFormat="1" ht="30" customHeight="1">
      <c r="A7" s="1009">
        <v>2010</v>
      </c>
      <c r="B7" s="1009" t="s">
        <v>2033</v>
      </c>
      <c r="C7" s="601">
        <v>40111840</v>
      </c>
      <c r="D7" s="1006">
        <v>39335230</v>
      </c>
      <c r="E7" s="1006">
        <v>107768</v>
      </c>
      <c r="F7" s="1006">
        <v>139130</v>
      </c>
      <c r="G7" s="1006">
        <v>336</v>
      </c>
      <c r="H7" s="1006">
        <v>434</v>
      </c>
    </row>
    <row r="8" spans="1:10" s="37" customFormat="1" ht="30" customHeight="1">
      <c r="A8" s="1009">
        <v>2011</v>
      </c>
      <c r="B8" s="1009" t="s">
        <v>2034</v>
      </c>
      <c r="C8" s="601">
        <v>39589360</v>
      </c>
      <c r="D8" s="1006">
        <v>39164030</v>
      </c>
      <c r="E8" s="1006">
        <v>107006</v>
      </c>
      <c r="F8" s="1006">
        <v>117010</v>
      </c>
      <c r="G8" s="1006">
        <v>341</v>
      </c>
      <c r="H8" s="1006">
        <v>373</v>
      </c>
    </row>
    <row r="9" spans="1:10" s="37" customFormat="1" ht="30" customHeight="1">
      <c r="A9" s="1009">
        <v>2012</v>
      </c>
      <c r="B9" s="1009" t="s">
        <v>2035</v>
      </c>
      <c r="C9" s="601">
        <v>39196390</v>
      </c>
      <c r="D9" s="1006">
        <v>38475670</v>
      </c>
      <c r="E9" s="1006">
        <v>105413</v>
      </c>
      <c r="F9" s="1006">
        <v>116840</v>
      </c>
      <c r="G9" s="1006">
        <v>338</v>
      </c>
      <c r="H9" s="1006">
        <v>375</v>
      </c>
    </row>
    <row r="10" spans="1:10" s="37" customFormat="1" ht="30" customHeight="1">
      <c r="A10" s="1009">
        <v>2013</v>
      </c>
      <c r="B10" s="1009" t="s">
        <v>2036</v>
      </c>
      <c r="C10" s="601">
        <v>40040700</v>
      </c>
      <c r="D10" s="1006">
        <v>38371770</v>
      </c>
      <c r="E10" s="1006">
        <v>105128</v>
      </c>
      <c r="F10" s="1006">
        <v>113560</v>
      </c>
      <c r="G10" s="1006">
        <v>336</v>
      </c>
      <c r="H10" s="1006">
        <v>363</v>
      </c>
    </row>
    <row r="11" spans="1:10" s="37" customFormat="1" ht="30" customHeight="1">
      <c r="A11" s="1009">
        <v>2014</v>
      </c>
      <c r="B11" s="1009" t="s">
        <v>2037</v>
      </c>
      <c r="C11" s="601">
        <v>40000540</v>
      </c>
      <c r="D11" s="1006">
        <v>38129150</v>
      </c>
      <c r="E11" s="1006">
        <v>104463</v>
      </c>
      <c r="F11" s="1006">
        <v>115670</v>
      </c>
      <c r="G11" s="1006">
        <v>333</v>
      </c>
      <c r="H11" s="1006">
        <v>368</v>
      </c>
    </row>
    <row r="12" spans="1:10" ht="30" customHeight="1">
      <c r="A12" s="1009">
        <v>2015</v>
      </c>
      <c r="B12" s="1009" t="s">
        <v>2038</v>
      </c>
      <c r="C12" s="584">
        <v>40303260</v>
      </c>
      <c r="D12" s="972">
        <v>38359030</v>
      </c>
      <c r="E12" s="972">
        <v>104806</v>
      </c>
      <c r="F12" s="972">
        <v>117710</v>
      </c>
      <c r="G12" s="972">
        <v>326</v>
      </c>
      <c r="H12" s="972">
        <v>367</v>
      </c>
    </row>
    <row r="13" spans="1:10" ht="30" customHeight="1">
      <c r="A13" s="1009">
        <v>2016</v>
      </c>
      <c r="B13" s="1009" t="s">
        <v>2039</v>
      </c>
      <c r="C13" s="584">
        <v>40306650</v>
      </c>
      <c r="D13" s="972">
        <v>38116500</v>
      </c>
      <c r="E13" s="972">
        <v>104429</v>
      </c>
      <c r="F13" s="972">
        <v>113180</v>
      </c>
      <c r="G13" s="972">
        <v>325</v>
      </c>
      <c r="H13" s="972">
        <v>353</v>
      </c>
    </row>
    <row r="14" spans="1:10" ht="30" customHeight="1">
      <c r="A14" s="1009">
        <v>2017</v>
      </c>
      <c r="B14" s="1009" t="s">
        <v>2040</v>
      </c>
      <c r="C14" s="584">
        <v>40529680</v>
      </c>
      <c r="D14" s="972">
        <v>38432970</v>
      </c>
      <c r="E14" s="972">
        <v>105296</v>
      </c>
      <c r="F14" s="972">
        <v>119860</v>
      </c>
      <c r="G14" s="972">
        <v>329</v>
      </c>
      <c r="H14" s="972">
        <v>375</v>
      </c>
    </row>
    <row r="15" spans="1:10" ht="30" customHeight="1">
      <c r="A15" s="1009">
        <v>2018</v>
      </c>
      <c r="B15" s="1009" t="s">
        <v>2041</v>
      </c>
      <c r="C15" s="584">
        <v>40426120</v>
      </c>
      <c r="D15" s="972">
        <v>38208070</v>
      </c>
      <c r="E15" s="972">
        <v>104680</v>
      </c>
      <c r="F15" s="972">
        <v>114640</v>
      </c>
      <c r="G15" s="972">
        <v>329</v>
      </c>
      <c r="H15" s="972">
        <v>360</v>
      </c>
    </row>
    <row r="16" spans="1:10" s="23" customFormat="1" ht="30" customHeight="1">
      <c r="A16" s="986">
        <v>2019</v>
      </c>
      <c r="B16" s="986" t="s">
        <v>2042</v>
      </c>
      <c r="C16" s="584">
        <v>40327180</v>
      </c>
      <c r="D16" s="972">
        <v>38481320</v>
      </c>
      <c r="E16" s="972">
        <v>105140</v>
      </c>
      <c r="F16" s="972">
        <v>113630</v>
      </c>
      <c r="G16" s="972">
        <v>331</v>
      </c>
      <c r="H16" s="972">
        <v>357</v>
      </c>
    </row>
    <row r="17" spans="1:8" ht="30" customHeight="1">
      <c r="A17" s="986">
        <v>2020</v>
      </c>
      <c r="B17" s="986" t="s">
        <v>2043</v>
      </c>
      <c r="C17" s="602">
        <v>40488320</v>
      </c>
      <c r="D17" s="587">
        <v>39013600</v>
      </c>
      <c r="E17" s="587">
        <v>106887</v>
      </c>
      <c r="F17" s="587">
        <v>124930</v>
      </c>
      <c r="G17" s="587">
        <v>337</v>
      </c>
      <c r="H17" s="587">
        <v>394</v>
      </c>
    </row>
    <row r="18" spans="1:8" ht="30" customHeight="1">
      <c r="A18" s="1544">
        <v>2021</v>
      </c>
      <c r="B18" s="1544" t="s">
        <v>4916</v>
      </c>
      <c r="C18" s="602">
        <v>40890230</v>
      </c>
      <c r="D18" s="587">
        <v>39446910</v>
      </c>
      <c r="E18" s="587">
        <v>108074</v>
      </c>
      <c r="F18" s="587">
        <v>120740</v>
      </c>
      <c r="G18" s="587">
        <v>345</v>
      </c>
      <c r="H18" s="587">
        <v>385</v>
      </c>
    </row>
    <row r="19" spans="1:8" ht="30" customHeight="1">
      <c r="A19" s="1392">
        <v>2022</v>
      </c>
      <c r="B19" s="1392" t="s">
        <v>5125</v>
      </c>
      <c r="C19" s="602">
        <v>40761088</v>
      </c>
      <c r="D19" s="587">
        <v>39329401</v>
      </c>
      <c r="E19" s="587">
        <v>107752</v>
      </c>
      <c r="F19" s="587">
        <v>127911</v>
      </c>
      <c r="G19" s="587">
        <v>345</v>
      </c>
      <c r="H19" s="587">
        <v>410</v>
      </c>
    </row>
    <row r="20" spans="1:8" ht="30" customHeight="1">
      <c r="A20" s="1652">
        <v>2023</v>
      </c>
      <c r="B20" s="1652" t="s">
        <v>5426</v>
      </c>
      <c r="C20" s="602">
        <v>39755514</v>
      </c>
      <c r="D20" s="587">
        <v>38418512</v>
      </c>
      <c r="E20" s="587">
        <v>104969</v>
      </c>
      <c r="F20" s="587">
        <v>111633</v>
      </c>
      <c r="G20" s="587">
        <v>339</v>
      </c>
      <c r="H20" s="587">
        <v>361</v>
      </c>
    </row>
    <row r="21" spans="1:8" ht="30" customHeight="1">
      <c r="A21" s="1658">
        <v>2024</v>
      </c>
      <c r="B21" s="1808" t="s">
        <v>5563</v>
      </c>
      <c r="C21" s="1853">
        <v>39026236</v>
      </c>
      <c r="D21" s="1773">
        <v>38056234</v>
      </c>
      <c r="E21" s="1773">
        <v>104264</v>
      </c>
      <c r="F21" s="1773">
        <v>110772</v>
      </c>
      <c r="G21" s="1773">
        <v>339</v>
      </c>
      <c r="H21" s="1773">
        <v>361</v>
      </c>
    </row>
    <row r="22" spans="1:8" s="23" customFormat="1" ht="20.100000000000001" customHeight="1">
      <c r="A22" s="23" t="s">
        <v>5664</v>
      </c>
    </row>
  </sheetData>
  <customSheetViews>
    <customSheetView guid="{35BD8D3A-C3F6-4E0E-B6B2-2143E8CF03D4}" scale="85" topLeftCell="A10">
      <selection activeCell="F32" sqref="F32"/>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11">
      <selection activeCell="C18" sqref="C18:H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G19" sqref="G19:H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8" sqref="C18:H1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1">
      <selection activeCell="C18" sqref="C18:H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1">
      <selection activeCell="C18" sqref="C18:H1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11">
      <selection activeCell="C18" sqref="C18:H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11">
      <selection activeCell="C19" sqref="C19:H1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11">
      <selection activeCell="C18" sqref="C18:H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11">
      <selection activeCell="C18" sqref="C18:H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11">
      <selection activeCell="C18" sqref="C18:H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11">
      <selection activeCell="C18" sqref="C18:H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11">
      <selection activeCell="C18" sqref="C18:H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1">
      <selection activeCell="C18" sqref="C18:H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1">
      <selection activeCell="C18" sqref="C18:H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1">
      <selection activeCell="C18" sqref="C18:H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1">
      <selection activeCell="C18" sqref="C18:H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1">
      <selection activeCell="C18" sqref="C18:H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1">
      <selection activeCell="C18" sqref="C18:H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11">
      <selection activeCell="C18" sqref="C18:H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11">
      <selection activeCell="C18" sqref="C18:H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11">
      <selection activeCell="C18" sqref="C18:H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1">
      <selection activeCell="C18" sqref="C18:H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1">
      <selection activeCell="C18" sqref="C18:H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8" sqref="C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1">
      <selection activeCell="C18" sqref="C18:H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11">
      <selection activeCell="C18" sqref="C18:H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11">
      <selection activeCell="C18" sqref="C18:H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11">
      <selection activeCell="C18" sqref="C18:H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1">
      <selection activeCell="C18" sqref="C18:H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1">
      <selection activeCell="C18" sqref="C18:H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1">
      <selection activeCell="C18" sqref="C18:H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1">
      <selection activeCell="C18" sqref="C18:H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11">
      <selection activeCell="C18" sqref="C18:H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1">
      <selection activeCell="C18" sqref="C18:H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1">
      <selection activeCell="C18" sqref="C18:H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11">
      <selection activeCell="C18" sqref="C18:H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1">
      <selection activeCell="C18" sqref="C18:H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1">
      <selection activeCell="C18" sqref="C18:H1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1">
      <selection activeCell="C18" sqref="C18:H1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1">
      <selection activeCell="C18" sqref="C18:H1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1">
      <selection activeCell="C18" sqref="C18:H1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8" sqref="C18:H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8" sqref="C18:H1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1">
      <selection activeCell="C18" sqref="C18:H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1">
      <selection activeCell="C18" sqref="C18:H1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8" sqref="C18:H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10">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C5"/>
    <mergeCell ref="D4:D5"/>
    <mergeCell ref="E4:H4"/>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1">
    <pageSetUpPr autoPageBreaks="0"/>
  </sheetPr>
  <dimension ref="A1:AV10"/>
  <sheetViews>
    <sheetView zoomScale="85" zoomScaleNormal="85" zoomScaleSheetLayoutView="100" workbookViewId="0">
      <selection activeCell="E18" sqref="E18"/>
    </sheetView>
  </sheetViews>
  <sheetFormatPr defaultColWidth="2.5" defaultRowHeight="15" customHeight="1"/>
  <cols>
    <col min="1" max="1" width="11.375" style="20" customWidth="1"/>
    <col min="2" max="46" width="14.125" style="20" customWidth="1"/>
    <col min="47" max="47" width="2.5" style="20"/>
    <col min="48" max="48" width="10.625" style="20" bestFit="1" customWidth="1"/>
    <col min="49" max="16384" width="2.5" style="20"/>
  </cols>
  <sheetData>
    <row r="1" spans="1:48" ht="22.5" customHeight="1">
      <c r="AQ1" s="19"/>
      <c r="AR1" s="19"/>
      <c r="AS1" s="19"/>
      <c r="AT1" s="19" t="s">
        <v>4840</v>
      </c>
      <c r="AV1" s="558" t="s">
        <v>747</v>
      </c>
    </row>
    <row r="2" spans="1:48" ht="22.5" customHeight="1">
      <c r="A2" s="22" t="s">
        <v>4846</v>
      </c>
    </row>
    <row r="3" spans="1:48" s="165" customFormat="1" ht="22.5" customHeight="1">
      <c r="AQ3" s="48"/>
      <c r="AR3" s="48"/>
      <c r="AS3" s="48"/>
      <c r="AT3" s="48" t="s">
        <v>2139</v>
      </c>
    </row>
    <row r="4" spans="1:48" s="37" customFormat="1" ht="20.100000000000001" customHeight="1">
      <c r="A4" s="2186" t="s">
        <v>670</v>
      </c>
      <c r="B4" s="2187" t="s">
        <v>2806</v>
      </c>
      <c r="C4" s="2188"/>
      <c r="D4" s="2188"/>
      <c r="E4" s="2188"/>
      <c r="F4" s="2188"/>
      <c r="G4" s="2188"/>
      <c r="H4" s="2188"/>
      <c r="I4" s="2188"/>
      <c r="J4" s="2188"/>
      <c r="K4" s="2188"/>
      <c r="L4" s="2188"/>
      <c r="M4" s="2188"/>
      <c r="N4" s="2188"/>
      <c r="O4" s="2188"/>
      <c r="P4" s="2186"/>
      <c r="Q4" s="2187" t="s">
        <v>2807</v>
      </c>
      <c r="R4" s="2188"/>
      <c r="S4" s="2188"/>
      <c r="T4" s="2188"/>
      <c r="U4" s="2188"/>
      <c r="V4" s="2188"/>
      <c r="W4" s="2188"/>
      <c r="X4" s="2188"/>
      <c r="Y4" s="2188"/>
      <c r="Z4" s="2188"/>
      <c r="AA4" s="2188"/>
      <c r="AB4" s="2188"/>
      <c r="AC4" s="2188"/>
      <c r="AD4" s="2188"/>
      <c r="AE4" s="2186"/>
      <c r="AF4" s="2187" t="s">
        <v>2808</v>
      </c>
      <c r="AG4" s="2188"/>
      <c r="AH4" s="2188"/>
      <c r="AI4" s="2188"/>
      <c r="AJ4" s="2188"/>
      <c r="AK4" s="2188"/>
      <c r="AL4" s="2188"/>
      <c r="AM4" s="2188"/>
      <c r="AN4" s="2188"/>
      <c r="AO4" s="2188"/>
      <c r="AP4" s="2188"/>
      <c r="AQ4" s="2188"/>
      <c r="AR4" s="2188"/>
      <c r="AS4" s="2188"/>
      <c r="AT4" s="2188"/>
    </row>
    <row r="5" spans="1:48" s="37" customFormat="1" ht="20.100000000000001" customHeight="1">
      <c r="A5" s="2186"/>
      <c r="B5" s="760" t="s">
        <v>2124</v>
      </c>
      <c r="C5" s="760" t="s">
        <v>2125</v>
      </c>
      <c r="D5" s="760" t="s">
        <v>2126</v>
      </c>
      <c r="E5" s="760" t="s">
        <v>2127</v>
      </c>
      <c r="F5" s="760" t="s">
        <v>2128</v>
      </c>
      <c r="G5" s="760" t="s">
        <v>2129</v>
      </c>
      <c r="H5" s="760" t="s">
        <v>2130</v>
      </c>
      <c r="I5" s="760" t="s">
        <v>2131</v>
      </c>
      <c r="J5" s="760" t="s">
        <v>2132</v>
      </c>
      <c r="K5" s="761" t="s">
        <v>2809</v>
      </c>
      <c r="L5" s="761" t="s">
        <v>2810</v>
      </c>
      <c r="M5" s="761" t="s">
        <v>4922</v>
      </c>
      <c r="N5" s="761" t="s">
        <v>5262</v>
      </c>
      <c r="O5" s="761" t="s">
        <v>5433</v>
      </c>
      <c r="P5" s="761" t="s">
        <v>5572</v>
      </c>
      <c r="Q5" s="634" t="s">
        <v>2124</v>
      </c>
      <c r="R5" s="760" t="s">
        <v>2125</v>
      </c>
      <c r="S5" s="760" t="s">
        <v>2126</v>
      </c>
      <c r="T5" s="760" t="s">
        <v>2127</v>
      </c>
      <c r="U5" s="760" t="s">
        <v>2128</v>
      </c>
      <c r="V5" s="760" t="s">
        <v>2129</v>
      </c>
      <c r="W5" s="760" t="s">
        <v>2130</v>
      </c>
      <c r="X5" s="760" t="s">
        <v>2131</v>
      </c>
      <c r="Y5" s="762" t="s">
        <v>2132</v>
      </c>
      <c r="Z5" s="761" t="s">
        <v>2809</v>
      </c>
      <c r="AA5" s="761" t="s">
        <v>2810</v>
      </c>
      <c r="AB5" s="761" t="s">
        <v>4922</v>
      </c>
      <c r="AC5" s="761" t="s">
        <v>5262</v>
      </c>
      <c r="AD5" s="761" t="s">
        <v>5433</v>
      </c>
      <c r="AE5" s="761" t="s">
        <v>5572</v>
      </c>
      <c r="AF5" s="634" t="s">
        <v>2124</v>
      </c>
      <c r="AG5" s="760" t="s">
        <v>2125</v>
      </c>
      <c r="AH5" s="760" t="s">
        <v>2126</v>
      </c>
      <c r="AI5" s="760" t="s">
        <v>2127</v>
      </c>
      <c r="AJ5" s="760" t="s">
        <v>2128</v>
      </c>
      <c r="AK5" s="760" t="s">
        <v>2129</v>
      </c>
      <c r="AL5" s="760" t="s">
        <v>2130</v>
      </c>
      <c r="AM5" s="760" t="s">
        <v>2131</v>
      </c>
      <c r="AN5" s="762" t="s">
        <v>2132</v>
      </c>
      <c r="AO5" s="761" t="s">
        <v>2809</v>
      </c>
      <c r="AP5" s="762" t="s">
        <v>2810</v>
      </c>
      <c r="AQ5" s="761" t="s">
        <v>4922</v>
      </c>
      <c r="AR5" s="761" t="s">
        <v>5262</v>
      </c>
      <c r="AS5" s="761" t="s">
        <v>5433</v>
      </c>
      <c r="AT5" s="761" t="s">
        <v>5572</v>
      </c>
    </row>
    <row r="6" spans="1:48" s="37" customFormat="1" ht="22.5" customHeight="1">
      <c r="A6" s="763" t="s">
        <v>1044</v>
      </c>
      <c r="B6" s="608">
        <f t="shared" ref="B6:I6" si="0">SUM(B7:B9)</f>
        <v>4944</v>
      </c>
      <c r="C6" s="608">
        <f t="shared" si="0"/>
        <v>4649</v>
      </c>
      <c r="D6" s="608">
        <f t="shared" ref="D6:H6" si="1">SUM(D7:D9)</f>
        <v>4509</v>
      </c>
      <c r="E6" s="608">
        <f t="shared" si="1"/>
        <v>4366</v>
      </c>
      <c r="F6" s="608">
        <f t="shared" ref="F6:G6" si="2">SUM(F7:F9)</f>
        <v>4235</v>
      </c>
      <c r="G6" s="608">
        <f t="shared" si="2"/>
        <v>4111</v>
      </c>
      <c r="H6" s="608">
        <f t="shared" si="1"/>
        <v>4019</v>
      </c>
      <c r="I6" s="608">
        <f t="shared" si="0"/>
        <v>3926</v>
      </c>
      <c r="J6" s="608">
        <f t="shared" ref="J6:AO6" si="3">SUM(J7:J9)</f>
        <v>3805</v>
      </c>
      <c r="K6" s="608">
        <f t="shared" si="3"/>
        <v>3613</v>
      </c>
      <c r="L6" s="608">
        <f>SUM(L7:L9)</f>
        <v>3522</v>
      </c>
      <c r="M6" s="608">
        <f>SUM(M7:M9)</f>
        <v>3380</v>
      </c>
      <c r="N6" s="608">
        <f>SUM(N7:N9)</f>
        <v>2738</v>
      </c>
      <c r="O6" s="608">
        <f>SUM(O7:O9)</f>
        <v>2629</v>
      </c>
      <c r="P6" s="1856">
        <v>2557</v>
      </c>
      <c r="Q6" s="608">
        <f t="shared" ref="Q6:W6" si="4">SUM(Q7:Q9)</f>
        <v>1583</v>
      </c>
      <c r="R6" s="608">
        <f t="shared" si="4"/>
        <v>1576</v>
      </c>
      <c r="S6" s="608">
        <f t="shared" si="4"/>
        <v>1571</v>
      </c>
      <c r="T6" s="608">
        <f t="shared" si="4"/>
        <v>1576</v>
      </c>
      <c r="U6" s="608">
        <f t="shared" si="4"/>
        <v>1555</v>
      </c>
      <c r="V6" s="608">
        <f t="shared" si="4"/>
        <v>1528</v>
      </c>
      <c r="W6" s="608">
        <f t="shared" si="4"/>
        <v>1536</v>
      </c>
      <c r="X6" s="608">
        <f>SUM(X7:X9)</f>
        <v>1528</v>
      </c>
      <c r="Y6" s="608">
        <f>SUM(Y7:Y9)</f>
        <v>1501</v>
      </c>
      <c r="Z6" s="608">
        <f t="shared" si="3"/>
        <v>1498</v>
      </c>
      <c r="AA6" s="608">
        <f>SUM(AA7:AA9)</f>
        <v>1488</v>
      </c>
      <c r="AB6" s="608">
        <f>SUM(AB7:AB9)</f>
        <v>1474</v>
      </c>
      <c r="AC6" s="608">
        <f>SUM(AC7:AC9)</f>
        <v>1113</v>
      </c>
      <c r="AD6" s="608">
        <f>SUM(AD7:AD9)</f>
        <v>1081</v>
      </c>
      <c r="AE6" s="1856">
        <v>1078</v>
      </c>
      <c r="AF6" s="608">
        <f t="shared" ref="AF6:AL6" si="5">SUM(AF7:AF9)</f>
        <v>527240</v>
      </c>
      <c r="AG6" s="608">
        <f t="shared" si="5"/>
        <v>581188</v>
      </c>
      <c r="AH6" s="608">
        <f t="shared" si="5"/>
        <v>563596</v>
      </c>
      <c r="AI6" s="608">
        <f t="shared" si="5"/>
        <v>566079</v>
      </c>
      <c r="AJ6" s="608">
        <f t="shared" si="5"/>
        <v>554095</v>
      </c>
      <c r="AK6" s="608">
        <f t="shared" si="5"/>
        <v>563440</v>
      </c>
      <c r="AL6" s="608">
        <f t="shared" si="5"/>
        <v>509315</v>
      </c>
      <c r="AM6" s="608">
        <f>SUM(AM7:AM9)</f>
        <v>485947</v>
      </c>
      <c r="AN6" s="608">
        <f t="shared" si="3"/>
        <v>462491</v>
      </c>
      <c r="AO6" s="608">
        <f t="shared" si="3"/>
        <v>449410</v>
      </c>
      <c r="AP6" s="608">
        <f>SUM(AP7:AP9)</f>
        <v>448148</v>
      </c>
      <c r="AQ6" s="608">
        <f>SUM(AQ7:AQ9)</f>
        <v>453437</v>
      </c>
      <c r="AR6" s="608">
        <f>SUM(AR7:AR9)</f>
        <v>405690</v>
      </c>
      <c r="AS6" s="608">
        <f>SUM(AS7:AS9)</f>
        <v>394276</v>
      </c>
      <c r="AT6" s="1855">
        <v>393541</v>
      </c>
    </row>
    <row r="7" spans="1:48" s="37" customFormat="1" ht="22.5" customHeight="1">
      <c r="A7" s="765" t="s">
        <v>2811</v>
      </c>
      <c r="B7" s="1065">
        <v>4158</v>
      </c>
      <c r="C7" s="1065">
        <v>4070</v>
      </c>
      <c r="D7" s="1065">
        <v>3964</v>
      </c>
      <c r="E7" s="1065">
        <v>3848</v>
      </c>
      <c r="F7" s="1065">
        <v>3730</v>
      </c>
      <c r="G7" s="1065">
        <v>3601</v>
      </c>
      <c r="H7" s="1065">
        <v>3510</v>
      </c>
      <c r="I7" s="1065">
        <v>3409</v>
      </c>
      <c r="J7" s="1620">
        <v>3290</v>
      </c>
      <c r="K7" s="766">
        <v>3177</v>
      </c>
      <c r="L7" s="766">
        <v>3088</v>
      </c>
      <c r="M7" s="1538">
        <v>2949</v>
      </c>
      <c r="N7" s="1160">
        <v>2560</v>
      </c>
      <c r="O7" s="1805">
        <v>2453</v>
      </c>
      <c r="P7" s="1857">
        <v>2387</v>
      </c>
      <c r="Q7" s="1065">
        <v>1380</v>
      </c>
      <c r="R7" s="1065">
        <v>1381</v>
      </c>
      <c r="S7" s="1065">
        <v>1373</v>
      </c>
      <c r="T7" s="1065">
        <v>1377</v>
      </c>
      <c r="U7" s="1065">
        <v>1359</v>
      </c>
      <c r="V7" s="1065">
        <v>1330</v>
      </c>
      <c r="W7" s="1065">
        <v>1339</v>
      </c>
      <c r="X7" s="1065">
        <v>1332</v>
      </c>
      <c r="Y7" s="1006">
        <v>1306</v>
      </c>
      <c r="Z7" s="766">
        <v>1304</v>
      </c>
      <c r="AA7" s="766">
        <v>1295</v>
      </c>
      <c r="AB7" s="1538">
        <v>1281</v>
      </c>
      <c r="AC7" s="1160">
        <v>1052</v>
      </c>
      <c r="AD7" s="1805">
        <v>1020</v>
      </c>
      <c r="AE7" s="1857">
        <v>1018</v>
      </c>
      <c r="AF7" s="1065">
        <v>454136</v>
      </c>
      <c r="AG7" s="1065">
        <v>509782</v>
      </c>
      <c r="AH7" s="1065">
        <v>495704</v>
      </c>
      <c r="AI7" s="1065">
        <v>497746</v>
      </c>
      <c r="AJ7" s="1065">
        <v>486857</v>
      </c>
      <c r="AK7" s="1065">
        <v>492965</v>
      </c>
      <c r="AL7" s="1065">
        <v>436695</v>
      </c>
      <c r="AM7" s="1065">
        <v>416831</v>
      </c>
      <c r="AN7" s="1006">
        <v>413414</v>
      </c>
      <c r="AO7" s="766">
        <v>401915</v>
      </c>
      <c r="AP7" s="1065">
        <v>397214</v>
      </c>
      <c r="AQ7" s="1538">
        <v>403757</v>
      </c>
      <c r="AR7" s="1538">
        <v>394789</v>
      </c>
      <c r="AS7" s="1648">
        <v>385137</v>
      </c>
      <c r="AT7" s="1805">
        <v>384379</v>
      </c>
    </row>
    <row r="8" spans="1:48" s="37" customFormat="1" ht="22.5" customHeight="1">
      <c r="A8" s="765" t="s">
        <v>2812</v>
      </c>
      <c r="B8" s="1065">
        <v>583</v>
      </c>
      <c r="C8" s="1065">
        <v>373</v>
      </c>
      <c r="D8" s="1065">
        <v>342</v>
      </c>
      <c r="E8" s="1065">
        <v>353</v>
      </c>
      <c r="F8" s="1065">
        <v>342</v>
      </c>
      <c r="G8" s="1065">
        <v>347</v>
      </c>
      <c r="H8" s="1065">
        <v>346</v>
      </c>
      <c r="I8" s="1065">
        <v>346</v>
      </c>
      <c r="J8" s="1620">
        <v>345</v>
      </c>
      <c r="K8" s="766">
        <v>275</v>
      </c>
      <c r="L8" s="766">
        <v>273</v>
      </c>
      <c r="M8" s="1538">
        <v>273</v>
      </c>
      <c r="N8" s="1160" t="s">
        <v>399</v>
      </c>
      <c r="O8" s="1805" t="s">
        <v>399</v>
      </c>
      <c r="P8" s="1857" t="s">
        <v>399</v>
      </c>
      <c r="Q8" s="1065">
        <v>132</v>
      </c>
      <c r="R8" s="1065">
        <v>124</v>
      </c>
      <c r="S8" s="1065">
        <v>127</v>
      </c>
      <c r="T8" s="1065">
        <v>129</v>
      </c>
      <c r="U8" s="1065">
        <v>126</v>
      </c>
      <c r="V8" s="1065">
        <v>128</v>
      </c>
      <c r="W8" s="1065">
        <v>127</v>
      </c>
      <c r="X8" s="1065">
        <v>127</v>
      </c>
      <c r="Y8" s="1006">
        <v>127</v>
      </c>
      <c r="Z8" s="766">
        <v>125</v>
      </c>
      <c r="AA8" s="766">
        <v>124</v>
      </c>
      <c r="AB8" s="1538">
        <v>124</v>
      </c>
      <c r="AC8" s="1160" t="s">
        <v>399</v>
      </c>
      <c r="AD8" s="1805" t="s">
        <v>399</v>
      </c>
      <c r="AE8" s="1857" t="s">
        <v>399</v>
      </c>
      <c r="AF8" s="1065">
        <v>59898</v>
      </c>
      <c r="AG8" s="1065">
        <v>58510</v>
      </c>
      <c r="AH8" s="1065">
        <v>54842</v>
      </c>
      <c r="AI8" s="1065">
        <v>55689</v>
      </c>
      <c r="AJ8" s="1065">
        <v>54684</v>
      </c>
      <c r="AK8" s="1065">
        <v>57921</v>
      </c>
      <c r="AL8" s="1065">
        <v>59806</v>
      </c>
      <c r="AM8" s="1065">
        <v>56882</v>
      </c>
      <c r="AN8" s="1006">
        <v>37333</v>
      </c>
      <c r="AO8" s="766">
        <v>35846</v>
      </c>
      <c r="AP8" s="1065">
        <v>38704</v>
      </c>
      <c r="AQ8" s="1538">
        <v>37444</v>
      </c>
      <c r="AR8" s="1538" t="s">
        <v>399</v>
      </c>
      <c r="AS8" s="1648" t="s">
        <v>399</v>
      </c>
      <c r="AT8" s="1805" t="s">
        <v>399</v>
      </c>
    </row>
    <row r="9" spans="1:48" s="37" customFormat="1" ht="22.5" customHeight="1">
      <c r="A9" s="767" t="s">
        <v>2813</v>
      </c>
      <c r="B9" s="768">
        <v>203</v>
      </c>
      <c r="C9" s="768">
        <v>206</v>
      </c>
      <c r="D9" s="768">
        <v>203</v>
      </c>
      <c r="E9" s="768">
        <v>165</v>
      </c>
      <c r="F9" s="768">
        <v>163</v>
      </c>
      <c r="G9" s="768">
        <v>163</v>
      </c>
      <c r="H9" s="768">
        <v>163</v>
      </c>
      <c r="I9" s="768">
        <v>171</v>
      </c>
      <c r="J9" s="611">
        <v>170</v>
      </c>
      <c r="K9" s="768">
        <v>161</v>
      </c>
      <c r="L9" s="768">
        <v>161</v>
      </c>
      <c r="M9" s="385">
        <v>158</v>
      </c>
      <c r="N9" s="385">
        <v>178</v>
      </c>
      <c r="O9" s="385">
        <v>176</v>
      </c>
      <c r="P9" s="1858">
        <v>170</v>
      </c>
      <c r="Q9" s="768">
        <v>71</v>
      </c>
      <c r="R9" s="768">
        <v>71</v>
      </c>
      <c r="S9" s="768">
        <v>71</v>
      </c>
      <c r="T9" s="768">
        <v>70</v>
      </c>
      <c r="U9" s="768">
        <v>70</v>
      </c>
      <c r="V9" s="768">
        <v>70</v>
      </c>
      <c r="W9" s="768">
        <v>70</v>
      </c>
      <c r="X9" s="768">
        <v>69</v>
      </c>
      <c r="Y9" s="611">
        <v>68</v>
      </c>
      <c r="Z9" s="768">
        <v>69</v>
      </c>
      <c r="AA9" s="768">
        <v>69</v>
      </c>
      <c r="AB9" s="385">
        <v>69</v>
      </c>
      <c r="AC9" s="385">
        <v>61</v>
      </c>
      <c r="AD9" s="385">
        <v>61</v>
      </c>
      <c r="AE9" s="1858">
        <v>60</v>
      </c>
      <c r="AF9" s="768">
        <v>13206</v>
      </c>
      <c r="AG9" s="768">
        <v>12896</v>
      </c>
      <c r="AH9" s="768">
        <v>13050</v>
      </c>
      <c r="AI9" s="768">
        <v>12644</v>
      </c>
      <c r="AJ9" s="768">
        <v>12554</v>
      </c>
      <c r="AK9" s="768">
        <v>12554</v>
      </c>
      <c r="AL9" s="768">
        <v>12814</v>
      </c>
      <c r="AM9" s="768">
        <v>12234</v>
      </c>
      <c r="AN9" s="611">
        <v>11744</v>
      </c>
      <c r="AO9" s="768">
        <v>11649</v>
      </c>
      <c r="AP9" s="768">
        <v>12230</v>
      </c>
      <c r="AQ9" s="385">
        <v>12236</v>
      </c>
      <c r="AR9" s="385">
        <v>10901</v>
      </c>
      <c r="AS9" s="385">
        <v>9139</v>
      </c>
      <c r="AT9" s="1717">
        <v>9162</v>
      </c>
    </row>
    <row r="10" spans="1:48" s="23" customFormat="1" ht="20.100000000000001" customHeight="1">
      <c r="A10" s="564" t="s">
        <v>5665</v>
      </c>
    </row>
  </sheetData>
  <customSheetViews>
    <customSheetView guid="{35BD8D3A-C3F6-4E0E-B6B2-2143E8CF03D4}" scale="85">
      <selection activeCell="G28" sqref="G28"/>
      <pageMargins left="0.59055118110236227" right="0.59055118110236227" top="0.78740157480314965" bottom="0.78740157480314965" header="0.31496062992125984" footer="0.31496062992125984"/>
      <pageSetup paperSize="9" orientation="portrait" r:id="rId1"/>
    </customSheetView>
    <customSheetView guid="{62DAE75F-6EEA-49DA-9015-29B18CCD12D0}">
      <selection activeCell="C20" sqref="C20"/>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20" sqref="C2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F5" sqref="F5"/>
      <pageMargins left="0.59055118110236227" right="0.59055118110236227" top="0.78740157480314965" bottom="0.78740157480314965" header="0.31496062992125984" footer="0.31496062992125984"/>
      <pageSetup paperSize="9" orientation="portrait" r:id="rId4"/>
    </customSheetView>
    <customSheetView guid="{24722943-D668-4B0A-A18B-250D1EAF22DF}">
      <selection activeCell="C20" sqref="C20"/>
      <pageMargins left="0.59055118110236227" right="0.59055118110236227" top="0.78740157480314965" bottom="0.78740157480314965" header="0.31496062992125984" footer="0.31496062992125984"/>
      <pageSetup paperSize="9" orientation="portrait" r:id="rId5"/>
    </customSheetView>
    <customSheetView guid="{F9A5D3E6-646D-417F-BBE8-7ECCE1B1890D}">
      <selection activeCell="C20" sqref="C20"/>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C20" sqref="C20"/>
      <pageMargins left="0.59055118110236227" right="0.59055118110236227" top="0.78740157480314965" bottom="0.78740157480314965" header="0.31496062992125984" footer="0.31496062992125984"/>
      <pageSetup paperSize="9" orientation="portrait" r:id="rId7"/>
    </customSheetView>
    <customSheetView guid="{4BFB6A7F-AD02-4597-91ED-9E7C081BFF9C}">
      <selection activeCell="C20" sqref="C20"/>
      <pageMargins left="0.59055118110236227" right="0.59055118110236227" top="0.78740157480314965" bottom="0.78740157480314965" header="0.31496062992125984" footer="0.31496062992125984"/>
      <pageSetup paperSize="9" orientation="portrait" r:id="rId8"/>
    </customSheetView>
    <customSheetView guid="{CB77EDC4-1539-4750-BB10-178F70A60A1B}">
      <selection activeCell="N18" sqref="N18"/>
      <pageMargins left="0.59055118110236227" right="0.59055118110236227" top="0.78740157480314965" bottom="0.78740157480314965" header="0.31496062992125984" footer="0.31496062992125984"/>
      <pageSetup paperSize="9" orientation="portrait" r:id="rId9"/>
    </customSheetView>
    <customSheetView guid="{369012CD-4C1F-4D8C-8CE3-B02386BE13F9}">
      <selection activeCell="C20" sqref="C20"/>
      <pageMargins left="0.59055118110236227" right="0.59055118110236227" top="0.78740157480314965" bottom="0.78740157480314965" header="0.31496062992125984" footer="0.31496062992125984"/>
      <pageSetup paperSize="9" orientation="portrait" r:id="rId10"/>
    </customSheetView>
    <customSheetView guid="{564D171F-5A7F-4BA7-84E9-2748A0F2FCAC}">
      <selection activeCell="C20" sqref="C20"/>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C20" sqref="C20"/>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C20" sqref="C20"/>
      <pageMargins left="0.59055118110236227" right="0.59055118110236227" top="0.78740157480314965" bottom="0.78740157480314965" header="0.31496062992125984" footer="0.31496062992125984"/>
      <pageSetup paperSize="9" orientation="portrait" r:id="rId13"/>
    </customSheetView>
    <customSheetView guid="{58711EF9-D1BA-4D52-9189-4F7861C6D30C}">
      <selection activeCell="C20" sqref="C20"/>
      <pageMargins left="0.59055118110236227" right="0.59055118110236227" top="0.78740157480314965" bottom="0.78740157480314965" header="0.31496062992125984" footer="0.31496062992125984"/>
      <pageSetup paperSize="9" orientation="portrait" r:id="rId14"/>
    </customSheetView>
    <customSheetView guid="{67EF8DD2-DD3D-4A4F-9A3B-29FC45742F40}">
      <selection activeCell="C20" sqref="C20"/>
      <pageMargins left="0.59055118110236227" right="0.59055118110236227" top="0.78740157480314965" bottom="0.78740157480314965" header="0.31496062992125984" footer="0.31496062992125984"/>
      <pageSetup paperSize="9" orientation="portrait" r:id="rId15"/>
    </customSheetView>
    <customSheetView guid="{3A63DEF1-E49A-408D-8D43-BE5779D6C7CA}">
      <selection activeCell="C20" sqref="C20"/>
      <pageMargins left="0.59055118110236227" right="0.59055118110236227" top="0.78740157480314965" bottom="0.78740157480314965" header="0.31496062992125984" footer="0.31496062992125984"/>
      <pageSetup paperSize="9" orientation="portrait" r:id="rId16"/>
    </customSheetView>
    <customSheetView guid="{71AD9FC9-48FC-499D-BB07-7480148E85D1}">
      <selection activeCell="C20" sqref="C20"/>
      <pageMargins left="0.59055118110236227" right="0.59055118110236227" top="0.78740157480314965" bottom="0.78740157480314965" header="0.31496062992125984" footer="0.31496062992125984"/>
      <pageSetup paperSize="9" orientation="portrait" r:id="rId17"/>
    </customSheetView>
    <customSheetView guid="{30058F98-6897-4D54-8BCF-6DCA7063FB8D}">
      <selection activeCell="C20" sqref="C20"/>
      <pageMargins left="0.59055118110236227" right="0.59055118110236227" top="0.78740157480314965" bottom="0.78740157480314965" header="0.31496062992125984" footer="0.31496062992125984"/>
      <pageSetup paperSize="9" orientation="portrait" r:id="rId18"/>
    </customSheetView>
    <customSheetView guid="{69EF12F7-33A4-4F77-BCCE-9A346C0C3A8F}">
      <selection activeCell="C20" sqref="C20"/>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C20" sqref="C20"/>
      <pageMargins left="0.59055118110236227" right="0.59055118110236227" top="0.78740157480314965" bottom="0.78740157480314965" header="0.31496062992125984" footer="0.31496062992125984"/>
      <pageSetup paperSize="9" orientation="portrait" r:id="rId21"/>
    </customSheetView>
    <customSheetView guid="{53BA018E-45F1-40AC-9517-B9A1EB91F7F3}">
      <selection activeCell="C20" sqref="C20"/>
      <pageMargins left="0.59055118110236227" right="0.59055118110236227" top="0.78740157480314965" bottom="0.78740157480314965" header="0.31496062992125984" footer="0.31496062992125984"/>
      <pageSetup paperSize="9" orientation="portrait" r:id="rId22"/>
    </customSheetView>
    <customSheetView guid="{1BFE2A91-9960-49FB-B512-A4FCD8C3EC61}">
      <selection activeCell="C20" sqref="C20"/>
      <pageMargins left="0.59055118110236227" right="0.59055118110236227" top="0.78740157480314965" bottom="0.78740157480314965" header="0.31496062992125984" footer="0.31496062992125984"/>
      <pageSetup paperSize="9" orientation="portrait" r:id="rId23"/>
    </customSheetView>
    <customSheetView guid="{B11D6758-BA5A-4F43-A11B-572A39E9790E}">
      <selection activeCell="C20" sqref="C20"/>
      <pageMargins left="0.59055118110236227" right="0.59055118110236227" top="0.78740157480314965" bottom="0.78740157480314965" header="0.31496062992125984" footer="0.31496062992125984"/>
      <pageSetup paperSize="9" orientation="portrait" r:id="rId24"/>
    </customSheetView>
    <customSheetView guid="{C5E0F698-3666-4B81-8EED-CC2781573207}">
      <selection activeCell="C20" sqref="C20"/>
      <pageMargins left="0.59055118110236227" right="0.59055118110236227" top="0.78740157480314965" bottom="0.78740157480314965" header="0.31496062992125984" footer="0.31496062992125984"/>
      <pageSetup paperSize="9" orientation="portrait" r:id="rId25"/>
    </customSheetView>
    <customSheetView guid="{898219FD-2AFB-47DD-A584-5E9CD05CCBB1}">
      <selection activeCell="C20" sqref="C20"/>
      <pageMargins left="0.59055118110236227" right="0.59055118110236227" top="0.78740157480314965" bottom="0.78740157480314965" header="0.31496062992125984" footer="0.31496062992125984"/>
      <pageSetup paperSize="9" orientation="portrait" r:id="rId26"/>
    </customSheetView>
    <customSheetView guid="{F9FD260D-0E13-42FA-B6DD-FA7196CADFBB}">
      <selection activeCell="C20" sqref="C20"/>
      <pageMargins left="0.59055118110236227" right="0.59055118110236227" top="0.78740157480314965" bottom="0.78740157480314965" header="0.31496062992125984" footer="0.31496062992125984"/>
      <pageSetup paperSize="9" orientation="portrait" r:id="rId27"/>
    </customSheetView>
    <customSheetView guid="{8F84476C-5D28-45F6-BFD4-9F4E2FD5B14D}">
      <selection activeCell="C20" sqref="C20"/>
      <pageMargins left="0.59055118110236227" right="0.59055118110236227" top="0.78740157480314965" bottom="0.78740157480314965" header="0.31496062992125984" footer="0.31496062992125984"/>
      <pageSetup paperSize="9" orientation="portrait" r:id="rId28"/>
    </customSheetView>
    <customSheetView guid="{7A262490-7FC2-4C8C-B289-2D8F9C2B72A0}">
      <selection activeCell="C20" sqref="C20"/>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selection activeCell="C20" sqref="C20"/>
      <pageMargins left="0.59055118110236227" right="0.59055118110236227" top="0.78740157480314965" bottom="0.78740157480314965" header="0.31496062992125984" footer="0.31496062992125984"/>
      <pageSetup paperSize="9" orientation="portrait" r:id="rId53"/>
    </customSheetView>
    <customSheetView guid="{2269C0FD-B02E-4191-A436-AAEEA9894E11}">
      <selection activeCell="C20" sqref="C20"/>
      <pageMargins left="0.59055118110236227" right="0.59055118110236227" top="0.78740157480314965" bottom="0.78740157480314965" header="0.31496062992125984" footer="0.31496062992125984"/>
      <pageSetup paperSize="9" orientation="portrait" r:id="rId54"/>
    </customSheetView>
    <customSheetView guid="{7F32949A-5CAB-4A39-BA6F-2E21B6F67F41}">
      <selection activeCell="C20" sqref="C20"/>
      <pageMargins left="0.59055118110236227" right="0.59055118110236227" top="0.78740157480314965" bottom="0.78740157480314965" header="0.31496062992125984" footer="0.31496062992125984"/>
      <pageSetup paperSize="9" orientation="portrait" r:id="rId55"/>
    </customSheetView>
    <customSheetView guid="{96261999-39E9-4504-A3A1-B1430E0C0346}">
      <selection activeCell="C20" sqref="C20"/>
      <pageMargins left="0.59055118110236227" right="0.59055118110236227" top="0.78740157480314965" bottom="0.78740157480314965" header="0.31496062992125984" footer="0.31496062992125984"/>
      <pageSetup paperSize="9" orientation="portrait" r:id="rId56"/>
    </customSheetView>
    <customSheetView guid="{1184DE22-5901-485C-8050-F941E80B16ED}">
      <selection activeCell="C20" sqref="C20"/>
      <pageMargins left="0.59055118110236227" right="0.59055118110236227" top="0.78740157480314965" bottom="0.78740157480314965" header="0.31496062992125984" footer="0.31496062992125984"/>
      <pageSetup paperSize="9" orientation="portrait" r:id="rId57"/>
    </customSheetView>
    <customSheetView guid="{2B898D7F-EE90-4CFD-9F43-AB7414F89E77}">
      <selection activeCell="C20" sqref="C20"/>
      <pageMargins left="0.59055118110236227" right="0.59055118110236227" top="0.78740157480314965" bottom="0.78740157480314965" header="0.31496062992125984" footer="0.31496062992125984"/>
      <pageSetup paperSize="9" orientation="portrait" r:id="rId58"/>
    </customSheetView>
    <customSheetView guid="{C6AFBE28-E866-4D5D-ADBD-07D2847FD902}">
      <selection activeCell="C20" sqref="C20"/>
      <pageMargins left="0.59055118110236227" right="0.59055118110236227" top="0.78740157480314965" bottom="0.78740157480314965" header="0.31496062992125984" footer="0.31496062992125984"/>
      <pageSetup paperSize="9" orientation="portrait" r:id="rId59"/>
    </customSheetView>
    <customSheetView guid="{3735EA80-EB2D-4910-81F1-1AA74ECCBFE5}">
      <selection activeCell="F5" sqref="F5"/>
      <pageMargins left="0.59055118110236227" right="0.59055118110236227" top="0.78740157480314965" bottom="0.78740157480314965" header="0.31496062992125984" footer="0.31496062992125984"/>
      <pageSetup paperSize="9" orientation="portrait" r:id="rId60"/>
    </customSheetView>
    <customSheetView guid="{436E96B2-CC3D-4C3D-8B1C-266CE54627E3}">
      <selection activeCell="F5" sqref="F5"/>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C20" sqref="C20"/>
      <pageMargins left="0.59055118110236227" right="0.59055118110236227" top="0.78740157480314965" bottom="0.78740157480314965" header="0.31496062992125984" footer="0.31496062992125984"/>
      <pageSetup paperSize="9" orientation="portrait" r:id="rId62"/>
    </customSheetView>
    <customSheetView guid="{E4062767-D090-45A6-BD60-B90D5BBF3894}">
      <selection activeCell="C20" sqref="C20"/>
      <pageMargins left="0.59055118110236227" right="0.59055118110236227" top="0.78740157480314965" bottom="0.78740157480314965" header="0.31496062992125984" footer="0.31496062992125984"/>
      <pageSetup paperSize="9" orientation="portrait" r:id="rId63"/>
    </customSheetView>
    <customSheetView guid="{1F973131-8A4E-4D06-BD72-AB7B2C989AC9}">
      <selection activeCell="C20" sqref="C20"/>
      <pageMargins left="0.59055118110236227" right="0.59055118110236227" top="0.78740157480314965" bottom="0.78740157480314965" header="0.31496062992125984" footer="0.31496062992125984"/>
      <pageSetup paperSize="9" orientation="portrait" r:id="rId64"/>
    </customSheetView>
    <customSheetView guid="{1FF3D99B-551E-43BF-80CF-4BE9881BF48D}">
      <selection activeCell="C20" sqref="C20"/>
      <pageMargins left="0.59055118110236227" right="0.59055118110236227" top="0.78740157480314965" bottom="0.78740157480314965" header="0.31496062992125984" footer="0.31496062992125984"/>
      <pageSetup paperSize="9" orientation="portrait" r:id="rId65"/>
    </customSheetView>
    <customSheetView guid="{240189DE-87D7-4094-9C55-239451DB35EE}">
      <selection activeCell="C20" sqref="C20"/>
      <pageMargins left="0.59055118110236227" right="0.59055118110236227" top="0.78740157480314965" bottom="0.78740157480314965" header="0.31496062992125984" footer="0.31496062992125984"/>
      <pageSetup paperSize="9" orientation="portrait" r:id="rId66"/>
    </customSheetView>
    <customSheetView guid="{3879FE5B-EDC4-4A46-BAD1-D4F44E5C755B}">
      <selection activeCell="C20" sqref="C20"/>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C20" sqref="C20"/>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C20" sqref="C20"/>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C20" sqref="C20"/>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C20" sqref="C20"/>
      <pageMargins left="0.59055118110236227" right="0.59055118110236227" top="0.78740157480314965" bottom="0.78740157480314965" header="0.31496062992125984" footer="0.31496062992125984"/>
      <pageSetup paperSize="9" orientation="portrait" r:id="rId71"/>
    </customSheetView>
    <customSheetView guid="{F3CC2422-C263-4ADA-B4A0-53719C6F4A1C}">
      <selection activeCell="C20" sqref="C20"/>
      <pageMargins left="0.59055118110236227" right="0.59055118110236227" top="0.78740157480314965" bottom="0.78740157480314965" header="0.31496062992125984" footer="0.31496062992125984"/>
      <pageSetup paperSize="9" orientation="portrait" r:id="rId72"/>
    </customSheetView>
    <customSheetView guid="{71042459-703D-4FF3-8D53-1213B54B1552}">
      <selection activeCell="C20" sqref="C20"/>
      <pageMargins left="0.59055118110236227" right="0.59055118110236227" top="0.78740157480314965" bottom="0.78740157480314965" header="0.31496062992125984" footer="0.31496062992125984"/>
      <pageSetup paperSize="9" orientation="portrait" r:id="rId73"/>
    </customSheetView>
    <customSheetView guid="{EE644B69-3942-4A0D-811D-C183FE0C8B84}">
      <selection activeCell="C20" sqref="C20"/>
      <pageMargins left="0.59055118110236227" right="0.59055118110236227" top="0.78740157480314965" bottom="0.78740157480314965" header="0.31496062992125984" footer="0.31496062992125984"/>
      <pageSetup paperSize="9" orientation="portrait" r:id="rId74"/>
    </customSheetView>
    <customSheetView guid="{AA17E97B-ABB2-4C8B-BAA8-63934B5B5DBA}">
      <selection activeCell="C20" sqref="C20"/>
      <pageMargins left="0.59055118110236227" right="0.59055118110236227" top="0.78740157480314965" bottom="0.78740157480314965" header="0.31496062992125984" footer="0.31496062992125984"/>
      <pageSetup paperSize="9" orientation="portrait" r:id="rId75"/>
    </customSheetView>
    <customSheetView guid="{723C59CB-A466-4479-8AA8-39674B010947}">
      <selection activeCell="C20" sqref="C20"/>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F5" sqref="F5"/>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F5" sqref="F5"/>
      <pageMargins left="0.59055118110236227" right="0.59055118110236227" top="0.78740157480314965" bottom="0.78740157480314965" header="0.31496062992125984" footer="0.31496062992125984"/>
      <pageSetup paperSize="9" orientation="portrait" r:id="rId78"/>
    </customSheetView>
    <customSheetView guid="{5513285A-7AFF-4B9F-AAF6-93131D585702}">
      <selection activeCell="C20" sqref="C20"/>
      <pageMargins left="0.59055118110236227" right="0.59055118110236227" top="0.78740157480314965" bottom="0.78740157480314965" header="0.31496062992125984" footer="0.31496062992125984"/>
      <pageSetup paperSize="9" orientation="portrait" r:id="rId79"/>
    </customSheetView>
    <customSheetView guid="{A0A5534D-42D8-415C-8AAF-DF16D93BD699}">
      <selection activeCell="C20" sqref="C20"/>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F5" sqref="F5"/>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4">
    <mergeCell ref="AF4:AT4"/>
    <mergeCell ref="A4:A5"/>
    <mergeCell ref="Q4:AE4"/>
    <mergeCell ref="B4:P4"/>
  </mergeCells>
  <phoneticPr fontId="2"/>
  <hyperlinks>
    <hyperlink ref="AP1" location="目次!A1" display="目次へ戻る"/>
    <hyperlink ref="AV1" location="目次!A1" display="目次へ戻る"/>
  </hyperlinks>
  <pageMargins left="0.59055118110236227" right="0.59055118110236227" top="0.78740157480314965" bottom="0.78740157480314965" header="0.31496062992125984" footer="0.31496062992125984"/>
  <pageSetup paperSize="9" orientation="portrait" r:id="rId83"/>
  <legacyDrawing r:id="rId84"/>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autoPageBreaks="0"/>
  </sheetPr>
  <dimension ref="A1:J54"/>
  <sheetViews>
    <sheetView zoomScale="85" zoomScaleNormal="85" zoomScaleSheetLayoutView="100" workbookViewId="0">
      <selection activeCell="P10" sqref="P10"/>
    </sheetView>
  </sheetViews>
  <sheetFormatPr defaultColWidth="2.5" defaultRowHeight="15" customHeight="1"/>
  <cols>
    <col min="1" max="1" width="12.5" style="20" customWidth="1"/>
    <col min="2" max="2" width="15.125" style="20" bestFit="1" customWidth="1"/>
    <col min="3" max="3" width="16.625" style="20" bestFit="1" customWidth="1"/>
    <col min="4" max="4" width="12.5" style="20" customWidth="1"/>
    <col min="5" max="5" width="15.375" style="20" bestFit="1" customWidth="1"/>
    <col min="6" max="6" width="12.5" style="20" customWidth="1"/>
    <col min="7" max="8" width="24.125" style="20" customWidth="1"/>
    <col min="9" max="9" width="2.5" style="20"/>
    <col min="10" max="10" width="11" style="20" bestFit="1" customWidth="1"/>
    <col min="11" max="16384" width="2.5" style="20"/>
  </cols>
  <sheetData>
    <row r="1" spans="1:10" ht="22.5" customHeight="1">
      <c r="G1" s="1434"/>
      <c r="H1" s="19" t="s">
        <v>4840</v>
      </c>
      <c r="J1" s="558" t="s">
        <v>747</v>
      </c>
    </row>
    <row r="2" spans="1:10" ht="22.5" customHeight="1">
      <c r="A2" s="22" t="s">
        <v>4845</v>
      </c>
    </row>
    <row r="3" spans="1:10" s="165" customFormat="1" ht="22.5" customHeight="1">
      <c r="A3" s="562"/>
      <c r="B3" s="562"/>
      <c r="C3" s="562"/>
      <c r="D3" s="562"/>
      <c r="E3" s="562"/>
      <c r="F3" s="562"/>
      <c r="G3" s="1330"/>
      <c r="H3" s="48" t="s">
        <v>5564</v>
      </c>
    </row>
    <row r="4" spans="1:10" ht="33.75" customHeight="1">
      <c r="A4" s="1168" t="s">
        <v>2814</v>
      </c>
      <c r="B4" s="1165" t="s">
        <v>2815</v>
      </c>
      <c r="C4" s="2213" t="s">
        <v>4987</v>
      </c>
      <c r="D4" s="2158"/>
      <c r="E4" s="2213" t="s">
        <v>4988</v>
      </c>
      <c r="F4" s="2158"/>
      <c r="G4" s="1421" t="s">
        <v>5310</v>
      </c>
      <c r="H4" s="1478" t="s">
        <v>5328</v>
      </c>
    </row>
    <row r="5" spans="1:10" ht="15" customHeight="1">
      <c r="A5" s="1191" t="s">
        <v>2816</v>
      </c>
      <c r="B5" s="1182" t="s">
        <v>2817</v>
      </c>
      <c r="C5" s="865" t="s">
        <v>2818</v>
      </c>
      <c r="D5" s="565" t="s">
        <v>2819</v>
      </c>
      <c r="E5" s="2256" t="s">
        <v>2820</v>
      </c>
      <c r="F5" s="2257"/>
      <c r="G5" s="1427" t="s">
        <v>5311</v>
      </c>
      <c r="H5" s="1181" t="s">
        <v>5329</v>
      </c>
    </row>
    <row r="6" spans="1:10" ht="15" customHeight="1">
      <c r="A6" s="568"/>
      <c r="B6" s="1184"/>
      <c r="C6" s="1192" t="s">
        <v>4989</v>
      </c>
      <c r="D6" s="567"/>
      <c r="E6" s="2258"/>
      <c r="F6" s="2259"/>
      <c r="G6" s="1432"/>
      <c r="H6" s="1183"/>
    </row>
    <row r="7" spans="1:10" ht="15" customHeight="1">
      <c r="A7" s="1193" t="s">
        <v>2821</v>
      </c>
      <c r="B7" s="1194" t="s">
        <v>2822</v>
      </c>
      <c r="C7" s="1195" t="s">
        <v>2823</v>
      </c>
      <c r="D7" s="1196" t="s">
        <v>2824</v>
      </c>
      <c r="E7" s="2260" t="s">
        <v>5666</v>
      </c>
      <c r="F7" s="2261"/>
      <c r="G7" s="1433" t="s">
        <v>5312</v>
      </c>
      <c r="H7" s="1436" t="s">
        <v>5330</v>
      </c>
    </row>
    <row r="8" spans="1:10" ht="15" customHeight="1">
      <c r="A8" s="566"/>
      <c r="B8" s="1182"/>
      <c r="C8" s="2254" t="s">
        <v>2826</v>
      </c>
      <c r="D8" s="2255"/>
      <c r="E8" s="2256" t="s">
        <v>5667</v>
      </c>
      <c r="F8" s="2257"/>
      <c r="G8" s="1430" t="s">
        <v>5313</v>
      </c>
      <c r="H8" s="1487" t="s">
        <v>5331</v>
      </c>
    </row>
    <row r="9" spans="1:10" ht="15" customHeight="1">
      <c r="A9" s="566"/>
      <c r="B9" s="1182"/>
      <c r="C9" s="2262" t="s">
        <v>2827</v>
      </c>
      <c r="D9" s="2263"/>
      <c r="E9" s="2264" t="s">
        <v>5668</v>
      </c>
      <c r="F9" s="2265"/>
      <c r="G9" s="1430" t="s">
        <v>5314</v>
      </c>
      <c r="H9" s="1488">
        <f>1628.7+189.5</f>
        <v>1818.2</v>
      </c>
    </row>
    <row r="10" spans="1:10" ht="15" customHeight="1">
      <c r="A10" s="566"/>
      <c r="B10" s="1182"/>
      <c r="C10" s="2256" t="s">
        <v>2828</v>
      </c>
      <c r="D10" s="2257"/>
      <c r="E10" s="2266" t="s">
        <v>5669</v>
      </c>
      <c r="F10" s="2267"/>
      <c r="G10" s="1427"/>
      <c r="H10" s="1487" t="s">
        <v>5332</v>
      </c>
    </row>
    <row r="11" spans="1:10" ht="15" customHeight="1">
      <c r="A11" s="566"/>
      <c r="B11" s="1182"/>
      <c r="C11" s="2254" t="s">
        <v>2829</v>
      </c>
      <c r="D11" s="2255"/>
      <c r="E11" s="2256" t="s">
        <v>5670</v>
      </c>
      <c r="F11" s="2257"/>
      <c r="G11" s="1427"/>
      <c r="H11" s="1488">
        <v>1003</v>
      </c>
    </row>
    <row r="12" spans="1:10" ht="15" customHeight="1">
      <c r="A12" s="566"/>
      <c r="B12" s="1182"/>
      <c r="C12" s="2262" t="s">
        <v>2830</v>
      </c>
      <c r="D12" s="2263"/>
      <c r="E12" s="2256" t="s">
        <v>5671</v>
      </c>
      <c r="F12" s="2257"/>
      <c r="G12" s="1427"/>
      <c r="H12" s="1181"/>
    </row>
    <row r="13" spans="1:10" ht="15" customHeight="1">
      <c r="A13" s="566"/>
      <c r="B13" s="1182"/>
      <c r="C13" s="2254" t="s">
        <v>2831</v>
      </c>
      <c r="D13" s="2255"/>
      <c r="E13" s="2264" t="s">
        <v>5668</v>
      </c>
      <c r="F13" s="2265"/>
      <c r="G13" s="1427"/>
      <c r="H13" s="1181"/>
    </row>
    <row r="14" spans="1:10" ht="15" customHeight="1">
      <c r="A14" s="566"/>
      <c r="B14" s="1182"/>
      <c r="C14" s="2256" t="s">
        <v>4990</v>
      </c>
      <c r="D14" s="2257"/>
      <c r="E14" s="2264" t="s">
        <v>5672</v>
      </c>
      <c r="F14" s="2265"/>
      <c r="G14" s="1427"/>
      <c r="H14" s="1181"/>
    </row>
    <row r="15" spans="1:10" ht="15" customHeight="1">
      <c r="A15" s="568"/>
      <c r="B15" s="1184"/>
      <c r="C15" s="2268" t="s">
        <v>2832</v>
      </c>
      <c r="D15" s="2269"/>
      <c r="E15" s="2258"/>
      <c r="F15" s="2259"/>
      <c r="G15" s="1432"/>
      <c r="H15" s="1183"/>
    </row>
    <row r="16" spans="1:10" ht="15" customHeight="1">
      <c r="A16" s="1193" t="s">
        <v>2833</v>
      </c>
      <c r="B16" s="1194"/>
      <c r="C16" s="2260"/>
      <c r="D16" s="2261"/>
      <c r="E16" s="2260"/>
      <c r="F16" s="2261"/>
      <c r="G16" s="1433"/>
      <c r="H16" s="1436"/>
    </row>
    <row r="17" spans="1:8" ht="15" customHeight="1">
      <c r="A17" s="566" t="s">
        <v>2834</v>
      </c>
      <c r="B17" s="1182" t="s">
        <v>2835</v>
      </c>
      <c r="C17" s="2256" t="s">
        <v>2836</v>
      </c>
      <c r="D17" s="2257"/>
      <c r="E17" s="2256" t="s">
        <v>2837</v>
      </c>
      <c r="F17" s="2257"/>
      <c r="G17" s="1427" t="s">
        <v>5315</v>
      </c>
      <c r="H17" s="1181"/>
    </row>
    <row r="18" spans="1:8" ht="15" customHeight="1">
      <c r="A18" s="566"/>
      <c r="B18" s="1182" t="s">
        <v>2838</v>
      </c>
      <c r="C18" s="2264" t="s">
        <v>4991</v>
      </c>
      <c r="D18" s="2265"/>
      <c r="E18" s="2264" t="s">
        <v>4992</v>
      </c>
      <c r="F18" s="2265"/>
      <c r="G18" s="1430" t="s">
        <v>5316</v>
      </c>
      <c r="H18" s="1181"/>
    </row>
    <row r="19" spans="1:8" ht="15" customHeight="1">
      <c r="A19" s="566"/>
      <c r="B19" s="1182"/>
      <c r="C19" s="2270" t="s">
        <v>4993</v>
      </c>
      <c r="D19" s="2271"/>
      <c r="E19" s="2256"/>
      <c r="F19" s="2257"/>
      <c r="G19" s="1427"/>
      <c r="H19" s="1181"/>
    </row>
    <row r="20" spans="1:8" ht="15" customHeight="1">
      <c r="A20" s="566"/>
      <c r="B20" s="1182"/>
      <c r="C20" s="2256" t="s">
        <v>2837</v>
      </c>
      <c r="D20" s="2257"/>
      <c r="E20" s="2256"/>
      <c r="F20" s="2257"/>
      <c r="G20" s="1427"/>
      <c r="H20" s="1181"/>
    </row>
    <row r="21" spans="1:8" ht="15" customHeight="1">
      <c r="A21" s="1197"/>
      <c r="B21" s="1198"/>
      <c r="C21" s="2266" t="s">
        <v>4994</v>
      </c>
      <c r="D21" s="2267"/>
      <c r="E21" s="2254"/>
      <c r="F21" s="2255"/>
      <c r="G21" s="1428"/>
      <c r="H21" s="1181"/>
    </row>
    <row r="22" spans="1:8" ht="15" customHeight="1">
      <c r="A22" s="1199" t="s">
        <v>2839</v>
      </c>
      <c r="B22" s="1200" t="s">
        <v>2840</v>
      </c>
      <c r="C22" s="2262" t="s">
        <v>2841</v>
      </c>
      <c r="D22" s="2263"/>
      <c r="E22" s="2262"/>
      <c r="F22" s="2263"/>
      <c r="G22" s="1429" t="s">
        <v>5317</v>
      </c>
      <c r="H22" s="1437"/>
    </row>
    <row r="23" spans="1:8" ht="15" customHeight="1">
      <c r="A23" s="566"/>
      <c r="B23" s="1182" t="s">
        <v>2842</v>
      </c>
      <c r="C23" s="2264" t="s">
        <v>2843</v>
      </c>
      <c r="D23" s="2265"/>
      <c r="E23" s="2256"/>
      <c r="F23" s="2257"/>
      <c r="G23" s="1430" t="s">
        <v>5318</v>
      </c>
      <c r="H23" s="1181"/>
    </row>
    <row r="24" spans="1:8" ht="15" customHeight="1">
      <c r="A24" s="566"/>
      <c r="B24" s="1182" t="s">
        <v>2844</v>
      </c>
      <c r="C24" s="2256"/>
      <c r="D24" s="2257"/>
      <c r="E24" s="2256"/>
      <c r="F24" s="2257"/>
      <c r="G24" s="1427"/>
      <c r="H24" s="1181"/>
    </row>
    <row r="25" spans="1:8" ht="15" customHeight="1">
      <c r="A25" s="1197"/>
      <c r="B25" s="1198" t="s">
        <v>2845</v>
      </c>
      <c r="C25" s="2266" t="s">
        <v>4995</v>
      </c>
      <c r="D25" s="2267"/>
      <c r="E25" s="2254"/>
      <c r="F25" s="2255"/>
      <c r="G25" s="1431" t="s">
        <v>5319</v>
      </c>
      <c r="H25" s="1181"/>
    </row>
    <row r="26" spans="1:8" ht="15" customHeight="1">
      <c r="A26" s="1199" t="s">
        <v>2846</v>
      </c>
      <c r="B26" s="1200" t="s">
        <v>2840</v>
      </c>
      <c r="C26" s="2262" t="s">
        <v>2847</v>
      </c>
      <c r="D26" s="2263"/>
      <c r="E26" s="2262" t="s">
        <v>2848</v>
      </c>
      <c r="F26" s="2263"/>
      <c r="G26" s="1429"/>
      <c r="H26" s="1437"/>
    </row>
    <row r="27" spans="1:8" ht="15" customHeight="1">
      <c r="A27" s="566"/>
      <c r="B27" s="1182" t="s">
        <v>2842</v>
      </c>
      <c r="C27" s="2264" t="s">
        <v>2849</v>
      </c>
      <c r="D27" s="2265"/>
      <c r="E27" s="2264" t="s">
        <v>2850</v>
      </c>
      <c r="F27" s="2265"/>
      <c r="G27" s="1427"/>
      <c r="H27" s="1181"/>
    </row>
    <row r="28" spans="1:8" ht="15" customHeight="1">
      <c r="A28" s="566"/>
      <c r="B28" s="1182" t="s">
        <v>2844</v>
      </c>
      <c r="C28" s="2256"/>
      <c r="D28" s="2257"/>
      <c r="E28" s="2256"/>
      <c r="F28" s="2257"/>
      <c r="G28" s="1427"/>
      <c r="H28" s="1181"/>
    </row>
    <row r="29" spans="1:8" ht="15" customHeight="1">
      <c r="A29" s="1197"/>
      <c r="B29" s="1198" t="s">
        <v>2845</v>
      </c>
      <c r="C29" s="2266" t="s">
        <v>4996</v>
      </c>
      <c r="D29" s="2267"/>
      <c r="E29" s="2266" t="s">
        <v>4997</v>
      </c>
      <c r="F29" s="2267"/>
      <c r="G29" s="1428"/>
      <c r="H29" s="1438"/>
    </row>
    <row r="30" spans="1:8" ht="15" customHeight="1">
      <c r="A30" s="1201" t="s">
        <v>2851</v>
      </c>
      <c r="B30" s="1200"/>
      <c r="C30" s="2262"/>
      <c r="D30" s="2263"/>
      <c r="E30" s="2262"/>
      <c r="F30" s="2263"/>
      <c r="G30" s="1429"/>
      <c r="H30" s="1439"/>
    </row>
    <row r="31" spans="1:8" ht="15" customHeight="1">
      <c r="A31" s="566"/>
      <c r="B31" s="1182"/>
      <c r="C31" s="2256"/>
      <c r="D31" s="2257"/>
      <c r="E31" s="2256" t="s">
        <v>2852</v>
      </c>
      <c r="F31" s="2257"/>
      <c r="G31" s="1427"/>
      <c r="H31" s="1181"/>
    </row>
    <row r="32" spans="1:8" ht="15" customHeight="1">
      <c r="A32" s="566"/>
      <c r="B32" s="1182"/>
      <c r="C32" s="2256"/>
      <c r="D32" s="2257"/>
      <c r="E32" s="2264" t="s">
        <v>2853</v>
      </c>
      <c r="F32" s="2265"/>
      <c r="G32" s="1427"/>
      <c r="H32" s="1181"/>
    </row>
    <row r="33" spans="1:8" ht="15" customHeight="1">
      <c r="A33" s="566"/>
      <c r="B33" s="1182"/>
      <c r="C33" s="2256"/>
      <c r="D33" s="2257"/>
      <c r="E33" s="2256" t="s">
        <v>2854</v>
      </c>
      <c r="F33" s="2257"/>
      <c r="G33" s="1427"/>
      <c r="H33" s="1181"/>
    </row>
    <row r="34" spans="1:8" ht="15" customHeight="1">
      <c r="A34" s="1197"/>
      <c r="B34" s="1198"/>
      <c r="C34" s="2254"/>
      <c r="D34" s="2255"/>
      <c r="E34" s="2272" t="s">
        <v>2855</v>
      </c>
      <c r="F34" s="2273"/>
      <c r="G34" s="1435"/>
      <c r="H34" s="1181"/>
    </row>
    <row r="35" spans="1:8" ht="15" customHeight="1">
      <c r="A35" s="1202" t="s">
        <v>2856</v>
      </c>
      <c r="B35" s="1203"/>
      <c r="C35" s="2274"/>
      <c r="D35" s="2275"/>
      <c r="E35" s="2274" t="s">
        <v>2857</v>
      </c>
      <c r="F35" s="2275"/>
      <c r="G35" s="1425"/>
      <c r="H35" s="1440"/>
    </row>
    <row r="36" spans="1:8" ht="15" customHeight="1">
      <c r="A36" s="1202"/>
      <c r="B36" s="1203" t="s">
        <v>2842</v>
      </c>
      <c r="C36" s="2274"/>
      <c r="D36" s="2275"/>
      <c r="E36" s="2276" t="s">
        <v>2858</v>
      </c>
      <c r="F36" s="2277"/>
      <c r="G36" s="1425"/>
      <c r="H36" s="1440"/>
    </row>
    <row r="37" spans="1:8" ht="15" customHeight="1">
      <c r="A37" s="1202"/>
      <c r="B37" s="1203" t="s">
        <v>2845</v>
      </c>
      <c r="C37" s="2274"/>
      <c r="D37" s="2275"/>
      <c r="E37" s="2276" t="s">
        <v>4997</v>
      </c>
      <c r="F37" s="2277"/>
      <c r="G37" s="1425"/>
      <c r="H37" s="1440"/>
    </row>
    <row r="38" spans="1:8" ht="15" customHeight="1">
      <c r="A38" s="1204" t="s">
        <v>2859</v>
      </c>
      <c r="B38" s="1205" t="s">
        <v>2860</v>
      </c>
      <c r="C38" s="2278" t="s">
        <v>5453</v>
      </c>
      <c r="D38" s="2279"/>
      <c r="E38" s="2278"/>
      <c r="F38" s="2279"/>
      <c r="G38" s="1426" t="s">
        <v>5320</v>
      </c>
      <c r="H38" s="1441"/>
    </row>
    <row r="39" spans="1:8" ht="15" customHeight="1">
      <c r="A39" s="351" t="s">
        <v>2861</v>
      </c>
      <c r="B39" s="772" t="s">
        <v>2862</v>
      </c>
      <c r="C39" s="2280" t="s">
        <v>2863</v>
      </c>
      <c r="D39" s="2281"/>
      <c r="E39" s="2280" t="s">
        <v>2825</v>
      </c>
      <c r="F39" s="2281"/>
      <c r="G39" s="1424" t="s">
        <v>5312</v>
      </c>
      <c r="H39" s="1442"/>
    </row>
    <row r="40" spans="1:8" ht="15" customHeight="1">
      <c r="A40" s="1159"/>
      <c r="B40" s="773" t="s">
        <v>2864</v>
      </c>
      <c r="C40" s="2282" t="s">
        <v>2865</v>
      </c>
      <c r="D40" s="2063"/>
      <c r="E40" s="2282" t="s">
        <v>5673</v>
      </c>
      <c r="F40" s="2063"/>
      <c r="G40" s="1423" t="s">
        <v>5321</v>
      </c>
      <c r="H40" s="1444"/>
    </row>
    <row r="41" spans="1:8" ht="15" customHeight="1">
      <c r="A41" s="1159"/>
      <c r="B41" s="773" t="s">
        <v>2866</v>
      </c>
      <c r="C41" s="2283" t="s">
        <v>2825</v>
      </c>
      <c r="D41" s="2284"/>
      <c r="E41" s="2283" t="s">
        <v>2867</v>
      </c>
      <c r="F41" s="2284"/>
      <c r="G41" s="1422" t="s">
        <v>5322</v>
      </c>
      <c r="H41" s="1444"/>
    </row>
    <row r="42" spans="1:8" ht="15" customHeight="1">
      <c r="A42" s="1159"/>
      <c r="B42" s="773"/>
      <c r="C42" s="2282" t="s">
        <v>2868</v>
      </c>
      <c r="D42" s="2063"/>
      <c r="E42" s="2282" t="s">
        <v>2869</v>
      </c>
      <c r="F42" s="2063"/>
      <c r="G42" s="1423" t="s">
        <v>5323</v>
      </c>
      <c r="H42" s="1444"/>
    </row>
    <row r="43" spans="1:8" ht="15" customHeight="1">
      <c r="A43" s="1159"/>
      <c r="B43" s="773"/>
      <c r="C43" s="2283" t="s">
        <v>2825</v>
      </c>
      <c r="D43" s="2284"/>
      <c r="E43" s="2283" t="s">
        <v>2870</v>
      </c>
      <c r="F43" s="2284"/>
      <c r="G43" s="1422" t="s">
        <v>5324</v>
      </c>
      <c r="H43" s="1444"/>
    </row>
    <row r="44" spans="1:8" ht="15" customHeight="1">
      <c r="A44" s="774"/>
      <c r="B44" s="775"/>
      <c r="C44" s="2272" t="s">
        <v>2871</v>
      </c>
      <c r="D44" s="2273"/>
      <c r="E44" s="2272" t="s">
        <v>2872</v>
      </c>
      <c r="F44" s="2273"/>
      <c r="G44" s="1499" t="s">
        <v>5325</v>
      </c>
      <c r="H44" s="1444"/>
    </row>
    <row r="45" spans="1:8" ht="15" customHeight="1">
      <c r="A45" s="1159" t="s">
        <v>2873</v>
      </c>
      <c r="B45" s="773" t="s">
        <v>2874</v>
      </c>
      <c r="C45" s="776" t="s">
        <v>2875</v>
      </c>
      <c r="D45" s="777" t="s">
        <v>2876</v>
      </c>
      <c r="E45" s="778" t="s">
        <v>2877</v>
      </c>
      <c r="F45" s="777"/>
      <c r="G45" s="1444" t="s">
        <v>5326</v>
      </c>
      <c r="H45" s="1489" t="s">
        <v>2878</v>
      </c>
    </row>
    <row r="46" spans="1:8" ht="15" customHeight="1">
      <c r="A46" s="1159"/>
      <c r="B46" s="773" t="s">
        <v>2879</v>
      </c>
      <c r="C46" s="779" t="s">
        <v>2880</v>
      </c>
      <c r="D46" s="1158" t="s">
        <v>2881</v>
      </c>
      <c r="E46" s="1174" t="s">
        <v>2882</v>
      </c>
      <c r="F46" s="1158" t="s">
        <v>2883</v>
      </c>
      <c r="G46" s="1443" t="s">
        <v>5327</v>
      </c>
      <c r="H46" s="1490" t="s">
        <v>5333</v>
      </c>
    </row>
    <row r="47" spans="1:8" ht="15" customHeight="1">
      <c r="A47" s="1159"/>
      <c r="B47" s="773"/>
      <c r="C47" s="779" t="s">
        <v>2884</v>
      </c>
      <c r="D47" s="1158" t="s">
        <v>2885</v>
      </c>
      <c r="E47" s="1174" t="s">
        <v>2886</v>
      </c>
      <c r="F47" s="1158" t="s">
        <v>2887</v>
      </c>
      <c r="G47" s="1444"/>
      <c r="H47" s="1491"/>
    </row>
    <row r="48" spans="1:8" ht="15" customHeight="1">
      <c r="A48" s="1159"/>
      <c r="B48" s="773"/>
      <c r="C48" s="779" t="s">
        <v>2888</v>
      </c>
      <c r="D48" s="1158" t="s">
        <v>2889</v>
      </c>
      <c r="E48" s="1174" t="s">
        <v>2890</v>
      </c>
      <c r="F48" s="1158"/>
      <c r="G48" s="1444"/>
      <c r="H48" s="1491"/>
    </row>
    <row r="49" spans="1:8" ht="15" customHeight="1">
      <c r="A49" s="1474"/>
      <c r="B49" s="773"/>
      <c r="C49" s="779" t="s">
        <v>5416</v>
      </c>
      <c r="D49" s="1496" t="s">
        <v>5417</v>
      </c>
      <c r="E49" s="1479" t="s">
        <v>2891</v>
      </c>
      <c r="F49" s="1473" t="s">
        <v>2892</v>
      </c>
      <c r="G49" s="1444"/>
      <c r="H49" s="1491"/>
    </row>
    <row r="50" spans="1:8" ht="15" customHeight="1">
      <c r="A50" s="1474"/>
      <c r="B50" s="773"/>
      <c r="C50" s="2283"/>
      <c r="D50" s="2284"/>
      <c r="E50" s="1479" t="s">
        <v>2893</v>
      </c>
      <c r="F50" s="1473" t="s">
        <v>2894</v>
      </c>
      <c r="G50" s="1444"/>
      <c r="H50" s="1491"/>
    </row>
    <row r="51" spans="1:8" ht="15" customHeight="1">
      <c r="A51" s="1474"/>
      <c r="B51" s="773"/>
      <c r="C51" s="2283"/>
      <c r="D51" s="2284"/>
      <c r="E51" s="1479" t="s">
        <v>2895</v>
      </c>
      <c r="F51" s="1473" t="s">
        <v>2896</v>
      </c>
      <c r="G51" s="1444"/>
      <c r="H51" s="1491"/>
    </row>
    <row r="52" spans="1:8" ht="15" customHeight="1">
      <c r="A52" s="1475"/>
      <c r="B52" s="780"/>
      <c r="C52" s="2285"/>
      <c r="D52" s="2286"/>
      <c r="E52" s="1481" t="s">
        <v>2897</v>
      </c>
      <c r="F52" s="758" t="s">
        <v>2898</v>
      </c>
      <c r="G52" s="1445"/>
      <c r="H52" s="1491"/>
    </row>
    <row r="53" spans="1:8" ht="22.5" customHeight="1">
      <c r="A53" s="2050" t="s">
        <v>5392</v>
      </c>
      <c r="B53" s="2050"/>
      <c r="C53" s="2050"/>
      <c r="D53" s="2050"/>
      <c r="E53" s="2050"/>
      <c r="F53" s="2050"/>
      <c r="G53" s="2050"/>
      <c r="H53" s="2051"/>
    </row>
    <row r="54" spans="1:8" s="23" customFormat="1" ht="20.100000000000001" customHeight="1">
      <c r="A54" s="564" t="s">
        <v>5674</v>
      </c>
      <c r="B54" s="1175"/>
      <c r="C54" s="564"/>
      <c r="D54" s="564"/>
      <c r="E54" s="564"/>
      <c r="F54" s="564"/>
      <c r="G54" s="564"/>
      <c r="H54" s="564"/>
    </row>
  </sheetData>
  <customSheetViews>
    <customSheetView guid="{35BD8D3A-C3F6-4E0E-B6B2-2143E8CF03D4}" scale="85" topLeftCell="D1">
      <selection activeCell="M32" sqref="M32"/>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70">
      <selection activeCell="A53" sqref="A53:H53"/>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topLeftCell="A16">
      <selection activeCell="H50" sqref="H50"/>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G3" sqref="G3"/>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70">
      <selection activeCell="A53" sqref="A53:G53"/>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70">
      <selection activeCell="A53" sqref="A53:G53"/>
      <pageMargins left="0.59055118110236227" right="0.59055118110236227" top="0.78740157480314965" bottom="0.78740157480314965" header="0.31496062992125984" footer="0.31496062992125984"/>
      <pageSetup paperSize="9" orientation="portrait" r:id="rId6"/>
    </customSheetView>
    <customSheetView guid="{B49D56AA-3B6B-4E15-99C8-E193BF4F22A9}">
      <selection activeCell="A53" sqref="A53:G53"/>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70">
      <selection activeCell="A53" sqref="A53:G53"/>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70" topLeftCell="A16">
      <selection activeCell="H61" sqref="H61"/>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70">
      <selection activeCell="A53" sqref="A53:G53"/>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70">
      <selection activeCell="A53" sqref="A53:G53"/>
      <pageMargins left="0.59055118110236227" right="0.59055118110236227" top="0.78740157480314965" bottom="0.78740157480314965" header="0.31496062992125984" footer="0.31496062992125984"/>
      <pageSetup paperSize="9" orientation="portrait" r:id="rId11"/>
    </customSheetView>
    <customSheetView guid="{57203996-1702-43B0-8CA7-C4D353FAC7EF}">
      <selection activeCell="A53" sqref="A53:G53"/>
      <pageMargins left="0.59055118110236227" right="0.59055118110236227" top="0.78740157480314965" bottom="0.78740157480314965" header="0.31496062992125984" footer="0.31496062992125984"/>
      <pageSetup paperSize="9" orientation="portrait" r:id="rId12"/>
    </customSheetView>
    <customSheetView guid="{00CC1D44-80CA-4E4D-84E2-49AA889E672C}">
      <selection activeCell="A53" sqref="A53:G53"/>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70">
      <selection activeCell="A53" sqref="A53:G53"/>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70">
      <selection activeCell="A53" sqref="A53:G53"/>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70">
      <selection activeCell="A53" sqref="A53:G53"/>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70">
      <selection activeCell="A53" sqref="A53:G53"/>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70">
      <selection activeCell="A53" sqref="A53:G53"/>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70">
      <selection activeCell="A53" sqref="A53:G53"/>
      <pageMargins left="0.59055118110236227" right="0.59055118110236227" top="0.78740157480314965" bottom="0.78740157480314965" header="0.31496062992125984" footer="0.31496062992125984"/>
      <pageSetup paperSize="9" orientation="portrait" r:id="rId19"/>
    </customSheetView>
    <customSheetView guid="{2EA61839-294C-4932-B051-169222D4FEC6}">
      <pageMargins left="0.59055118110236227" right="0.59055118110236227" top="0.78740157480314965" bottom="0.78740157480314965" header="0.31496062992125984" footer="0.31496062992125984"/>
      <pageSetup paperSize="9" orientation="portrait" r:id="rId20"/>
    </customSheetView>
    <customSheetView guid="{93FFEA2B-6C03-44F6-B130-FBAEBD1B563D}">
      <selection activeCell="A53" sqref="A53:G53"/>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70">
      <selection activeCell="A53" sqref="A53:G53"/>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70">
      <selection activeCell="A53" sqref="A53:G53"/>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70">
      <selection activeCell="A53" sqref="A53:G53"/>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70">
      <selection activeCell="A53" sqref="A53:G53"/>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70">
      <selection activeCell="A53" sqref="A53:G53"/>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70">
      <selection activeCell="A53" sqref="A53:G53"/>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70">
      <selection activeCell="A53" sqref="A53:G53"/>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70">
      <selection activeCell="A53" sqref="A53:G53"/>
      <pageMargins left="0.59055118110236227" right="0.59055118110236227" top="0.78740157480314965" bottom="0.78740157480314965" header="0.31496062992125984" footer="0.31496062992125984"/>
      <pageSetup paperSize="9" orientation="portrait" r:id="rId29"/>
    </customSheetView>
    <customSheetView guid="{BED141A3-5CB4-44D0-96C1-D3D2AD78F82E}">
      <pageMargins left="0.59055118110236227" right="0.59055118110236227" top="0.78740157480314965" bottom="0.78740157480314965" header="0.31496062992125984" footer="0.31496062992125984"/>
      <pageSetup paperSize="9" orientation="portrait" r:id="rId30"/>
    </customSheetView>
    <customSheetView guid="{1BCDFE0B-EB32-405E-A123-CA77677AA7BE}">
      <pageMargins left="0.59055118110236227" right="0.59055118110236227" top="0.78740157480314965" bottom="0.78740157480314965" header="0.31496062992125984" footer="0.31496062992125984"/>
      <pageSetup paperSize="9" orientation="portrait" r:id="rId31"/>
    </customSheetView>
    <customSheetView guid="{96390504-6689-4AFB-81A5-712B52EC1E83}">
      <pageMargins left="0.59055118110236227" right="0.59055118110236227" top="0.78740157480314965" bottom="0.78740157480314965" header="0.31496062992125984" footer="0.31496062992125984"/>
      <pageSetup paperSize="9" orientation="portrait" r:id="rId32"/>
    </customSheetView>
    <customSheetView guid="{3FF74EB8-03DE-4C43-9AE6-A2853E714384}">
      <pageMargins left="0.59055118110236227" right="0.59055118110236227" top="0.78740157480314965" bottom="0.78740157480314965" header="0.31496062992125984" footer="0.31496062992125984"/>
      <pageSetup paperSize="9" orientation="portrait" r:id="rId33"/>
    </customSheetView>
    <customSheetView guid="{2197E357-7CD0-4EA4-90A6-9555BC084B4F}">
      <pageMargins left="0.59055118110236227" right="0.59055118110236227" top="0.78740157480314965" bottom="0.78740157480314965" header="0.31496062992125984" footer="0.31496062992125984"/>
      <pageSetup paperSize="9" orientation="portrait" r:id="rId34"/>
    </customSheetView>
    <customSheetView guid="{FF7A9D04-94D4-4D15-AD2D-E1F8E0368AE5}">
      <pageMargins left="0.59055118110236227" right="0.59055118110236227" top="0.78740157480314965" bottom="0.78740157480314965" header="0.31496062992125984" footer="0.31496062992125984"/>
      <pageSetup paperSize="9" orientation="portrait" r:id="rId35"/>
    </customSheetView>
    <customSheetView guid="{8B65E8DB-C744-4D16-9819-6067CC1CCCAA}">
      <pageMargins left="0.59055118110236227" right="0.59055118110236227" top="0.78740157480314965" bottom="0.78740157480314965" header="0.31496062992125984" footer="0.31496062992125984"/>
      <pageSetup paperSize="9" orientation="portrait" r:id="rId36"/>
    </customSheetView>
    <customSheetView guid="{06DBC5AB-88C1-4E14-8C73-F7B0FEB3D7E4}">
      <pageMargins left="0.59055118110236227" right="0.59055118110236227" top="0.78740157480314965" bottom="0.78740157480314965" header="0.31496062992125984" footer="0.31496062992125984"/>
      <pageSetup paperSize="9" orientation="portrait" r:id="rId37"/>
    </customSheetView>
    <customSheetView guid="{43E09572-CE01-46DC-BF8D-61470785D9D8}">
      <pageMargins left="0.59055118110236227" right="0.59055118110236227" top="0.78740157480314965" bottom="0.78740157480314965" header="0.31496062992125984" footer="0.31496062992125984"/>
      <pageSetup paperSize="9" orientation="portrait" r:id="rId38"/>
    </customSheetView>
    <customSheetView guid="{9E53071F-6DC1-48B1-9C5A-9EEB537B3297}">
      <pageMargins left="0.59055118110236227" right="0.59055118110236227" top="0.78740157480314965" bottom="0.78740157480314965" header="0.31496062992125984" footer="0.31496062992125984"/>
      <pageSetup paperSize="9" orientation="portrait" r:id="rId39"/>
    </customSheetView>
    <customSheetView guid="{ED4482EE-7338-4CC5-85EA-72B3B193C360}">
      <pageMargins left="0.59055118110236227" right="0.59055118110236227" top="0.78740157480314965" bottom="0.78740157480314965" header="0.31496062992125984" footer="0.31496062992125984"/>
      <pageSetup paperSize="9" orientation="portrait" r:id="rId40"/>
    </customSheetView>
    <customSheetView guid="{189F6A79-E0AD-48C6-A87A-B88942B73FB0}">
      <pageMargins left="0.59055118110236227" right="0.59055118110236227" top="0.78740157480314965" bottom="0.78740157480314965" header="0.31496062992125984" footer="0.31496062992125984"/>
      <pageSetup paperSize="9" orientation="portrait" r:id="rId41"/>
    </customSheetView>
    <customSheetView guid="{4D74F358-5F93-45CB-B1B9-3325069D309B}">
      <pageMargins left="0.59055118110236227" right="0.59055118110236227" top="0.78740157480314965" bottom="0.78740157480314965" header="0.31496062992125984" footer="0.31496062992125984"/>
      <pageSetup paperSize="9" orientation="portrait" r:id="rId42"/>
    </customSheetView>
    <customSheetView guid="{1486AC6E-B9F3-4CC2-AE0E-9827E85F6890}">
      <pageMargins left="0.59055118110236227" right="0.59055118110236227" top="0.78740157480314965" bottom="0.78740157480314965" header="0.31496062992125984" footer="0.31496062992125984"/>
      <pageSetup paperSize="9" orientation="portrait" r:id="rId43"/>
    </customSheetView>
    <customSheetView guid="{94642DE4-2324-49BC-91D9-FAC00F585226}">
      <pageMargins left="0.59055118110236227" right="0.59055118110236227" top="0.78740157480314965" bottom="0.78740157480314965" header="0.31496062992125984" footer="0.31496062992125984"/>
      <pageSetup paperSize="9" orientation="portrait" r:id="rId44"/>
    </customSheetView>
    <customSheetView guid="{4D2D3CAB-7699-4DB8-8B65-64F720C5DB21}">
      <pageMargins left="0.59055118110236227" right="0.59055118110236227" top="0.78740157480314965" bottom="0.78740157480314965" header="0.31496062992125984" footer="0.31496062992125984"/>
      <pageSetup paperSize="9" orientation="portrait" r:id="rId45"/>
    </customSheetView>
    <customSheetView guid="{2EF88AF6-EE5B-4AC2-ACDB-9BB2BBF29173}">
      <pageMargins left="0.59055118110236227" right="0.59055118110236227" top="0.78740157480314965" bottom="0.78740157480314965" header="0.31496062992125984" footer="0.31496062992125984"/>
      <pageSetup paperSize="9" orientation="portrait" r:id="rId46"/>
    </customSheetView>
    <customSheetView guid="{D5CA87AE-EAFF-4FDC-ABC9-AEF5B5BEB72E}">
      <pageMargins left="0.59055118110236227" right="0.59055118110236227" top="0.78740157480314965" bottom="0.78740157480314965" header="0.31496062992125984" footer="0.31496062992125984"/>
      <pageSetup paperSize="9" orientation="portrait" r:id="rId47"/>
    </customSheetView>
    <customSheetView guid="{17AB8E9E-AF26-4EBF-9AA5-9A87DC9AD602}">
      <pageMargins left="0.59055118110236227" right="0.59055118110236227" top="0.78740157480314965" bottom="0.78740157480314965" header="0.31496062992125984" footer="0.31496062992125984"/>
      <pageSetup paperSize="9" orientation="portrait" r:id="rId48"/>
    </customSheetView>
    <customSheetView guid="{D040BA70-5565-48F1-BFA8-4D40C54F0F21}">
      <pageMargins left="0.59055118110236227" right="0.59055118110236227" top="0.78740157480314965" bottom="0.78740157480314965" header="0.31496062992125984" footer="0.31496062992125984"/>
      <pageSetup paperSize="9" orientation="portrait" r:id="rId49"/>
    </customSheetView>
    <customSheetView guid="{DDC9534C-6D09-4A16-B20C-329D6E1F671D}">
      <pageMargins left="0.59055118110236227" right="0.59055118110236227" top="0.78740157480314965" bottom="0.78740157480314965" header="0.31496062992125984" footer="0.31496062992125984"/>
      <pageSetup paperSize="9" orientation="portrait" r:id="rId50"/>
    </customSheetView>
    <customSheetView guid="{8B44375A-1636-4AEA-8BC9-06A6E5FB3552}">
      <pageMargins left="0.59055118110236227" right="0.59055118110236227" top="0.78740157480314965" bottom="0.78740157480314965" header="0.31496062992125984" footer="0.31496062992125984"/>
      <pageSetup paperSize="9" orientation="portrait" r:id="rId51"/>
    </customSheetView>
    <customSheetView guid="{BD934AF0-2C30-423F-A316-708B1B6405E5}">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70">
      <selection activeCell="A53" sqref="A53:G53"/>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70">
      <selection activeCell="A53" sqref="A53:G53"/>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70">
      <selection activeCell="A53" sqref="A53:G53"/>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70">
      <selection activeCell="A53" sqref="A53:G53"/>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70">
      <selection activeCell="A53" sqref="A53:G53"/>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70">
      <selection activeCell="A53" sqref="A53:G53"/>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70">
      <selection activeCell="A53" sqref="A53:G53"/>
      <pageMargins left="0.59055118110236227" right="0.59055118110236227" top="0.78740157480314965" bottom="0.78740157480314965" header="0.31496062992125984" footer="0.31496062992125984"/>
      <pageSetup paperSize="9" orientation="portrait" r:id="rId59"/>
    </customSheetView>
    <customSheetView guid="{3735EA80-EB2D-4910-81F1-1AA74ECCBFE5}">
      <selection activeCell="G3" sqref="G3"/>
      <pageMargins left="0.59055118110236227" right="0.59055118110236227" top="0.78740157480314965" bottom="0.78740157480314965" header="0.31496062992125984" footer="0.31496062992125984"/>
      <pageSetup paperSize="9" orientation="portrait" r:id="rId60"/>
    </customSheetView>
    <customSheetView guid="{436E96B2-CC3D-4C3D-8B1C-266CE54627E3}">
      <selection activeCell="G3" sqref="G3"/>
      <pageMargins left="0.59055118110236227" right="0.59055118110236227" top="0.78740157480314965" bottom="0.78740157480314965" header="0.31496062992125984" footer="0.31496062992125984"/>
      <pageSetup paperSize="9" orientation="portrait" r:id="rId61"/>
    </customSheetView>
    <customSheetView guid="{5B441C35-8B1D-479D-A742-AF098D604223}">
      <selection activeCell="A53" sqref="A53:G53"/>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70">
      <selection activeCell="A53" sqref="A53:G53"/>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70">
      <selection activeCell="A53" sqref="A53:G53"/>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70">
      <selection activeCell="A53" sqref="A53:G53"/>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70">
      <selection activeCell="A53" sqref="A53:G53"/>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70">
      <selection activeCell="A53" sqref="A53:G53"/>
      <pageMargins left="0.59055118110236227" right="0.59055118110236227" top="0.78740157480314965" bottom="0.78740157480314965" header="0.31496062992125984" footer="0.31496062992125984"/>
      <pageSetup paperSize="9" orientation="portrait" r:id="rId67"/>
    </customSheetView>
    <customSheetView guid="{CFF65FEC-3D52-4BB3-8C14-3CC246A9956F}">
      <selection activeCell="A53" sqref="A53:G53"/>
      <pageMargins left="0.59055118110236227" right="0.59055118110236227" top="0.78740157480314965" bottom="0.78740157480314965" header="0.31496062992125984" footer="0.31496062992125984"/>
      <pageSetup paperSize="9" orientation="portrait" r:id="rId68"/>
    </customSheetView>
    <customSheetView guid="{3548A65C-53E9-4D33-AABC-827B0C7E9C69}">
      <selection activeCell="A53" sqref="A53:G53"/>
      <pageMargins left="0.59055118110236227" right="0.59055118110236227" top="0.78740157480314965" bottom="0.78740157480314965" header="0.31496062992125984" footer="0.31496062992125984"/>
      <pageSetup paperSize="9" orientation="portrait" r:id="rId69"/>
    </customSheetView>
    <customSheetView guid="{F086CED5-EBE2-44AF-B94E-B9989A6B9DCD}">
      <selection activeCell="A53" sqref="A53:G53"/>
      <pageMargins left="0.59055118110236227" right="0.59055118110236227" top="0.78740157480314965" bottom="0.78740157480314965" header="0.31496062992125984" footer="0.31496062992125984"/>
      <pageSetup paperSize="9" orientation="portrait" r:id="rId70"/>
    </customSheetView>
    <customSheetView guid="{7AA915D7-EB0A-47D9-A8BE-7E77CDFF3F08}">
      <selection activeCell="A53" sqref="A53:G53"/>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70">
      <selection activeCell="A53" sqref="A53:G53"/>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70">
      <selection activeCell="A53" sqref="A53:G53"/>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70">
      <selection activeCell="A53" sqref="A53:G53"/>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70">
      <selection activeCell="A53" sqref="A53:G53"/>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70">
      <selection activeCell="A53" sqref="A53:G53"/>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G3" sqref="G3"/>
      <pageMargins left="0.59055118110236227" right="0.59055118110236227" top="0.78740157480314965" bottom="0.78740157480314965" header="0.31496062992125984" footer="0.31496062992125984"/>
      <pageSetup paperSize="9" orientation="portrait" r:id="rId77"/>
    </customSheetView>
    <customSheetView guid="{CD1FBD09-2D49-40A1-916B-5524EF5CA3FA}" printArea="1" view="pageBreakPreview" topLeftCell="A25">
      <selection activeCell="C51" sqref="C51:D51"/>
      <colBreaks count="1" manualBreakCount="1">
        <brk id="8" max="1048575" man="1"/>
      </colBreaks>
      <pageMargins left="0.98425196850393704" right="0.19685039370078741" top="0.78740157480314965" bottom="0.78740157480314965" header="0.31496062992125984" footer="0.31496062992125984"/>
      <pageSetup paperSize="9" scale="68" orientation="portrait" r:id="rId78"/>
    </customSheetView>
    <customSheetView guid="{5513285A-7AFF-4B9F-AAF6-93131D585702}" scale="70">
      <selection activeCell="A53" sqref="A53:H53"/>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70">
      <selection activeCell="A53" sqref="A53:H53"/>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G3" sqref="G3"/>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D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3">
    <mergeCell ref="C50:D50"/>
    <mergeCell ref="C51:D51"/>
    <mergeCell ref="C52:D52"/>
    <mergeCell ref="A53:H53"/>
    <mergeCell ref="C42:D42"/>
    <mergeCell ref="E42:F42"/>
    <mergeCell ref="C43:D43"/>
    <mergeCell ref="E43:F43"/>
    <mergeCell ref="C44:D44"/>
    <mergeCell ref="E44:F44"/>
    <mergeCell ref="C39:D39"/>
    <mergeCell ref="E39:F39"/>
    <mergeCell ref="C40:D40"/>
    <mergeCell ref="E40:F40"/>
    <mergeCell ref="C41:D41"/>
    <mergeCell ref="E41:F41"/>
    <mergeCell ref="C36:D36"/>
    <mergeCell ref="E36:F36"/>
    <mergeCell ref="C37:D37"/>
    <mergeCell ref="E37:F37"/>
    <mergeCell ref="C38:D38"/>
    <mergeCell ref="E38:F38"/>
    <mergeCell ref="C33:D33"/>
    <mergeCell ref="E33:F33"/>
    <mergeCell ref="C34:D34"/>
    <mergeCell ref="E34:F34"/>
    <mergeCell ref="C35:D35"/>
    <mergeCell ref="E35:F35"/>
    <mergeCell ref="C30:D30"/>
    <mergeCell ref="E30:F30"/>
    <mergeCell ref="C31:D31"/>
    <mergeCell ref="E31:F31"/>
    <mergeCell ref="C32:D32"/>
    <mergeCell ref="E32:F32"/>
    <mergeCell ref="C27:D27"/>
    <mergeCell ref="E27:F27"/>
    <mergeCell ref="C28:D28"/>
    <mergeCell ref="E28:F28"/>
    <mergeCell ref="C29:D29"/>
    <mergeCell ref="E29:F29"/>
    <mergeCell ref="C24:D24"/>
    <mergeCell ref="E24:F24"/>
    <mergeCell ref="C25:D25"/>
    <mergeCell ref="E25:F25"/>
    <mergeCell ref="C26:D26"/>
    <mergeCell ref="E26:F26"/>
    <mergeCell ref="C21:D21"/>
    <mergeCell ref="E21:F21"/>
    <mergeCell ref="C22:D22"/>
    <mergeCell ref="E22:F22"/>
    <mergeCell ref="C23:D23"/>
    <mergeCell ref="E23:F23"/>
    <mergeCell ref="C18:D18"/>
    <mergeCell ref="E18:F18"/>
    <mergeCell ref="C19:D19"/>
    <mergeCell ref="E19:F19"/>
    <mergeCell ref="C20:D20"/>
    <mergeCell ref="E20:F20"/>
    <mergeCell ref="C15:D15"/>
    <mergeCell ref="E15:F15"/>
    <mergeCell ref="C16:D16"/>
    <mergeCell ref="E16:F16"/>
    <mergeCell ref="C17:D17"/>
    <mergeCell ref="E17:F17"/>
    <mergeCell ref="C12:D12"/>
    <mergeCell ref="E12:F12"/>
    <mergeCell ref="C13:D13"/>
    <mergeCell ref="E13:F13"/>
    <mergeCell ref="C14:D14"/>
    <mergeCell ref="E14:F14"/>
    <mergeCell ref="C9:D9"/>
    <mergeCell ref="E9:F9"/>
    <mergeCell ref="C10:D10"/>
    <mergeCell ref="E10:F10"/>
    <mergeCell ref="C11:D11"/>
    <mergeCell ref="E11:F11"/>
    <mergeCell ref="C8:D8"/>
    <mergeCell ref="E8:F8"/>
    <mergeCell ref="C4:D4"/>
    <mergeCell ref="E4:F4"/>
    <mergeCell ref="E5:F5"/>
    <mergeCell ref="E6:F6"/>
    <mergeCell ref="E7:F7"/>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autoPageBreaks="0"/>
  </sheetPr>
  <dimension ref="A1:K56"/>
  <sheetViews>
    <sheetView zoomScale="70" zoomScaleNormal="70" zoomScaleSheetLayoutView="70" workbookViewId="0">
      <selection activeCell="G10" sqref="G10"/>
    </sheetView>
  </sheetViews>
  <sheetFormatPr defaultColWidth="2.5" defaultRowHeight="15" customHeight="1"/>
  <cols>
    <col min="1" max="2" width="11.875" style="20" customWidth="1"/>
    <col min="3" max="5" width="19.25" style="20" customWidth="1"/>
    <col min="6" max="8" width="12" style="20" customWidth="1"/>
    <col min="9" max="9" width="2.5" style="20" customWidth="1"/>
    <col min="10" max="10" width="11" style="20" bestFit="1" customWidth="1"/>
    <col min="11" max="16384" width="2.5" style="20"/>
  </cols>
  <sheetData>
    <row r="1" spans="1:11" ht="22.5" customHeight="1">
      <c r="H1" s="19" t="s">
        <v>4840</v>
      </c>
      <c r="J1" s="558" t="s">
        <v>747</v>
      </c>
    </row>
    <row r="2" spans="1:11" ht="22.5" customHeight="1">
      <c r="A2" s="22" t="s">
        <v>4844</v>
      </c>
      <c r="B2" s="22"/>
      <c r="C2" s="22"/>
    </row>
    <row r="3" spans="1:11" s="165" customFormat="1" ht="22.5" customHeight="1">
      <c r="A3" s="165" t="s">
        <v>2899</v>
      </c>
      <c r="H3" s="48" t="s">
        <v>2139</v>
      </c>
    </row>
    <row r="4" spans="1:11" ht="39.950000000000003" customHeight="1">
      <c r="A4" s="954" t="s">
        <v>2348</v>
      </c>
      <c r="B4" s="957" t="s">
        <v>2349</v>
      </c>
      <c r="C4" s="958" t="s">
        <v>2900</v>
      </c>
      <c r="D4" s="958" t="s">
        <v>2901</v>
      </c>
      <c r="E4" s="958" t="s">
        <v>2902</v>
      </c>
      <c r="F4" s="958" t="s">
        <v>2903</v>
      </c>
      <c r="G4" s="958" t="s">
        <v>2904</v>
      </c>
      <c r="H4" s="964" t="s">
        <v>2905</v>
      </c>
    </row>
    <row r="5" spans="1:11" ht="20.100000000000001" customHeight="1">
      <c r="A5" s="2287">
        <v>2009</v>
      </c>
      <c r="B5" s="2288" t="s">
        <v>2906</v>
      </c>
      <c r="C5" s="782">
        <v>7029</v>
      </c>
      <c r="D5" s="783">
        <v>5421</v>
      </c>
      <c r="E5" s="783">
        <v>4283</v>
      </c>
      <c r="F5" s="783">
        <v>1781</v>
      </c>
      <c r="G5" s="784">
        <v>60.9</v>
      </c>
      <c r="H5" s="784">
        <v>79</v>
      </c>
    </row>
    <row r="6" spans="1:11" ht="20.100000000000001" customHeight="1">
      <c r="A6" s="2218"/>
      <c r="B6" s="2289"/>
      <c r="C6" s="785">
        <v>563</v>
      </c>
      <c r="D6" s="786">
        <v>563</v>
      </c>
      <c r="E6" s="786">
        <v>533</v>
      </c>
      <c r="F6" s="787"/>
      <c r="G6" s="787"/>
      <c r="H6" s="787"/>
    </row>
    <row r="7" spans="1:11" ht="20.100000000000001" customHeight="1">
      <c r="A7" s="2219">
        <v>2010</v>
      </c>
      <c r="B7" s="2242" t="s">
        <v>2907</v>
      </c>
      <c r="C7" s="782">
        <v>6553</v>
      </c>
      <c r="D7" s="783">
        <v>5501</v>
      </c>
      <c r="E7" s="783">
        <v>4341</v>
      </c>
      <c r="F7" s="783">
        <v>1782</v>
      </c>
      <c r="G7" s="784">
        <v>66.2</v>
      </c>
      <c r="H7" s="784">
        <v>78.900000000000006</v>
      </c>
    </row>
    <row r="8" spans="1:11" ht="20.100000000000001" customHeight="1">
      <c r="A8" s="2219"/>
      <c r="B8" s="2242"/>
      <c r="C8" s="785">
        <v>563</v>
      </c>
      <c r="D8" s="786">
        <v>563</v>
      </c>
      <c r="E8" s="786">
        <v>533</v>
      </c>
      <c r="F8" s="787"/>
      <c r="G8" s="787"/>
      <c r="H8" s="787"/>
    </row>
    <row r="9" spans="1:11" ht="20.100000000000001" customHeight="1">
      <c r="A9" s="2219">
        <v>2011</v>
      </c>
      <c r="B9" s="2242" t="s">
        <v>2908</v>
      </c>
      <c r="C9" s="782">
        <v>6553</v>
      </c>
      <c r="D9" s="783">
        <v>5501</v>
      </c>
      <c r="E9" s="783">
        <v>4377</v>
      </c>
      <c r="F9" s="783">
        <v>1839</v>
      </c>
      <c r="G9" s="784">
        <v>66.8</v>
      </c>
      <c r="H9" s="784">
        <v>79.599999999999994</v>
      </c>
    </row>
    <row r="10" spans="1:11" ht="20.100000000000001" customHeight="1">
      <c r="A10" s="2219"/>
      <c r="B10" s="2242"/>
      <c r="C10" s="785">
        <v>563</v>
      </c>
      <c r="D10" s="786">
        <v>563</v>
      </c>
      <c r="E10" s="786">
        <v>540</v>
      </c>
      <c r="F10" s="787"/>
      <c r="G10" s="787"/>
      <c r="H10" s="787"/>
    </row>
    <row r="11" spans="1:11" ht="20.100000000000001" customHeight="1">
      <c r="A11" s="2219">
        <v>2012</v>
      </c>
      <c r="B11" s="2242" t="s">
        <v>2909</v>
      </c>
      <c r="C11" s="782">
        <v>6553</v>
      </c>
      <c r="D11" s="783">
        <v>5501</v>
      </c>
      <c r="E11" s="783">
        <v>4385</v>
      </c>
      <c r="F11" s="783">
        <v>1905</v>
      </c>
      <c r="G11" s="784">
        <v>66.900000000000006</v>
      </c>
      <c r="H11" s="784">
        <v>79.7</v>
      </c>
    </row>
    <row r="12" spans="1:11" ht="20.100000000000001" customHeight="1">
      <c r="A12" s="2219"/>
      <c r="B12" s="2242"/>
      <c r="C12" s="785">
        <v>563</v>
      </c>
      <c r="D12" s="786">
        <v>563</v>
      </c>
      <c r="E12" s="786">
        <v>540</v>
      </c>
      <c r="F12" s="787"/>
      <c r="G12" s="787"/>
      <c r="H12" s="787"/>
    </row>
    <row r="13" spans="1:11" ht="20.100000000000001" customHeight="1">
      <c r="A13" s="2219">
        <v>2013</v>
      </c>
      <c r="B13" s="2242" t="s">
        <v>2910</v>
      </c>
      <c r="C13" s="782">
        <v>6553</v>
      </c>
      <c r="D13" s="783">
        <v>5501</v>
      </c>
      <c r="E13" s="783">
        <v>4401</v>
      </c>
      <c r="F13" s="783">
        <v>1943</v>
      </c>
      <c r="G13" s="784">
        <v>67.2</v>
      </c>
      <c r="H13" s="784">
        <v>80</v>
      </c>
    </row>
    <row r="14" spans="1:11" ht="20.100000000000001" customHeight="1">
      <c r="A14" s="2219"/>
      <c r="B14" s="2242"/>
      <c r="C14" s="785">
        <v>563</v>
      </c>
      <c r="D14" s="786">
        <v>563</v>
      </c>
      <c r="E14" s="786">
        <v>540</v>
      </c>
      <c r="F14" s="787"/>
      <c r="G14" s="787"/>
      <c r="H14" s="787"/>
    </row>
    <row r="15" spans="1:11" ht="20.100000000000001" customHeight="1">
      <c r="A15" s="2219">
        <v>2014</v>
      </c>
      <c r="B15" s="2242" t="s">
        <v>2911</v>
      </c>
      <c r="C15" s="782">
        <v>6553</v>
      </c>
      <c r="D15" s="783">
        <v>5501</v>
      </c>
      <c r="E15" s="783">
        <v>4416</v>
      </c>
      <c r="F15" s="783">
        <v>1948</v>
      </c>
      <c r="G15" s="784">
        <v>67.400000000000006</v>
      </c>
      <c r="H15" s="784">
        <v>80.3</v>
      </c>
    </row>
    <row r="16" spans="1:11" ht="20.100000000000001" customHeight="1">
      <c r="A16" s="2219"/>
      <c r="B16" s="2242"/>
      <c r="C16" s="785">
        <v>563</v>
      </c>
      <c r="D16" s="788">
        <v>563</v>
      </c>
      <c r="E16" s="788">
        <v>540</v>
      </c>
      <c r="F16" s="789"/>
      <c r="G16" s="789"/>
      <c r="H16" s="789"/>
      <c r="I16" s="790"/>
      <c r="J16" s="790"/>
      <c r="K16" s="790"/>
    </row>
    <row r="17" spans="1:8" ht="20.100000000000001" customHeight="1">
      <c r="A17" s="2219">
        <v>2015</v>
      </c>
      <c r="B17" s="2242" t="s">
        <v>2912</v>
      </c>
      <c r="C17" s="782">
        <v>6553.1</v>
      </c>
      <c r="D17" s="783">
        <v>5501</v>
      </c>
      <c r="E17" s="783">
        <v>4430.1000000000004</v>
      </c>
      <c r="F17" s="783">
        <v>1954.7</v>
      </c>
      <c r="G17" s="784">
        <v>67.599999999999994</v>
      </c>
      <c r="H17" s="784">
        <v>80.5</v>
      </c>
    </row>
    <row r="18" spans="1:8" ht="20.100000000000001" customHeight="1">
      <c r="A18" s="2219"/>
      <c r="B18" s="2242"/>
      <c r="C18" s="785">
        <v>562.6</v>
      </c>
      <c r="D18" s="786">
        <v>562.6</v>
      </c>
      <c r="E18" s="786">
        <v>540</v>
      </c>
      <c r="F18" s="787"/>
      <c r="G18" s="787"/>
      <c r="H18" s="787"/>
    </row>
    <row r="19" spans="1:8" ht="20.100000000000001" customHeight="1">
      <c r="A19" s="2219">
        <v>2016</v>
      </c>
      <c r="B19" s="2242" t="s">
        <v>2913</v>
      </c>
      <c r="C19" s="782">
        <v>6553</v>
      </c>
      <c r="D19" s="783">
        <v>5501</v>
      </c>
      <c r="E19" s="783">
        <v>4460</v>
      </c>
      <c r="F19" s="783">
        <v>1972</v>
      </c>
      <c r="G19" s="784">
        <v>68.099999999999994</v>
      </c>
      <c r="H19" s="784">
        <v>81.099999999999994</v>
      </c>
    </row>
    <row r="20" spans="1:8" ht="20.100000000000001" customHeight="1">
      <c r="A20" s="2219"/>
      <c r="B20" s="2242"/>
      <c r="C20" s="785">
        <v>563</v>
      </c>
      <c r="D20" s="786">
        <v>563</v>
      </c>
      <c r="E20" s="786">
        <v>540</v>
      </c>
      <c r="F20" s="787"/>
      <c r="G20" s="787"/>
      <c r="H20" s="787"/>
    </row>
    <row r="21" spans="1:8" ht="20.100000000000001" customHeight="1">
      <c r="A21" s="2219">
        <v>2017</v>
      </c>
      <c r="B21" s="2242" t="s">
        <v>2914</v>
      </c>
      <c r="C21" s="782">
        <v>6553</v>
      </c>
      <c r="D21" s="783">
        <v>5501</v>
      </c>
      <c r="E21" s="783">
        <v>4577</v>
      </c>
      <c r="F21" s="783">
        <v>1972</v>
      </c>
      <c r="G21" s="784">
        <v>69.8</v>
      </c>
      <c r="H21" s="784">
        <v>83.2</v>
      </c>
    </row>
    <row r="22" spans="1:8" ht="20.100000000000001" customHeight="1">
      <c r="A22" s="2219"/>
      <c r="B22" s="2242"/>
      <c r="C22" s="785">
        <v>563</v>
      </c>
      <c r="D22" s="786">
        <v>563</v>
      </c>
      <c r="E22" s="786">
        <v>540</v>
      </c>
      <c r="F22" s="787"/>
      <c r="G22" s="787"/>
      <c r="H22" s="787"/>
    </row>
    <row r="23" spans="1:8" ht="20.100000000000001" customHeight="1">
      <c r="A23" s="2219">
        <v>2018</v>
      </c>
      <c r="B23" s="2242" t="s">
        <v>2915</v>
      </c>
      <c r="C23" s="782">
        <v>6553</v>
      </c>
      <c r="D23" s="783">
        <v>5501</v>
      </c>
      <c r="E23" s="783">
        <v>4605</v>
      </c>
      <c r="F23" s="783">
        <v>2015</v>
      </c>
      <c r="G23" s="784">
        <v>70.3</v>
      </c>
      <c r="H23" s="784">
        <v>83.7</v>
      </c>
    </row>
    <row r="24" spans="1:8" ht="20.100000000000001" customHeight="1">
      <c r="A24" s="2219"/>
      <c r="B24" s="2242"/>
      <c r="C24" s="785">
        <v>563</v>
      </c>
      <c r="D24" s="786">
        <v>563</v>
      </c>
      <c r="E24" s="786">
        <v>540</v>
      </c>
      <c r="F24" s="787"/>
      <c r="G24" s="787"/>
      <c r="H24" s="787"/>
    </row>
    <row r="25" spans="1:8" ht="20.100000000000001" customHeight="1">
      <c r="A25" s="2219">
        <v>2019</v>
      </c>
      <c r="B25" s="2242" t="s">
        <v>2916</v>
      </c>
      <c r="C25" s="782">
        <v>6553</v>
      </c>
      <c r="D25" s="783">
        <v>5615</v>
      </c>
      <c r="E25" s="783">
        <v>4617</v>
      </c>
      <c r="F25" s="783">
        <v>2041</v>
      </c>
      <c r="G25" s="784">
        <v>70.5</v>
      </c>
      <c r="H25" s="784">
        <v>82.2</v>
      </c>
    </row>
    <row r="26" spans="1:8" ht="20.100000000000001" customHeight="1">
      <c r="A26" s="2219"/>
      <c r="B26" s="2242"/>
      <c r="C26" s="791">
        <v>563</v>
      </c>
      <c r="D26" s="792">
        <v>563</v>
      </c>
      <c r="E26" s="792">
        <v>540</v>
      </c>
      <c r="F26" s="787"/>
      <c r="G26" s="787"/>
      <c r="H26" s="787"/>
    </row>
    <row r="27" spans="1:8" ht="20.100000000000001" customHeight="1">
      <c r="A27" s="2219">
        <v>2020</v>
      </c>
      <c r="B27" s="2219" t="s">
        <v>2695</v>
      </c>
      <c r="C27" s="782">
        <v>6553</v>
      </c>
      <c r="D27" s="783">
        <v>5615</v>
      </c>
      <c r="E27" s="783">
        <v>4652</v>
      </c>
      <c r="F27" s="783">
        <v>2055</v>
      </c>
      <c r="G27" s="784">
        <v>71</v>
      </c>
      <c r="H27" s="784">
        <v>82.8</v>
      </c>
    </row>
    <row r="28" spans="1:8" ht="20.100000000000001" customHeight="1">
      <c r="A28" s="2219"/>
      <c r="B28" s="2219"/>
      <c r="C28" s="1027" t="s">
        <v>2917</v>
      </c>
      <c r="D28" s="1028" t="s">
        <v>2917</v>
      </c>
      <c r="E28" s="1028" t="s">
        <v>2918</v>
      </c>
      <c r="F28" s="787"/>
      <c r="G28" s="787"/>
      <c r="H28" s="787"/>
    </row>
    <row r="29" spans="1:8" ht="20.100000000000001" customHeight="1">
      <c r="A29" s="2219">
        <v>2021</v>
      </c>
      <c r="B29" s="2219" t="s">
        <v>4919</v>
      </c>
      <c r="C29" s="782">
        <v>6553</v>
      </c>
      <c r="D29" s="783">
        <v>5615</v>
      </c>
      <c r="E29" s="783">
        <v>4673</v>
      </c>
      <c r="F29" s="783">
        <v>2055</v>
      </c>
      <c r="G29" s="784">
        <v>71.3</v>
      </c>
      <c r="H29" s="784">
        <v>83.2</v>
      </c>
    </row>
    <row r="30" spans="1:8" ht="20.100000000000001" customHeight="1">
      <c r="A30" s="2219"/>
      <c r="B30" s="2219"/>
      <c r="C30" s="1027" t="s">
        <v>2917</v>
      </c>
      <c r="D30" s="1028" t="s">
        <v>2917</v>
      </c>
      <c r="E30" s="1028" t="s">
        <v>2918</v>
      </c>
      <c r="F30" s="787"/>
      <c r="G30" s="787"/>
      <c r="H30" s="787"/>
    </row>
    <row r="31" spans="1:8" ht="20.100000000000001" customHeight="1">
      <c r="A31" s="2219">
        <v>2022</v>
      </c>
      <c r="B31" s="2219" t="s">
        <v>5260</v>
      </c>
      <c r="C31" s="782">
        <v>6553</v>
      </c>
      <c r="D31" s="783">
        <v>5615</v>
      </c>
      <c r="E31" s="783">
        <v>4718</v>
      </c>
      <c r="F31" s="783">
        <v>2055</v>
      </c>
      <c r="G31" s="784">
        <v>72</v>
      </c>
      <c r="H31" s="784">
        <v>84</v>
      </c>
    </row>
    <row r="32" spans="1:8" ht="20.100000000000001" customHeight="1">
      <c r="A32" s="2219"/>
      <c r="B32" s="2219"/>
      <c r="C32" s="1027" t="s">
        <v>5418</v>
      </c>
      <c r="D32" s="1028" t="s">
        <v>2917</v>
      </c>
      <c r="E32" s="1028" t="s">
        <v>2918</v>
      </c>
      <c r="F32" s="787"/>
      <c r="G32" s="787"/>
      <c r="H32" s="787"/>
    </row>
    <row r="33" spans="1:9" ht="20.100000000000001" customHeight="1">
      <c r="A33" s="2219">
        <v>2023</v>
      </c>
      <c r="B33" s="2219" t="s">
        <v>5430</v>
      </c>
      <c r="C33" s="782">
        <v>6553</v>
      </c>
      <c r="D33" s="783">
        <v>5615</v>
      </c>
      <c r="E33" s="783">
        <v>4744</v>
      </c>
      <c r="F33" s="783">
        <v>2055</v>
      </c>
      <c r="G33" s="784">
        <v>72.400000000000006</v>
      </c>
      <c r="H33" s="784">
        <v>84.5</v>
      </c>
    </row>
    <row r="34" spans="1:9" ht="20.100000000000001" customHeight="1">
      <c r="A34" s="2219"/>
      <c r="B34" s="2219"/>
      <c r="C34" s="1027" t="s">
        <v>5454</v>
      </c>
      <c r="D34" s="1028" t="s">
        <v>5454</v>
      </c>
      <c r="E34" s="1028" t="s">
        <v>5455</v>
      </c>
      <c r="F34" s="787"/>
      <c r="G34" s="787"/>
      <c r="H34" s="787"/>
    </row>
    <row r="35" spans="1:9" ht="20.100000000000001" customHeight="1">
      <c r="A35" s="2216">
        <v>2024</v>
      </c>
      <c r="B35" s="2216" t="s">
        <v>5568</v>
      </c>
      <c r="C35" s="1859">
        <v>6594</v>
      </c>
      <c r="D35" s="1860">
        <v>5660</v>
      </c>
      <c r="E35" s="1860">
        <v>4765</v>
      </c>
      <c r="F35" s="1860">
        <v>2055</v>
      </c>
      <c r="G35" s="1861">
        <v>72.3</v>
      </c>
      <c r="H35" s="1861">
        <v>84.2</v>
      </c>
    </row>
    <row r="36" spans="1:9" ht="20.100000000000001" customHeight="1">
      <c r="A36" s="2290"/>
      <c r="B36" s="2290"/>
      <c r="C36" s="1862" t="s">
        <v>5676</v>
      </c>
      <c r="D36" s="1863" t="s">
        <v>5676</v>
      </c>
      <c r="E36" s="1863" t="s">
        <v>5677</v>
      </c>
      <c r="F36" s="1864"/>
      <c r="G36" s="1864"/>
      <c r="H36" s="1864"/>
    </row>
    <row r="37" spans="1:9" ht="13.5">
      <c r="A37" s="177"/>
      <c r="B37" s="177"/>
      <c r="C37" s="177"/>
      <c r="D37" s="793"/>
      <c r="E37" s="793"/>
      <c r="F37" s="793"/>
      <c r="G37" s="794"/>
      <c r="H37" s="794"/>
      <c r="I37" s="794"/>
    </row>
    <row r="38" spans="1:9" s="165" customFormat="1" ht="22.5" customHeight="1">
      <c r="A38" s="165" t="s">
        <v>2919</v>
      </c>
      <c r="H38" s="48" t="s">
        <v>2139</v>
      </c>
    </row>
    <row r="39" spans="1:9" ht="39.950000000000003" customHeight="1">
      <c r="A39" s="954" t="s">
        <v>2348</v>
      </c>
      <c r="B39" s="957" t="s">
        <v>2349</v>
      </c>
      <c r="C39" s="958" t="s">
        <v>2900</v>
      </c>
      <c r="D39" s="958" t="s">
        <v>2901</v>
      </c>
      <c r="E39" s="958" t="s">
        <v>2902</v>
      </c>
      <c r="F39" s="958" t="s">
        <v>2903</v>
      </c>
      <c r="G39" s="958" t="s">
        <v>2904</v>
      </c>
      <c r="H39" s="964" t="s">
        <v>2905</v>
      </c>
    </row>
    <row r="40" spans="1:9" ht="20.100000000000001" customHeight="1">
      <c r="A40" s="955">
        <v>2009</v>
      </c>
      <c r="B40" s="712" t="s">
        <v>2906</v>
      </c>
      <c r="C40" s="584">
        <v>180</v>
      </c>
      <c r="D40" s="973">
        <v>180</v>
      </c>
      <c r="E40" s="973">
        <v>129.4</v>
      </c>
      <c r="F40" s="972" t="s">
        <v>400</v>
      </c>
      <c r="G40" s="973">
        <v>71.900000000000006</v>
      </c>
      <c r="H40" s="973">
        <v>71.900000000000006</v>
      </c>
    </row>
    <row r="41" spans="1:9" ht="20.100000000000001" customHeight="1">
      <c r="A41" s="955">
        <v>2010</v>
      </c>
      <c r="B41" s="986" t="s">
        <v>2033</v>
      </c>
      <c r="C41" s="584">
        <v>180</v>
      </c>
      <c r="D41" s="973">
        <v>180</v>
      </c>
      <c r="E41" s="973">
        <v>129.4</v>
      </c>
      <c r="F41" s="972" t="s">
        <v>400</v>
      </c>
      <c r="G41" s="973">
        <v>71.900000000000006</v>
      </c>
      <c r="H41" s="973">
        <v>71.900000000000006</v>
      </c>
    </row>
    <row r="42" spans="1:9" ht="20.100000000000001" customHeight="1">
      <c r="A42" s="955">
        <v>2011</v>
      </c>
      <c r="B42" s="986" t="s">
        <v>2034</v>
      </c>
      <c r="C42" s="584">
        <v>180</v>
      </c>
      <c r="D42" s="973">
        <v>180</v>
      </c>
      <c r="E42" s="973">
        <v>131.30000000000001</v>
      </c>
      <c r="F42" s="972" t="s">
        <v>400</v>
      </c>
      <c r="G42" s="973">
        <v>72.900000000000006</v>
      </c>
      <c r="H42" s="973">
        <v>72.900000000000006</v>
      </c>
    </row>
    <row r="43" spans="1:9" ht="20.100000000000001" customHeight="1">
      <c r="A43" s="955">
        <v>2012</v>
      </c>
      <c r="B43" s="986" t="s">
        <v>2035</v>
      </c>
      <c r="C43" s="584">
        <v>180</v>
      </c>
      <c r="D43" s="973">
        <v>180</v>
      </c>
      <c r="E43" s="973">
        <v>132.30000000000001</v>
      </c>
      <c r="F43" s="972" t="s">
        <v>400</v>
      </c>
      <c r="G43" s="973">
        <v>73.5</v>
      </c>
      <c r="H43" s="973">
        <v>73.5</v>
      </c>
    </row>
    <row r="44" spans="1:9" ht="20.100000000000001" customHeight="1">
      <c r="A44" s="955">
        <v>2013</v>
      </c>
      <c r="B44" s="986" t="s">
        <v>2036</v>
      </c>
      <c r="C44" s="584">
        <v>180</v>
      </c>
      <c r="D44" s="973">
        <v>180</v>
      </c>
      <c r="E44" s="973">
        <v>144.5</v>
      </c>
      <c r="F44" s="972" t="s">
        <v>400</v>
      </c>
      <c r="G44" s="973">
        <v>80.3</v>
      </c>
      <c r="H44" s="973">
        <v>80.3</v>
      </c>
    </row>
    <row r="45" spans="1:9" ht="20.100000000000001" customHeight="1">
      <c r="A45" s="955">
        <v>2014</v>
      </c>
      <c r="B45" s="986" t="s">
        <v>2037</v>
      </c>
      <c r="C45" s="584">
        <v>180</v>
      </c>
      <c r="D45" s="973">
        <v>180</v>
      </c>
      <c r="E45" s="973">
        <v>144.5</v>
      </c>
      <c r="F45" s="972" t="s">
        <v>399</v>
      </c>
      <c r="G45" s="973">
        <v>80.3</v>
      </c>
      <c r="H45" s="973">
        <v>80.3</v>
      </c>
    </row>
    <row r="46" spans="1:9" ht="20.100000000000001" customHeight="1">
      <c r="A46" s="955">
        <v>2015</v>
      </c>
      <c r="B46" s="986" t="s">
        <v>2038</v>
      </c>
      <c r="C46" s="584">
        <v>180</v>
      </c>
      <c r="D46" s="973">
        <v>174.5</v>
      </c>
      <c r="E46" s="973">
        <v>144.5</v>
      </c>
      <c r="F46" s="972" t="s">
        <v>399</v>
      </c>
      <c r="G46" s="973">
        <v>80.3</v>
      </c>
      <c r="H46" s="973">
        <v>82.8</v>
      </c>
    </row>
    <row r="47" spans="1:9" ht="20.100000000000001" customHeight="1">
      <c r="A47" s="955">
        <v>2016</v>
      </c>
      <c r="B47" s="986" t="s">
        <v>2039</v>
      </c>
      <c r="C47" s="584">
        <v>180</v>
      </c>
      <c r="D47" s="973">
        <v>174.5</v>
      </c>
      <c r="E47" s="973">
        <v>144.6</v>
      </c>
      <c r="F47" s="972" t="s">
        <v>399</v>
      </c>
      <c r="G47" s="973">
        <v>80.3</v>
      </c>
      <c r="H47" s="973">
        <v>82.9</v>
      </c>
    </row>
    <row r="48" spans="1:9" ht="20.100000000000001" customHeight="1">
      <c r="A48" s="955">
        <v>2017</v>
      </c>
      <c r="B48" s="986" t="s">
        <v>2040</v>
      </c>
      <c r="C48" s="584">
        <v>180</v>
      </c>
      <c r="D48" s="973">
        <v>174.5</v>
      </c>
      <c r="E48" s="973">
        <v>146.1</v>
      </c>
      <c r="F48" s="972" t="s">
        <v>399</v>
      </c>
      <c r="G48" s="973">
        <v>81.2</v>
      </c>
      <c r="H48" s="973">
        <v>83.7</v>
      </c>
    </row>
    <row r="49" spans="1:8" ht="20.100000000000001" customHeight="1">
      <c r="A49" s="955">
        <v>2018</v>
      </c>
      <c r="B49" s="986" t="s">
        <v>2041</v>
      </c>
      <c r="C49" s="584">
        <v>180</v>
      </c>
      <c r="D49" s="973">
        <v>174.5</v>
      </c>
      <c r="E49" s="973">
        <v>147.1</v>
      </c>
      <c r="F49" s="972" t="s">
        <v>399</v>
      </c>
      <c r="G49" s="973">
        <v>81.7</v>
      </c>
      <c r="H49" s="973">
        <v>84.3</v>
      </c>
    </row>
    <row r="50" spans="1:8" s="23" customFormat="1" ht="20.100000000000001" customHeight="1">
      <c r="A50" s="955">
        <v>2019</v>
      </c>
      <c r="B50" s="986" t="s">
        <v>2042</v>
      </c>
      <c r="C50" s="584">
        <v>180</v>
      </c>
      <c r="D50" s="973">
        <v>174.5</v>
      </c>
      <c r="E50" s="973">
        <v>152</v>
      </c>
      <c r="F50" s="972" t="s">
        <v>399</v>
      </c>
      <c r="G50" s="973">
        <v>84.4</v>
      </c>
      <c r="H50" s="973">
        <v>87.1</v>
      </c>
    </row>
    <row r="51" spans="1:8" s="22" customFormat="1" ht="20.100000000000001" customHeight="1">
      <c r="A51" s="955">
        <v>2020</v>
      </c>
      <c r="B51" s="986" t="s">
        <v>2043</v>
      </c>
      <c r="C51" s="584">
        <v>180</v>
      </c>
      <c r="D51" s="973">
        <v>174.5</v>
      </c>
      <c r="E51" s="973">
        <v>155.5</v>
      </c>
      <c r="F51" s="972" t="s">
        <v>553</v>
      </c>
      <c r="G51" s="973">
        <v>86.4</v>
      </c>
      <c r="H51" s="973">
        <v>89.1</v>
      </c>
    </row>
    <row r="52" spans="1:8" s="22" customFormat="1" ht="20.100000000000001" customHeight="1">
      <c r="A52" s="1536">
        <v>2021</v>
      </c>
      <c r="B52" s="1544" t="s">
        <v>4916</v>
      </c>
      <c r="C52" s="1540">
        <v>180</v>
      </c>
      <c r="D52" s="1541">
        <v>174.5</v>
      </c>
      <c r="E52" s="1541">
        <v>155.5</v>
      </c>
      <c r="F52" s="1417" t="s">
        <v>399</v>
      </c>
      <c r="G52" s="1541">
        <v>86.4</v>
      </c>
      <c r="H52" s="1541">
        <v>89.1</v>
      </c>
    </row>
    <row r="53" spans="1:8" s="22" customFormat="1" ht="20.100000000000001" customHeight="1">
      <c r="A53" s="1389">
        <v>2022</v>
      </c>
      <c r="B53" s="1392" t="s">
        <v>5125</v>
      </c>
      <c r="C53" s="584">
        <v>180</v>
      </c>
      <c r="D53" s="1391">
        <v>174.5</v>
      </c>
      <c r="E53" s="1391">
        <v>155.5</v>
      </c>
      <c r="F53" s="1390" t="s">
        <v>399</v>
      </c>
      <c r="G53" s="1391">
        <v>86.4</v>
      </c>
      <c r="H53" s="1391">
        <v>89.1</v>
      </c>
    </row>
    <row r="54" spans="1:8" s="22" customFormat="1" ht="20.100000000000001" customHeight="1">
      <c r="A54" s="1646">
        <v>2023</v>
      </c>
      <c r="B54" s="1652" t="s">
        <v>5426</v>
      </c>
      <c r="C54" s="1806">
        <v>180</v>
      </c>
      <c r="D54" s="1807">
        <v>174.5</v>
      </c>
      <c r="E54" s="1807">
        <v>155.5</v>
      </c>
      <c r="F54" s="1417" t="s">
        <v>399</v>
      </c>
      <c r="G54" s="1807">
        <v>86.4</v>
      </c>
      <c r="H54" s="1807">
        <v>89.1</v>
      </c>
    </row>
    <row r="55" spans="1:8" s="22" customFormat="1" ht="20.100000000000001" customHeight="1">
      <c r="A55" s="1645">
        <v>2024</v>
      </c>
      <c r="B55" s="1808" t="s">
        <v>5563</v>
      </c>
      <c r="C55" s="1800">
        <v>180</v>
      </c>
      <c r="D55" s="1804">
        <v>174.5</v>
      </c>
      <c r="E55" s="1804">
        <v>155.5</v>
      </c>
      <c r="F55" s="1801" t="s">
        <v>553</v>
      </c>
      <c r="G55" s="1804">
        <v>86.4</v>
      </c>
      <c r="H55" s="1804">
        <v>89.1</v>
      </c>
    </row>
    <row r="56" spans="1:8" s="23" customFormat="1" ht="20.100000000000001" customHeight="1">
      <c r="A56" s="993" t="s">
        <v>5675</v>
      </c>
      <c r="B56" s="993"/>
      <c r="C56" s="993"/>
      <c r="D56" s="20"/>
    </row>
  </sheetData>
  <customSheetViews>
    <customSheetView guid="{35BD8D3A-C3F6-4E0E-B6B2-2143E8CF03D4}" scale="85" topLeftCell="A31">
      <selection activeCell="G57" sqref="G57"/>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topLeftCell="A19">
      <selection activeCell="E48" sqref="E4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E48" sqref="E4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49" sqref="A49"/>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topLeftCell="A19">
      <selection activeCell="E48" sqref="E4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topLeftCell="A19">
      <selection activeCell="E48" sqref="E4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topLeftCell="A19">
      <selection activeCell="C29" sqref="C29"/>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topLeftCell="A19">
      <selection activeCell="E48" sqref="E4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topLeftCell="A19">
      <selection activeCell="C49" sqref="C49:H4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topLeftCell="A19">
      <selection activeCell="E48" sqref="E4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topLeftCell="A19">
      <selection activeCell="E48" sqref="E4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topLeftCell="A19">
      <selection activeCell="C29" sqref="C29"/>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topLeftCell="A19">
      <selection activeCell="C29" sqref="C29"/>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topLeftCell="A19">
      <selection activeCell="E48" sqref="E4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topLeftCell="A19">
      <selection activeCell="E48" sqref="E4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topLeftCell="A19">
      <selection activeCell="E48" sqref="E4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topLeftCell="A19">
      <selection activeCell="E48" sqref="E4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topLeftCell="A19">
      <selection activeCell="E48" sqref="E4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topLeftCell="A19">
      <selection activeCell="E48" sqref="E4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topLeftCell="A19">
      <selection activeCell="C29" sqref="C29"/>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topLeftCell="A19">
      <selection activeCell="E48" sqref="E4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topLeftCell="A19">
      <selection activeCell="E48" sqref="E4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topLeftCell="A19">
      <selection activeCell="E48" sqref="E4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topLeftCell="A19">
      <selection activeCell="E48" sqref="E4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topLeftCell="A19">
      <selection activeCell="E48" sqref="E4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topLeftCell="A19">
      <selection activeCell="E48" sqref="E4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topLeftCell="A19">
      <selection activeCell="E48" sqref="E4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9">
      <selection activeCell="E48" sqref="E4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topLeftCell="A19">
      <selection activeCell="C29" sqref="C29"/>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topLeftCell="A19">
      <selection activeCell="C29" sqref="C29"/>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topLeftCell="A19">
      <selection activeCell="C29" sqref="C29"/>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topLeftCell="A19">
      <selection activeCell="C29" sqref="C29"/>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topLeftCell="A19">
      <selection activeCell="C29" sqref="C29"/>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topLeftCell="A19">
      <selection activeCell="C29" sqref="C29"/>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topLeftCell="A19">
      <selection activeCell="C29" sqref="C29"/>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topLeftCell="A19">
      <selection activeCell="C29" sqref="C29"/>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topLeftCell="A19">
      <selection activeCell="C29" sqref="C29"/>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topLeftCell="A19">
      <selection activeCell="C29" sqref="C29"/>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topLeftCell="A19">
      <selection activeCell="C29" sqref="C29"/>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topLeftCell="A19">
      <selection activeCell="C29" sqref="C29"/>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topLeftCell="A19">
      <selection activeCell="C29" sqref="C29"/>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topLeftCell="A19">
      <selection activeCell="C29" sqref="C29"/>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topLeftCell="A19">
      <selection activeCell="C29" sqref="C29"/>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topLeftCell="A19">
      <selection activeCell="C29" sqref="C29"/>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topLeftCell="A19">
      <selection activeCell="C29" sqref="C29"/>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topLeftCell="A19">
      <selection activeCell="C29" sqref="C29"/>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topLeftCell="A19">
      <selection activeCell="C29" sqref="C29"/>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topLeftCell="A19">
      <selection activeCell="C29" sqref="C29"/>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topLeftCell="A19">
      <selection activeCell="C29" sqref="C29"/>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topLeftCell="A19">
      <selection activeCell="C29" sqref="C29"/>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topLeftCell="A19">
      <selection activeCell="C29" sqref="C29"/>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topLeftCell="A19">
      <selection activeCell="E48" sqref="E4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topLeftCell="A19">
      <selection activeCell="E48" sqref="E4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topLeftCell="A19">
      <selection activeCell="E48" sqref="E4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topLeftCell="A19">
      <selection activeCell="E48" sqref="E4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topLeftCell="A19">
      <selection activeCell="E48" sqref="E4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topLeftCell="A19">
      <selection activeCell="E48" sqref="E4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topLeftCell="A19">
      <selection activeCell="E48" sqref="E4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topLeftCell="A19">
      <selection activeCell="C29" sqref="C29"/>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topLeftCell="A19">
      <selection activeCell="C29" sqref="C29"/>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topLeftCell="A19">
      <selection activeCell="C29" sqref="C29"/>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topLeftCell="A19">
      <selection activeCell="E48" sqref="E4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topLeftCell="A19">
      <selection activeCell="E48" sqref="E4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topLeftCell="A19">
      <selection activeCell="E48" sqref="E4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topLeftCell="A19">
      <selection activeCell="E48" sqref="E4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topLeftCell="A19">
      <selection activeCell="E48" sqref="E4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topLeftCell="A19">
      <selection activeCell="C29" sqref="C29"/>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topLeftCell="A19">
      <selection activeCell="C29" sqref="C29"/>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topLeftCell="A19">
      <selection activeCell="C29" sqref="C29"/>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topLeftCell="A19">
      <selection activeCell="C29" sqref="C29"/>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topLeftCell="A19">
      <selection activeCell="E48" sqref="E4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topLeftCell="A19">
      <selection activeCell="E48" sqref="E4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topLeftCell="A19">
      <selection activeCell="E48" sqref="E4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topLeftCell="A19">
      <selection activeCell="E48" sqref="E4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topLeftCell="A19">
      <selection activeCell="E48" sqref="E4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49" sqref="A49"/>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49" sqref="A49"/>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topLeftCell="A19">
      <selection activeCell="E48" sqref="E4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topLeftCell="A19">
      <selection activeCell="E48" sqref="E4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49" sqref="A49"/>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31">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32">
    <mergeCell ref="A35:A36"/>
    <mergeCell ref="B35:B36"/>
    <mergeCell ref="A17:A18"/>
    <mergeCell ref="B17:B18"/>
    <mergeCell ref="A25:A26"/>
    <mergeCell ref="B25:B26"/>
    <mergeCell ref="A27:A28"/>
    <mergeCell ref="B27:B28"/>
    <mergeCell ref="A19:A20"/>
    <mergeCell ref="B19:B20"/>
    <mergeCell ref="A21:A22"/>
    <mergeCell ref="B21:B22"/>
    <mergeCell ref="A23:A24"/>
    <mergeCell ref="B23:B24"/>
    <mergeCell ref="A29:A30"/>
    <mergeCell ref="B29:B30"/>
    <mergeCell ref="A33:A34"/>
    <mergeCell ref="B33:B34"/>
    <mergeCell ref="A31:A32"/>
    <mergeCell ref="B31:B32"/>
    <mergeCell ref="A5:A6"/>
    <mergeCell ref="B5:B6"/>
    <mergeCell ref="A7:A8"/>
    <mergeCell ref="B7:B8"/>
    <mergeCell ref="A9:A10"/>
    <mergeCell ref="B9:B10"/>
    <mergeCell ref="A11:A12"/>
    <mergeCell ref="B11:B12"/>
    <mergeCell ref="A13:A14"/>
    <mergeCell ref="B13:B14"/>
    <mergeCell ref="A15:A16"/>
    <mergeCell ref="B15:B16"/>
  </mergeCells>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autoPageBreaks="0"/>
  </sheetPr>
  <dimension ref="A1:N29"/>
  <sheetViews>
    <sheetView zoomScale="70" zoomScaleNormal="70" zoomScaleSheetLayoutView="100" workbookViewId="0">
      <selection activeCell="W29" sqref="W29"/>
    </sheetView>
  </sheetViews>
  <sheetFormatPr defaultColWidth="2.5" defaultRowHeight="15" customHeight="1"/>
  <cols>
    <col min="1" max="2" width="11.375" style="20" customWidth="1"/>
    <col min="3" max="3" width="10.5" style="20" customWidth="1"/>
    <col min="4" max="9" width="9" style="20" customWidth="1"/>
    <col min="10" max="12" width="8" style="20" customWidth="1"/>
    <col min="13" max="13" width="2.5" style="20" customWidth="1"/>
    <col min="14" max="14" width="10.625" style="20" bestFit="1" customWidth="1"/>
    <col min="15" max="16384" width="2.5" style="20"/>
  </cols>
  <sheetData>
    <row r="1" spans="1:14" ht="22.5" customHeight="1">
      <c r="L1" s="19" t="s">
        <v>4840</v>
      </c>
      <c r="N1" s="558" t="s">
        <v>747</v>
      </c>
    </row>
    <row r="2" spans="1:14" ht="22.5" customHeight="1">
      <c r="A2" s="22" t="s">
        <v>4843</v>
      </c>
      <c r="B2" s="22"/>
      <c r="C2" s="22"/>
    </row>
    <row r="3" spans="1:14" s="165" customFormat="1" ht="22.5" customHeight="1">
      <c r="L3" s="48" t="s">
        <v>2139</v>
      </c>
    </row>
    <row r="4" spans="1:14" ht="20.100000000000001" customHeight="1">
      <c r="A4" s="2135" t="s">
        <v>2348</v>
      </c>
      <c r="B4" s="2222" t="s">
        <v>2349</v>
      </c>
      <c r="C4" s="2024" t="s">
        <v>2920</v>
      </c>
      <c r="D4" s="2024"/>
      <c r="E4" s="2024" t="s">
        <v>2921</v>
      </c>
      <c r="F4" s="2024"/>
      <c r="G4" s="2024" t="s">
        <v>2922</v>
      </c>
      <c r="H4" s="2024"/>
      <c r="I4" s="795" t="s">
        <v>2923</v>
      </c>
      <c r="J4" s="796" t="s">
        <v>2924</v>
      </c>
      <c r="K4" s="796" t="s">
        <v>2925</v>
      </c>
      <c r="L4" s="796" t="s">
        <v>2926</v>
      </c>
    </row>
    <row r="5" spans="1:14" ht="27">
      <c r="A5" s="2136"/>
      <c r="B5" s="2136"/>
      <c r="C5" s="964" t="s">
        <v>2927</v>
      </c>
      <c r="D5" s="964" t="s">
        <v>2928</v>
      </c>
      <c r="E5" s="964" t="s">
        <v>2929</v>
      </c>
      <c r="F5" s="964" t="s">
        <v>2930</v>
      </c>
      <c r="G5" s="964" t="s">
        <v>2931</v>
      </c>
      <c r="H5" s="964" t="s">
        <v>2932</v>
      </c>
      <c r="I5" s="963" t="s">
        <v>2904</v>
      </c>
      <c r="J5" s="963" t="s">
        <v>2933</v>
      </c>
      <c r="K5" s="963" t="s">
        <v>2934</v>
      </c>
      <c r="L5" s="963" t="s">
        <v>2935</v>
      </c>
    </row>
    <row r="6" spans="1:14" s="37" customFormat="1" ht="30" customHeight="1">
      <c r="A6" s="1009">
        <v>2009</v>
      </c>
      <c r="B6" s="1009" t="s">
        <v>1947</v>
      </c>
      <c r="C6" s="601">
        <v>129560</v>
      </c>
      <c r="D6" s="1006">
        <v>334189</v>
      </c>
      <c r="E6" s="1006">
        <v>96156</v>
      </c>
      <c r="F6" s="1006">
        <v>236932</v>
      </c>
      <c r="G6" s="1006">
        <v>85340</v>
      </c>
      <c r="H6" s="1006">
        <v>220345</v>
      </c>
      <c r="I6" s="652">
        <v>74.2</v>
      </c>
      <c r="J6" s="652">
        <v>70.900000000000006</v>
      </c>
      <c r="K6" s="652">
        <v>88.8</v>
      </c>
      <c r="L6" s="652">
        <v>93</v>
      </c>
    </row>
    <row r="7" spans="1:14" s="37" customFormat="1" ht="30" customHeight="1">
      <c r="A7" s="1009">
        <v>2010</v>
      </c>
      <c r="B7" s="1009" t="s">
        <v>2033</v>
      </c>
      <c r="C7" s="601">
        <v>130685</v>
      </c>
      <c r="D7" s="1006">
        <v>333694</v>
      </c>
      <c r="E7" s="1006">
        <v>97823</v>
      </c>
      <c r="F7" s="1006">
        <v>238908</v>
      </c>
      <c r="G7" s="1006">
        <v>87399</v>
      </c>
      <c r="H7" s="1006">
        <v>223367</v>
      </c>
      <c r="I7" s="652">
        <v>74.900000000000006</v>
      </c>
      <c r="J7" s="652">
        <v>71.599999999999994</v>
      </c>
      <c r="K7" s="652">
        <v>89.3</v>
      </c>
      <c r="L7" s="652">
        <v>93.5</v>
      </c>
    </row>
    <row r="8" spans="1:14" s="37" customFormat="1" ht="30" customHeight="1">
      <c r="A8" s="1009">
        <v>2011</v>
      </c>
      <c r="B8" s="1009" t="s">
        <v>2034</v>
      </c>
      <c r="C8" s="601">
        <v>129804</v>
      </c>
      <c r="D8" s="1006">
        <v>325296</v>
      </c>
      <c r="E8" s="1006">
        <v>97088</v>
      </c>
      <c r="F8" s="1006">
        <v>233248</v>
      </c>
      <c r="G8" s="1006">
        <v>86854</v>
      </c>
      <c r="H8" s="1006">
        <v>219078</v>
      </c>
      <c r="I8" s="652">
        <v>74.8</v>
      </c>
      <c r="J8" s="652">
        <v>71.7</v>
      </c>
      <c r="K8" s="652">
        <v>89.5</v>
      </c>
      <c r="L8" s="652">
        <v>93.9</v>
      </c>
    </row>
    <row r="9" spans="1:14" s="37" customFormat="1" ht="30" customHeight="1">
      <c r="A9" s="1009">
        <v>2012</v>
      </c>
      <c r="B9" s="1009" t="s">
        <v>2035</v>
      </c>
      <c r="C9" s="601">
        <v>131919</v>
      </c>
      <c r="D9" s="1006">
        <v>324905</v>
      </c>
      <c r="E9" s="1006">
        <v>97508</v>
      </c>
      <c r="F9" s="1006">
        <v>230773</v>
      </c>
      <c r="G9" s="1006">
        <v>88900</v>
      </c>
      <c r="H9" s="1006">
        <v>220101</v>
      </c>
      <c r="I9" s="652">
        <v>73.900000000000006</v>
      </c>
      <c r="J9" s="652">
        <v>71</v>
      </c>
      <c r="K9" s="652">
        <v>91.2</v>
      </c>
      <c r="L9" s="652">
        <v>95.4</v>
      </c>
    </row>
    <row r="10" spans="1:14" s="37" customFormat="1" ht="30" customHeight="1">
      <c r="A10" s="1009">
        <v>2013</v>
      </c>
      <c r="B10" s="1009" t="s">
        <v>2036</v>
      </c>
      <c r="C10" s="601">
        <v>133614</v>
      </c>
      <c r="D10" s="1006">
        <v>325654</v>
      </c>
      <c r="E10" s="1006">
        <v>99168</v>
      </c>
      <c r="F10" s="1006">
        <v>231997</v>
      </c>
      <c r="G10" s="1006">
        <v>90705</v>
      </c>
      <c r="H10" s="1006">
        <v>221267</v>
      </c>
      <c r="I10" s="652">
        <v>74.2</v>
      </c>
      <c r="J10" s="652">
        <v>71.2</v>
      </c>
      <c r="K10" s="652">
        <v>91.5</v>
      </c>
      <c r="L10" s="652">
        <v>95.4</v>
      </c>
    </row>
    <row r="11" spans="1:14" s="37" customFormat="1" ht="30" customHeight="1">
      <c r="A11" s="1009">
        <v>2014</v>
      </c>
      <c r="B11" s="1009" t="s">
        <v>2037</v>
      </c>
      <c r="C11" s="601">
        <v>135828</v>
      </c>
      <c r="D11" s="1006">
        <v>326275</v>
      </c>
      <c r="E11" s="1006">
        <v>101769</v>
      </c>
      <c r="F11" s="1006">
        <v>234873</v>
      </c>
      <c r="G11" s="1006">
        <v>94060</v>
      </c>
      <c r="H11" s="1006">
        <v>223884</v>
      </c>
      <c r="I11" s="652">
        <v>74.900000000000006</v>
      </c>
      <c r="J11" s="652">
        <v>72</v>
      </c>
      <c r="K11" s="652">
        <v>92.4</v>
      </c>
      <c r="L11" s="652">
        <v>95.3</v>
      </c>
    </row>
    <row r="12" spans="1:14" ht="30" customHeight="1">
      <c r="A12" s="1009">
        <v>2015</v>
      </c>
      <c r="B12" s="1009" t="s">
        <v>2038</v>
      </c>
      <c r="C12" s="584">
        <v>137922</v>
      </c>
      <c r="D12" s="972">
        <v>326987</v>
      </c>
      <c r="E12" s="972">
        <v>103652</v>
      </c>
      <c r="F12" s="972">
        <v>236242</v>
      </c>
      <c r="G12" s="972">
        <v>95686</v>
      </c>
      <c r="H12" s="972">
        <v>224970</v>
      </c>
      <c r="I12" s="973">
        <v>75.2</v>
      </c>
      <c r="J12" s="973">
        <v>72.2</v>
      </c>
      <c r="K12" s="973">
        <v>92.3</v>
      </c>
      <c r="L12" s="973">
        <v>95.2</v>
      </c>
    </row>
    <row r="13" spans="1:14" ht="30" customHeight="1">
      <c r="A13" s="1009">
        <v>2016</v>
      </c>
      <c r="B13" s="1009" t="s">
        <v>2039</v>
      </c>
      <c r="C13" s="584">
        <v>139161</v>
      </c>
      <c r="D13" s="972">
        <v>326088</v>
      </c>
      <c r="E13" s="972">
        <v>105321</v>
      </c>
      <c r="F13" s="972">
        <v>237781</v>
      </c>
      <c r="G13" s="972">
        <v>96738</v>
      </c>
      <c r="H13" s="972">
        <v>225548</v>
      </c>
      <c r="I13" s="973">
        <v>75.7</v>
      </c>
      <c r="J13" s="973">
        <v>72.900000000000006</v>
      </c>
      <c r="K13" s="973">
        <v>91.9</v>
      </c>
      <c r="L13" s="973">
        <v>94.9</v>
      </c>
    </row>
    <row r="14" spans="1:14" ht="30" customHeight="1">
      <c r="A14" s="1009">
        <v>2017</v>
      </c>
      <c r="B14" s="1009" t="s">
        <v>2040</v>
      </c>
      <c r="C14" s="584">
        <v>139698</v>
      </c>
      <c r="D14" s="972">
        <v>324423</v>
      </c>
      <c r="E14" s="972">
        <v>105879</v>
      </c>
      <c r="F14" s="972">
        <v>237183</v>
      </c>
      <c r="G14" s="972">
        <v>96983</v>
      </c>
      <c r="H14" s="972">
        <v>223606</v>
      </c>
      <c r="I14" s="973">
        <v>75.8</v>
      </c>
      <c r="J14" s="973">
        <v>73.099999999999994</v>
      </c>
      <c r="K14" s="973">
        <v>91.6</v>
      </c>
      <c r="L14" s="973">
        <v>94.3</v>
      </c>
    </row>
    <row r="15" spans="1:14" ht="30" customHeight="1">
      <c r="A15" s="1009">
        <v>2018</v>
      </c>
      <c r="B15" s="1009" t="s">
        <v>2041</v>
      </c>
      <c r="C15" s="584">
        <v>140629</v>
      </c>
      <c r="D15" s="972">
        <v>322860</v>
      </c>
      <c r="E15" s="972">
        <v>106811</v>
      </c>
      <c r="F15" s="972">
        <v>237161</v>
      </c>
      <c r="G15" s="972">
        <v>97094</v>
      </c>
      <c r="H15" s="972">
        <v>223842</v>
      </c>
      <c r="I15" s="973">
        <v>76</v>
      </c>
      <c r="J15" s="973">
        <v>73.5</v>
      </c>
      <c r="K15" s="973">
        <v>90.9</v>
      </c>
      <c r="L15" s="973">
        <v>94.4</v>
      </c>
    </row>
    <row r="16" spans="1:14" s="23" customFormat="1" ht="30" customHeight="1">
      <c r="A16" s="986">
        <v>2019</v>
      </c>
      <c r="B16" s="986" t="s">
        <v>2042</v>
      </c>
      <c r="C16" s="584">
        <v>141989</v>
      </c>
      <c r="D16" s="972">
        <v>321905</v>
      </c>
      <c r="E16" s="972">
        <v>107910</v>
      </c>
      <c r="F16" s="972">
        <v>237082</v>
      </c>
      <c r="G16" s="972">
        <v>98133</v>
      </c>
      <c r="H16" s="972">
        <v>223920</v>
      </c>
      <c r="I16" s="973">
        <v>76</v>
      </c>
      <c r="J16" s="973">
        <v>73.599999999999994</v>
      </c>
      <c r="K16" s="973">
        <v>90.94</v>
      </c>
      <c r="L16" s="973">
        <v>94.4</v>
      </c>
    </row>
    <row r="17" spans="1:12" ht="30" customHeight="1">
      <c r="A17" s="986">
        <v>2020</v>
      </c>
      <c r="B17" s="986" t="s">
        <v>2043</v>
      </c>
      <c r="C17" s="584">
        <v>143278</v>
      </c>
      <c r="D17" s="972">
        <v>320406</v>
      </c>
      <c r="E17" s="972">
        <v>109171</v>
      </c>
      <c r="F17" s="972">
        <v>237202</v>
      </c>
      <c r="G17" s="972">
        <v>98977</v>
      </c>
      <c r="H17" s="972">
        <v>223367</v>
      </c>
      <c r="I17" s="973">
        <v>76.2</v>
      </c>
      <c r="J17" s="973">
        <v>74</v>
      </c>
      <c r="K17" s="973">
        <v>90.7</v>
      </c>
      <c r="L17" s="973">
        <v>94.2</v>
      </c>
    </row>
    <row r="18" spans="1:12" ht="30" customHeight="1">
      <c r="A18" s="1544">
        <v>2021</v>
      </c>
      <c r="B18" s="1544" t="s">
        <v>4916</v>
      </c>
      <c r="C18" s="1540">
        <v>143999</v>
      </c>
      <c r="D18" s="1417">
        <v>318526</v>
      </c>
      <c r="E18" s="1417">
        <v>110454</v>
      </c>
      <c r="F18" s="1417">
        <v>237375</v>
      </c>
      <c r="G18" s="1417">
        <v>99322</v>
      </c>
      <c r="H18" s="1417">
        <v>221781</v>
      </c>
      <c r="I18" s="1541">
        <v>76.7</v>
      </c>
      <c r="J18" s="1541">
        <v>74.5</v>
      </c>
      <c r="K18" s="1541">
        <v>89.9</v>
      </c>
      <c r="L18" s="1541">
        <v>93.4</v>
      </c>
    </row>
    <row r="19" spans="1:12" ht="30" customHeight="1">
      <c r="A19" s="1392">
        <v>2022</v>
      </c>
      <c r="B19" s="1392" t="s">
        <v>5125</v>
      </c>
      <c r="C19" s="584">
        <v>145008</v>
      </c>
      <c r="D19" s="1390">
        <v>316383</v>
      </c>
      <c r="E19" s="1390">
        <v>111939</v>
      </c>
      <c r="F19" s="1390">
        <v>237658</v>
      </c>
      <c r="G19" s="1390">
        <v>100098</v>
      </c>
      <c r="H19" s="1390">
        <v>220835</v>
      </c>
      <c r="I19" s="1391">
        <v>77.2</v>
      </c>
      <c r="J19" s="1391">
        <v>75.099999999999994</v>
      </c>
      <c r="K19" s="1391">
        <v>89.4</v>
      </c>
      <c r="L19" s="1391">
        <v>92.9</v>
      </c>
    </row>
    <row r="20" spans="1:12" ht="30" customHeight="1">
      <c r="A20" s="1652">
        <v>2023</v>
      </c>
      <c r="B20" s="1652" t="s">
        <v>5426</v>
      </c>
      <c r="C20" s="1833">
        <v>145509</v>
      </c>
      <c r="D20" s="1417">
        <v>313467</v>
      </c>
      <c r="E20" s="1417">
        <v>113233</v>
      </c>
      <c r="F20" s="1417">
        <v>237752</v>
      </c>
      <c r="G20" s="1417">
        <v>100977</v>
      </c>
      <c r="H20" s="1417">
        <v>220261</v>
      </c>
      <c r="I20" s="1834">
        <v>77.8</v>
      </c>
      <c r="J20" s="1834">
        <v>75.8</v>
      </c>
      <c r="K20" s="1834">
        <v>89.2</v>
      </c>
      <c r="L20" s="1834">
        <v>92.6</v>
      </c>
    </row>
    <row r="21" spans="1:12" ht="30" customHeight="1">
      <c r="A21" s="1658">
        <v>2024</v>
      </c>
      <c r="B21" s="1846" t="s">
        <v>5563</v>
      </c>
      <c r="C21" s="1800">
        <v>146532</v>
      </c>
      <c r="D21" s="1801">
        <v>310950</v>
      </c>
      <c r="E21" s="1801">
        <v>114631</v>
      </c>
      <c r="F21" s="1801">
        <v>237568</v>
      </c>
      <c r="G21" s="1801">
        <v>101720</v>
      </c>
      <c r="H21" s="1801">
        <v>218977</v>
      </c>
      <c r="I21" s="1804">
        <v>78.2</v>
      </c>
      <c r="J21" s="1804">
        <v>76.400000000000006</v>
      </c>
      <c r="K21" s="1804">
        <v>88.7</v>
      </c>
      <c r="L21" s="1804">
        <v>92.2</v>
      </c>
    </row>
    <row r="22" spans="1:12" ht="15" customHeight="1">
      <c r="A22" s="979" t="s">
        <v>2936</v>
      </c>
      <c r="B22" s="979"/>
      <c r="C22" s="979"/>
    </row>
    <row r="23" spans="1:12" ht="15" customHeight="1">
      <c r="A23" s="979" t="s">
        <v>2937</v>
      </c>
      <c r="B23" s="979"/>
      <c r="C23" s="979"/>
    </row>
    <row r="24" spans="1:12" ht="15" customHeight="1">
      <c r="A24" s="979" t="s">
        <v>2938</v>
      </c>
      <c r="B24" s="979"/>
      <c r="C24" s="979"/>
    </row>
    <row r="25" spans="1:12" ht="15" customHeight="1">
      <c r="A25" s="20" t="s">
        <v>2939</v>
      </c>
    </row>
    <row r="26" spans="1:12" s="23" customFormat="1" ht="15" customHeight="1">
      <c r="A26" s="979" t="s">
        <v>2940</v>
      </c>
      <c r="B26" s="979"/>
      <c r="C26" s="979"/>
    </row>
    <row r="27" spans="1:12" ht="15" customHeight="1">
      <c r="A27" s="20" t="s">
        <v>2941</v>
      </c>
    </row>
    <row r="28" spans="1:12" ht="15" customHeight="1">
      <c r="A28" s="993" t="s">
        <v>5678</v>
      </c>
      <c r="B28" s="993"/>
      <c r="C28" s="993"/>
      <c r="D28" s="23"/>
    </row>
    <row r="29" spans="1:12" ht="15" customHeight="1">
      <c r="F29" s="23"/>
      <c r="G29" s="23"/>
      <c r="H29" s="23"/>
      <c r="I29" s="23"/>
    </row>
  </sheetData>
  <customSheetViews>
    <customSheetView guid="{35BD8D3A-C3F6-4E0E-B6B2-2143E8CF03D4}" scale="85" topLeftCell="A7">
      <selection activeCell="L25" sqref="L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C18" sqref="C18:L18"/>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C18" sqref="C18:L18"/>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C18" sqref="C18:L18"/>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C18" sqref="C18:L18"/>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C18" sqref="C18:L18"/>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C18" sqref="C18:L18"/>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U17" sqref="U17"/>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C18" sqref="C18:L18"/>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C18" sqref="C18:L18"/>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C18" sqref="C18:L18"/>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C18" sqref="C18:L18"/>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C18" sqref="C18:L18"/>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C18" sqref="C18:L18"/>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C18" sqref="C18:L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C18" sqref="C18:L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C18" sqref="C18:L18"/>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C18" sqref="C18:L18"/>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C18" sqref="C18:L18"/>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C18" sqref="C18:L18"/>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C18" sqref="C18:L18"/>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C18" sqref="C18:L18"/>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C18" sqref="C18:L18"/>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topLeftCell="A11">
      <selection activeCell="C18" sqref="C18:L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8" sqref="C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C18" sqref="C18:L18"/>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C18" sqref="C18:L18"/>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C18" sqref="C18:L18"/>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C18" sqref="C18:L18"/>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C18" sqref="C18:L18"/>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C18" sqref="C18:L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C18" sqref="C18:L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C18" sqref="C18:L18"/>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C18" sqref="C18:L18"/>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C18" sqref="C18:L18"/>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C18" sqref="C18:L18"/>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C18" sqref="C18:L18"/>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C18" sqref="C18:L18"/>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C18" sqref="C18:L18"/>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C18" sqref="C18:L18"/>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C18" sqref="C18:L18"/>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C18" sqref="C18:L18"/>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C18" sqref="C18:L18"/>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C18" sqref="C18:L18"/>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C18" sqref="C18:L18"/>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C18" sqref="C18:L18"/>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C18" sqref="C18:L18"/>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7">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5">
    <mergeCell ref="A4:A5"/>
    <mergeCell ref="B4:B5"/>
    <mergeCell ref="C4:D4"/>
    <mergeCell ref="E4:F4"/>
    <mergeCell ref="G4:H4"/>
  </mergeCells>
  <phoneticPr fontId="2"/>
  <hyperlinks>
    <hyperlink ref="N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autoPageBreaks="0"/>
  </sheetPr>
  <dimension ref="A1:M22"/>
  <sheetViews>
    <sheetView zoomScale="85" zoomScaleNormal="85" zoomScaleSheetLayoutView="85" workbookViewId="0"/>
  </sheetViews>
  <sheetFormatPr defaultColWidth="2.5" defaultRowHeight="15" customHeight="1"/>
  <cols>
    <col min="1" max="1" width="10.375" style="540" customWidth="1"/>
    <col min="2" max="2" width="11.75" style="540" customWidth="1"/>
    <col min="3" max="11" width="11.625" style="540" customWidth="1"/>
    <col min="12" max="12" width="2.5" style="20" customWidth="1"/>
    <col min="13" max="13" width="10.625" style="20" bestFit="1" customWidth="1"/>
    <col min="14" max="16384" width="2.5" style="20"/>
  </cols>
  <sheetData>
    <row r="1" spans="1:13" ht="22.5" customHeight="1">
      <c r="K1" s="580" t="s">
        <v>4840</v>
      </c>
      <c r="M1" s="558" t="s">
        <v>747</v>
      </c>
    </row>
    <row r="2" spans="1:13" ht="22.5" customHeight="1">
      <c r="A2" s="686" t="s">
        <v>4842</v>
      </c>
      <c r="B2" s="686"/>
      <c r="C2" s="686"/>
    </row>
    <row r="3" spans="1:13" s="165" customFormat="1" ht="22.5" customHeight="1">
      <c r="A3" s="562" t="s">
        <v>2942</v>
      </c>
      <c r="B3" s="562"/>
      <c r="C3" s="562"/>
      <c r="D3" s="562"/>
      <c r="E3" s="562"/>
      <c r="F3" s="562"/>
      <c r="G3" s="562"/>
      <c r="H3" s="562"/>
      <c r="I3" s="562"/>
      <c r="J3" s="562"/>
      <c r="K3" s="560" t="s">
        <v>2139</v>
      </c>
    </row>
    <row r="4" spans="1:13" ht="20.100000000000001" customHeight="1">
      <c r="A4" s="2159" t="s">
        <v>2348</v>
      </c>
      <c r="B4" s="2212" t="s">
        <v>2349</v>
      </c>
      <c r="C4" s="2158" t="s">
        <v>2943</v>
      </c>
      <c r="D4" s="2158"/>
      <c r="E4" s="2158"/>
      <c r="F4" s="2158"/>
      <c r="G4" s="2213" t="s">
        <v>2944</v>
      </c>
      <c r="H4" s="2213" t="s">
        <v>2945</v>
      </c>
      <c r="I4" s="2213" t="s">
        <v>2946</v>
      </c>
      <c r="J4" s="2213" t="s">
        <v>5076</v>
      </c>
      <c r="K4" s="2214" t="s">
        <v>2947</v>
      </c>
    </row>
    <row r="5" spans="1:13" ht="20.100000000000001" customHeight="1">
      <c r="A5" s="2159"/>
      <c r="B5" s="2159"/>
      <c r="C5" s="1275" t="s">
        <v>2948</v>
      </c>
      <c r="D5" s="1275" t="s">
        <v>2949</v>
      </c>
      <c r="E5" s="1275" t="s">
        <v>2950</v>
      </c>
      <c r="F5" s="1275" t="s">
        <v>873</v>
      </c>
      <c r="G5" s="2158"/>
      <c r="H5" s="2158"/>
      <c r="I5" s="2158"/>
      <c r="J5" s="2158"/>
      <c r="K5" s="2157"/>
    </row>
    <row r="6" spans="1:13" s="37" customFormat="1" ht="30" customHeight="1">
      <c r="A6" s="826">
        <v>2009</v>
      </c>
      <c r="B6" s="826" t="s">
        <v>1947</v>
      </c>
      <c r="C6" s="942">
        <v>935458</v>
      </c>
      <c r="D6" s="919">
        <v>85200</v>
      </c>
      <c r="E6" s="919">
        <v>54635</v>
      </c>
      <c r="F6" s="919">
        <f t="shared" ref="F6:F11" si="0">SUM(C6:E6)</f>
        <v>1075293</v>
      </c>
      <c r="G6" s="919">
        <v>28040</v>
      </c>
      <c r="H6" s="919">
        <v>59837</v>
      </c>
      <c r="I6" s="919">
        <v>6459</v>
      </c>
      <c r="J6" s="919">
        <v>3</v>
      </c>
      <c r="K6" s="919">
        <v>117</v>
      </c>
    </row>
    <row r="7" spans="1:13" s="37" customFormat="1" ht="30" customHeight="1">
      <c r="A7" s="826">
        <v>2010</v>
      </c>
      <c r="B7" s="826" t="s">
        <v>2033</v>
      </c>
      <c r="C7" s="942">
        <v>945775</v>
      </c>
      <c r="D7" s="919">
        <v>85200</v>
      </c>
      <c r="E7" s="919">
        <v>54995</v>
      </c>
      <c r="F7" s="919">
        <f t="shared" si="0"/>
        <v>1085970</v>
      </c>
      <c r="G7" s="919">
        <v>28455</v>
      </c>
      <c r="H7" s="919">
        <v>60252</v>
      </c>
      <c r="I7" s="919">
        <v>6459</v>
      </c>
      <c r="J7" s="919">
        <v>3</v>
      </c>
      <c r="K7" s="919">
        <v>120</v>
      </c>
    </row>
    <row r="8" spans="1:13" s="37" customFormat="1" ht="30" customHeight="1">
      <c r="A8" s="826">
        <v>2011</v>
      </c>
      <c r="B8" s="826" t="s">
        <v>2034</v>
      </c>
      <c r="C8" s="942">
        <v>955004</v>
      </c>
      <c r="D8" s="919">
        <v>85200</v>
      </c>
      <c r="E8" s="919">
        <v>56046</v>
      </c>
      <c r="F8" s="919">
        <f t="shared" si="0"/>
        <v>1096250</v>
      </c>
      <c r="G8" s="919">
        <v>28799</v>
      </c>
      <c r="H8" s="919">
        <v>61033</v>
      </c>
      <c r="I8" s="919">
        <v>6459</v>
      </c>
      <c r="J8" s="919">
        <v>3</v>
      </c>
      <c r="K8" s="919">
        <v>128</v>
      </c>
    </row>
    <row r="9" spans="1:13" s="37" customFormat="1" ht="30" customHeight="1">
      <c r="A9" s="826">
        <v>2012</v>
      </c>
      <c r="B9" s="826" t="s">
        <v>2035</v>
      </c>
      <c r="C9" s="942">
        <v>957883</v>
      </c>
      <c r="D9" s="919">
        <v>85200</v>
      </c>
      <c r="E9" s="919">
        <v>56472</v>
      </c>
      <c r="F9" s="919">
        <f t="shared" si="0"/>
        <v>1099555</v>
      </c>
      <c r="G9" s="919">
        <v>29001</v>
      </c>
      <c r="H9" s="919">
        <v>61713</v>
      </c>
      <c r="I9" s="919">
        <v>6459</v>
      </c>
      <c r="J9" s="919">
        <v>3</v>
      </c>
      <c r="K9" s="919">
        <v>129</v>
      </c>
    </row>
    <row r="10" spans="1:13" s="37" customFormat="1" ht="30" customHeight="1">
      <c r="A10" s="826">
        <v>2013</v>
      </c>
      <c r="B10" s="826" t="s">
        <v>2036</v>
      </c>
      <c r="C10" s="942">
        <v>964298</v>
      </c>
      <c r="D10" s="919">
        <v>85200</v>
      </c>
      <c r="E10" s="919">
        <v>56795</v>
      </c>
      <c r="F10" s="919">
        <f t="shared" si="0"/>
        <v>1106293</v>
      </c>
      <c r="G10" s="919">
        <v>29313</v>
      </c>
      <c r="H10" s="919">
        <v>62512</v>
      </c>
      <c r="I10" s="919">
        <v>6459</v>
      </c>
      <c r="J10" s="919">
        <v>3</v>
      </c>
      <c r="K10" s="919">
        <v>129</v>
      </c>
    </row>
    <row r="11" spans="1:13" s="37" customFormat="1" ht="30" customHeight="1">
      <c r="A11" s="826">
        <v>2014</v>
      </c>
      <c r="B11" s="826" t="s">
        <v>2037</v>
      </c>
      <c r="C11" s="942">
        <v>969112</v>
      </c>
      <c r="D11" s="919">
        <v>85200</v>
      </c>
      <c r="E11" s="919">
        <v>57263</v>
      </c>
      <c r="F11" s="919">
        <f t="shared" si="0"/>
        <v>1111575</v>
      </c>
      <c r="G11" s="919">
        <v>29595</v>
      </c>
      <c r="H11" s="919">
        <v>63331</v>
      </c>
      <c r="I11" s="919">
        <v>6475</v>
      </c>
      <c r="J11" s="919">
        <v>3</v>
      </c>
      <c r="K11" s="919">
        <v>130</v>
      </c>
    </row>
    <row r="12" spans="1:13" ht="27.95" customHeight="1">
      <c r="A12" s="826">
        <v>2015</v>
      </c>
      <c r="B12" s="826" t="s">
        <v>2038</v>
      </c>
      <c r="C12" s="926">
        <v>976097</v>
      </c>
      <c r="D12" s="625">
        <v>85200</v>
      </c>
      <c r="E12" s="625">
        <v>57523</v>
      </c>
      <c r="F12" s="625">
        <v>1118820</v>
      </c>
      <c r="G12" s="625">
        <v>29822</v>
      </c>
      <c r="H12" s="625">
        <v>64177</v>
      </c>
      <c r="I12" s="625">
        <v>6484</v>
      </c>
      <c r="J12" s="625">
        <v>3</v>
      </c>
      <c r="K12" s="625">
        <v>132</v>
      </c>
    </row>
    <row r="13" spans="1:13" ht="27.95" customHeight="1">
      <c r="A13" s="826">
        <v>2016</v>
      </c>
      <c r="B13" s="826" t="s">
        <v>2039</v>
      </c>
      <c r="C13" s="926">
        <v>986916</v>
      </c>
      <c r="D13" s="625">
        <v>85200</v>
      </c>
      <c r="E13" s="625">
        <v>57770</v>
      </c>
      <c r="F13" s="625">
        <v>1129886</v>
      </c>
      <c r="G13" s="625">
        <v>30223</v>
      </c>
      <c r="H13" s="625">
        <v>65323</v>
      </c>
      <c r="I13" s="625">
        <v>6492</v>
      </c>
      <c r="J13" s="625">
        <v>3</v>
      </c>
      <c r="K13" s="625">
        <v>135</v>
      </c>
    </row>
    <row r="14" spans="1:13" ht="27.95" customHeight="1">
      <c r="A14" s="826">
        <v>2017</v>
      </c>
      <c r="B14" s="826" t="s">
        <v>2040</v>
      </c>
      <c r="C14" s="926">
        <v>1003539</v>
      </c>
      <c r="D14" s="625">
        <v>85200</v>
      </c>
      <c r="E14" s="625">
        <v>57861</v>
      </c>
      <c r="F14" s="625">
        <v>1146600</v>
      </c>
      <c r="G14" s="625">
        <v>30730</v>
      </c>
      <c r="H14" s="625">
        <v>66414</v>
      </c>
      <c r="I14" s="625">
        <v>6492</v>
      </c>
      <c r="J14" s="625">
        <v>3</v>
      </c>
      <c r="K14" s="625">
        <v>138</v>
      </c>
    </row>
    <row r="15" spans="1:13" ht="27.95" customHeight="1">
      <c r="A15" s="826">
        <v>2018</v>
      </c>
      <c r="B15" s="826" t="s">
        <v>2041</v>
      </c>
      <c r="C15" s="926">
        <v>1013280</v>
      </c>
      <c r="D15" s="625">
        <v>85200</v>
      </c>
      <c r="E15" s="625">
        <v>58394</v>
      </c>
      <c r="F15" s="625">
        <v>1156874</v>
      </c>
      <c r="G15" s="625">
        <v>31103</v>
      </c>
      <c r="H15" s="625">
        <v>67499</v>
      </c>
      <c r="I15" s="625">
        <v>6492</v>
      </c>
      <c r="J15" s="625">
        <v>3</v>
      </c>
      <c r="K15" s="625">
        <v>143</v>
      </c>
    </row>
    <row r="16" spans="1:13" s="23" customFormat="1" ht="27.95" customHeight="1">
      <c r="A16" s="1282">
        <v>2019</v>
      </c>
      <c r="B16" s="1282" t="s">
        <v>2042</v>
      </c>
      <c r="C16" s="926">
        <v>1019543</v>
      </c>
      <c r="D16" s="625">
        <v>85200</v>
      </c>
      <c r="E16" s="625">
        <v>58642</v>
      </c>
      <c r="F16" s="625">
        <v>1163385</v>
      </c>
      <c r="G16" s="625">
        <v>31378</v>
      </c>
      <c r="H16" s="625">
        <v>68367</v>
      </c>
      <c r="I16" s="625">
        <v>6494</v>
      </c>
      <c r="J16" s="625">
        <v>3</v>
      </c>
      <c r="K16" s="625">
        <v>145</v>
      </c>
    </row>
    <row r="17" spans="1:11" ht="27.95" customHeight="1">
      <c r="A17" s="1282">
        <v>2020</v>
      </c>
      <c r="B17" s="1282" t="s">
        <v>2043</v>
      </c>
      <c r="C17" s="926">
        <v>1029134</v>
      </c>
      <c r="D17" s="625">
        <v>85200</v>
      </c>
      <c r="E17" s="625">
        <v>59975</v>
      </c>
      <c r="F17" s="625">
        <v>1174309</v>
      </c>
      <c r="G17" s="625">
        <v>31722</v>
      </c>
      <c r="H17" s="625">
        <v>69228</v>
      </c>
      <c r="I17" s="625">
        <v>6494</v>
      </c>
      <c r="J17" s="625">
        <v>3</v>
      </c>
      <c r="K17" s="625">
        <v>150</v>
      </c>
    </row>
    <row r="18" spans="1:11" ht="27.95" customHeight="1">
      <c r="A18" s="1552">
        <v>2021</v>
      </c>
      <c r="B18" s="1552" t="s">
        <v>4916</v>
      </c>
      <c r="C18" s="926">
        <f>F18-(D18+E18)</f>
        <v>1035770</v>
      </c>
      <c r="D18" s="625">
        <v>85200</v>
      </c>
      <c r="E18" s="625">
        <v>62285</v>
      </c>
      <c r="F18" s="625">
        <v>1183255</v>
      </c>
      <c r="G18" s="625">
        <v>32268</v>
      </c>
      <c r="H18" s="625">
        <v>70024</v>
      </c>
      <c r="I18" s="625">
        <v>6494</v>
      </c>
      <c r="J18" s="625">
        <v>3</v>
      </c>
      <c r="K18" s="625">
        <v>150</v>
      </c>
    </row>
    <row r="19" spans="1:11" ht="27.95" customHeight="1">
      <c r="A19" s="1395">
        <v>2022</v>
      </c>
      <c r="B19" s="1395" t="s">
        <v>5125</v>
      </c>
      <c r="C19" s="926">
        <f>F19-(D19+E19)</f>
        <v>1046878</v>
      </c>
      <c r="D19" s="625">
        <v>85200</v>
      </c>
      <c r="E19" s="625">
        <v>64356</v>
      </c>
      <c r="F19" s="625">
        <v>1196434</v>
      </c>
      <c r="G19" s="625">
        <v>32976</v>
      </c>
      <c r="H19" s="625">
        <v>71018</v>
      </c>
      <c r="I19" s="625">
        <v>6493</v>
      </c>
      <c r="J19" s="625">
        <v>3</v>
      </c>
      <c r="K19" s="625">
        <v>152</v>
      </c>
    </row>
    <row r="20" spans="1:11" ht="27.95" customHeight="1">
      <c r="A20" s="1849">
        <v>2023</v>
      </c>
      <c r="B20" s="1849" t="s">
        <v>5426</v>
      </c>
      <c r="C20" s="926">
        <f>F20-(D20+E20)</f>
        <v>1064273</v>
      </c>
      <c r="D20" s="625">
        <v>84070</v>
      </c>
      <c r="E20" s="625">
        <v>57876</v>
      </c>
      <c r="F20" s="625">
        <v>1206219</v>
      </c>
      <c r="G20" s="625">
        <v>33636</v>
      </c>
      <c r="H20" s="625">
        <v>71428</v>
      </c>
      <c r="I20" s="625">
        <v>6493</v>
      </c>
      <c r="J20" s="625">
        <v>3</v>
      </c>
      <c r="K20" s="625">
        <v>159</v>
      </c>
    </row>
    <row r="21" spans="1:11" ht="27.95" customHeight="1">
      <c r="A21" s="1303">
        <v>2024</v>
      </c>
      <c r="B21" s="1868" t="s">
        <v>5563</v>
      </c>
      <c r="C21" s="1866">
        <f>F21-(D21+E21)</f>
        <v>1069806</v>
      </c>
      <c r="D21" s="1867">
        <v>84207</v>
      </c>
      <c r="E21" s="1867">
        <v>58223</v>
      </c>
      <c r="F21" s="1867">
        <v>1212236</v>
      </c>
      <c r="G21" s="1867">
        <v>33837</v>
      </c>
      <c r="H21" s="1867">
        <v>71856</v>
      </c>
      <c r="I21" s="1867">
        <v>6506</v>
      </c>
      <c r="J21" s="1867">
        <v>3</v>
      </c>
      <c r="K21" s="1867">
        <v>160</v>
      </c>
    </row>
    <row r="22" spans="1:11" s="23" customFormat="1" ht="20.25" customHeight="1">
      <c r="A22" s="564" t="s">
        <v>2951</v>
      </c>
      <c r="B22" s="564"/>
      <c r="C22" s="564"/>
      <c r="D22" s="564"/>
      <c r="E22" s="564"/>
      <c r="F22" s="564"/>
      <c r="G22" s="564"/>
      <c r="H22" s="564"/>
      <c r="I22" s="564"/>
      <c r="J22" s="564"/>
      <c r="K22" s="564"/>
    </row>
  </sheetData>
  <customSheetViews>
    <customSheetView guid="{35BD8D3A-C3F6-4E0E-B6B2-2143E8CF03D4}" scale="85" topLeftCell="A4">
      <selection activeCell="I25" sqref="I25"/>
      <pageMargins left="0.59055118110236227" right="0.59055118110236227" top="0.78740157480314965" bottom="0.78740157480314965" header="0.31496062992125984" footer="0.31496062992125984"/>
      <pageSetup paperSize="9" orientation="portrait" r:id="rId1"/>
    </customSheetView>
    <customSheetView guid="{62DAE75F-6EEA-49DA-9015-29B18CCD12D0}" scale="85">
      <selection activeCell="K19" sqref="K19"/>
      <pageMargins left="0.59055118110236227" right="0.59055118110236227" top="0.78740157480314965" bottom="0.78740157480314965" header="0.31496062992125984" footer="0.31496062992125984"/>
      <pageSetup paperSize="9" orientation="portrait" r:id="rId2"/>
    </customSheetView>
    <customSheetView guid="{4FBB7373-7AD5-46FB-9DE1-55BD4F50189C}" scale="85">
      <selection activeCell="A19" sqref="A19"/>
      <pageMargins left="0.59055118110236227" right="0.59055118110236227" top="0.78740157480314965" bottom="0.78740157480314965" header="0.31496062992125984" footer="0.31496062992125984"/>
      <pageSetup paperSize="9" orientation="portrait" r:id="rId3"/>
    </customSheetView>
    <customSheetView guid="{B4CA18B5-BFDC-4B27-9B09-A8E981EC257E}" scale="85">
      <selection activeCell="A22" sqref="A22"/>
      <pageMargins left="0.59055118110236227" right="0.59055118110236227" top="0.78740157480314965" bottom="0.78740157480314965" header="0.31496062992125984" footer="0.31496062992125984"/>
      <pageSetup paperSize="9" orientation="portrait" r:id="rId4"/>
    </customSheetView>
    <customSheetView guid="{24722943-D668-4B0A-A18B-250D1EAF22DF}" scale="85">
      <selection activeCell="K19" sqref="K19"/>
      <pageMargins left="0.59055118110236227" right="0.59055118110236227" top="0.78740157480314965" bottom="0.78740157480314965" header="0.31496062992125984" footer="0.31496062992125984"/>
      <pageSetup paperSize="9" orientation="portrait" r:id="rId5"/>
    </customSheetView>
    <customSheetView guid="{F9A5D3E6-646D-417F-BBE8-7ECCE1B1890D}" scale="85">
      <selection activeCell="K19" sqref="K19"/>
      <pageMargins left="0.59055118110236227" right="0.59055118110236227" top="0.78740157480314965" bottom="0.78740157480314965" header="0.31496062992125984" footer="0.31496062992125984"/>
      <pageSetup paperSize="9" orientation="portrait" r:id="rId6"/>
    </customSheetView>
    <customSheetView guid="{B49D56AA-3B6B-4E15-99C8-E193BF4F22A9}" scale="85">
      <selection activeCell="C18" sqref="C18"/>
      <pageMargins left="0.59055118110236227" right="0.59055118110236227" top="0.78740157480314965" bottom="0.78740157480314965" header="0.31496062992125984" footer="0.31496062992125984"/>
      <pageSetup paperSize="9" orientation="portrait" r:id="rId7"/>
    </customSheetView>
    <customSheetView guid="{4BFB6A7F-AD02-4597-91ED-9E7C081BFF9C}" scale="85">
      <selection activeCell="K19" sqref="K19"/>
      <pageMargins left="0.59055118110236227" right="0.59055118110236227" top="0.78740157480314965" bottom="0.78740157480314965" header="0.31496062992125984" footer="0.31496062992125984"/>
      <pageSetup paperSize="9" orientation="portrait" r:id="rId8"/>
    </customSheetView>
    <customSheetView guid="{CB77EDC4-1539-4750-BB10-178F70A60A1B}" scale="85">
      <selection activeCell="K19" sqref="K19"/>
      <pageMargins left="0.59055118110236227" right="0.59055118110236227" top="0.78740157480314965" bottom="0.78740157480314965" header="0.31496062992125984" footer="0.31496062992125984"/>
      <pageSetup paperSize="9" orientation="portrait" r:id="rId9"/>
    </customSheetView>
    <customSheetView guid="{369012CD-4C1F-4D8C-8CE3-B02386BE13F9}" scale="85">
      <selection activeCell="K19" sqref="K19"/>
      <pageMargins left="0.59055118110236227" right="0.59055118110236227" top="0.78740157480314965" bottom="0.78740157480314965" header="0.31496062992125984" footer="0.31496062992125984"/>
      <pageSetup paperSize="9" orientation="portrait" r:id="rId10"/>
    </customSheetView>
    <customSheetView guid="{564D171F-5A7F-4BA7-84E9-2748A0F2FCAC}" scale="85">
      <selection activeCell="K19" sqref="K19"/>
      <pageMargins left="0.59055118110236227" right="0.59055118110236227" top="0.78740157480314965" bottom="0.78740157480314965" header="0.31496062992125984" footer="0.31496062992125984"/>
      <pageSetup paperSize="9" orientation="portrait" r:id="rId11"/>
    </customSheetView>
    <customSheetView guid="{57203996-1702-43B0-8CA7-C4D353FAC7EF}" scale="85">
      <selection activeCell="C18" sqref="C18"/>
      <pageMargins left="0.59055118110236227" right="0.59055118110236227" top="0.78740157480314965" bottom="0.78740157480314965" header="0.31496062992125984" footer="0.31496062992125984"/>
      <pageSetup paperSize="9" orientation="portrait" r:id="rId12"/>
    </customSheetView>
    <customSheetView guid="{00CC1D44-80CA-4E4D-84E2-49AA889E672C}" scale="85">
      <selection activeCell="C18" sqref="C18"/>
      <pageMargins left="0.59055118110236227" right="0.59055118110236227" top="0.78740157480314965" bottom="0.78740157480314965" header="0.31496062992125984" footer="0.31496062992125984"/>
      <pageSetup paperSize="9" orientation="portrait" r:id="rId13"/>
    </customSheetView>
    <customSheetView guid="{58711EF9-D1BA-4D52-9189-4F7861C6D30C}" scale="85">
      <selection activeCell="K19" sqref="K19"/>
      <pageMargins left="0.59055118110236227" right="0.59055118110236227" top="0.78740157480314965" bottom="0.78740157480314965" header="0.31496062992125984" footer="0.31496062992125984"/>
      <pageSetup paperSize="9" orientation="portrait" r:id="rId14"/>
    </customSheetView>
    <customSheetView guid="{67EF8DD2-DD3D-4A4F-9A3B-29FC45742F40}" scale="85">
      <selection activeCell="K19" sqref="K19"/>
      <pageMargins left="0.59055118110236227" right="0.59055118110236227" top="0.78740157480314965" bottom="0.78740157480314965" header="0.31496062992125984" footer="0.31496062992125984"/>
      <pageSetup paperSize="9" orientation="portrait" r:id="rId15"/>
    </customSheetView>
    <customSheetView guid="{3A63DEF1-E49A-408D-8D43-BE5779D6C7CA}" scale="85">
      <selection activeCell="K19" sqref="K19"/>
      <pageMargins left="0.59055118110236227" right="0.59055118110236227" top="0.78740157480314965" bottom="0.78740157480314965" header="0.31496062992125984" footer="0.31496062992125984"/>
      <pageSetup paperSize="9" orientation="portrait" r:id="rId16"/>
    </customSheetView>
    <customSheetView guid="{71AD9FC9-48FC-499D-BB07-7480148E85D1}" scale="85">
      <selection activeCell="K19" sqref="K19"/>
      <pageMargins left="0.59055118110236227" right="0.59055118110236227" top="0.78740157480314965" bottom="0.78740157480314965" header="0.31496062992125984" footer="0.31496062992125984"/>
      <pageSetup paperSize="9" orientation="portrait" r:id="rId17"/>
    </customSheetView>
    <customSheetView guid="{30058F98-6897-4D54-8BCF-6DCA7063FB8D}" scale="85">
      <selection activeCell="K18" sqref="K18"/>
      <pageMargins left="0.59055118110236227" right="0.59055118110236227" top="0.78740157480314965" bottom="0.78740157480314965" header="0.31496062992125984" footer="0.31496062992125984"/>
      <pageSetup paperSize="9" orientation="portrait" r:id="rId18"/>
    </customSheetView>
    <customSheetView guid="{69EF12F7-33A4-4F77-BCCE-9A346C0C3A8F}" scale="85">
      <selection activeCell="K18" sqref="K18"/>
      <pageMargins left="0.59055118110236227" right="0.59055118110236227" top="0.78740157480314965" bottom="0.78740157480314965" header="0.31496062992125984" footer="0.31496062992125984"/>
      <pageSetup paperSize="9" orientation="portrait" r:id="rId19"/>
    </customSheetView>
    <customSheetView guid="{2EA61839-294C-4932-B051-169222D4FEC6}" scale="85">
      <pageMargins left="0.59055118110236227" right="0.59055118110236227" top="0.78740157480314965" bottom="0.78740157480314965" header="0.31496062992125984" footer="0.31496062992125984"/>
      <pageSetup paperSize="9" orientation="portrait" r:id="rId20"/>
    </customSheetView>
    <customSheetView guid="{93FFEA2B-6C03-44F6-B130-FBAEBD1B563D}" scale="85">
      <selection activeCell="C18" sqref="C18"/>
      <pageMargins left="0.59055118110236227" right="0.59055118110236227" top="0.78740157480314965" bottom="0.78740157480314965" header="0.31496062992125984" footer="0.31496062992125984"/>
      <pageSetup paperSize="9" orientation="portrait" r:id="rId21"/>
    </customSheetView>
    <customSheetView guid="{53BA018E-45F1-40AC-9517-B9A1EB91F7F3}" scale="85">
      <selection activeCell="K19" sqref="K19"/>
      <pageMargins left="0.59055118110236227" right="0.59055118110236227" top="0.78740157480314965" bottom="0.78740157480314965" header="0.31496062992125984" footer="0.31496062992125984"/>
      <pageSetup paperSize="9" orientation="portrait" r:id="rId22"/>
    </customSheetView>
    <customSheetView guid="{1BFE2A91-9960-49FB-B512-A4FCD8C3EC61}" scale="85">
      <selection activeCell="K19" sqref="K19"/>
      <pageMargins left="0.59055118110236227" right="0.59055118110236227" top="0.78740157480314965" bottom="0.78740157480314965" header="0.31496062992125984" footer="0.31496062992125984"/>
      <pageSetup paperSize="9" orientation="portrait" r:id="rId23"/>
    </customSheetView>
    <customSheetView guid="{B11D6758-BA5A-4F43-A11B-572A39E9790E}" scale="85">
      <selection activeCell="K19" sqref="K19"/>
      <pageMargins left="0.59055118110236227" right="0.59055118110236227" top="0.78740157480314965" bottom="0.78740157480314965" header="0.31496062992125984" footer="0.31496062992125984"/>
      <pageSetup paperSize="9" orientation="portrait" r:id="rId24"/>
    </customSheetView>
    <customSheetView guid="{C5E0F698-3666-4B81-8EED-CC2781573207}" scale="85">
      <selection activeCell="K19" sqref="K19"/>
      <pageMargins left="0.59055118110236227" right="0.59055118110236227" top="0.78740157480314965" bottom="0.78740157480314965" header="0.31496062992125984" footer="0.31496062992125984"/>
      <pageSetup paperSize="9" orientation="portrait" r:id="rId25"/>
    </customSheetView>
    <customSheetView guid="{898219FD-2AFB-47DD-A584-5E9CD05CCBB1}" scale="85">
      <selection activeCell="K19" sqref="K19"/>
      <pageMargins left="0.59055118110236227" right="0.59055118110236227" top="0.78740157480314965" bottom="0.78740157480314965" header="0.31496062992125984" footer="0.31496062992125984"/>
      <pageSetup paperSize="9" orientation="portrait" r:id="rId26"/>
    </customSheetView>
    <customSheetView guid="{F9FD260D-0E13-42FA-B6DD-FA7196CADFBB}" scale="85">
      <selection activeCell="K19" sqref="K19"/>
      <pageMargins left="0.59055118110236227" right="0.59055118110236227" top="0.78740157480314965" bottom="0.78740157480314965" header="0.31496062992125984" footer="0.31496062992125984"/>
      <pageSetup paperSize="9" orientation="portrait" r:id="rId27"/>
    </customSheetView>
    <customSheetView guid="{8F84476C-5D28-45F6-BFD4-9F4E2FD5B14D}" scale="85">
      <selection activeCell="K19" sqref="K19"/>
      <pageMargins left="0.59055118110236227" right="0.59055118110236227" top="0.78740157480314965" bottom="0.78740157480314965" header="0.31496062992125984" footer="0.31496062992125984"/>
      <pageSetup paperSize="9" orientation="portrait" r:id="rId28"/>
    </customSheetView>
    <customSheetView guid="{7A262490-7FC2-4C8C-B289-2D8F9C2B72A0}" scale="85">
      <selection activeCell="C18" sqref="C18"/>
      <pageMargins left="0.59055118110236227" right="0.59055118110236227" top="0.78740157480314965" bottom="0.78740157480314965" header="0.31496062992125984" footer="0.31496062992125984"/>
      <pageSetup paperSize="9" orientation="portrait" r:id="rId29"/>
    </customSheetView>
    <customSheetView guid="{BED141A3-5CB4-44D0-96C1-D3D2AD78F82E}" scale="85">
      <selection activeCell="C18" sqref="C18"/>
      <pageMargins left="0.59055118110236227" right="0.59055118110236227" top="0.78740157480314965" bottom="0.78740157480314965" header="0.31496062992125984" footer="0.31496062992125984"/>
      <pageSetup paperSize="9" orientation="portrait" r:id="rId30"/>
    </customSheetView>
    <customSheetView guid="{1BCDFE0B-EB32-405E-A123-CA77677AA7BE}" scale="85">
      <selection activeCell="C18" sqref="C18"/>
      <pageMargins left="0.59055118110236227" right="0.59055118110236227" top="0.78740157480314965" bottom="0.78740157480314965" header="0.31496062992125984" footer="0.31496062992125984"/>
      <pageSetup paperSize="9" orientation="portrait" r:id="rId31"/>
    </customSheetView>
    <customSheetView guid="{96390504-6689-4AFB-81A5-712B52EC1E83}" scale="85">
      <selection activeCell="C18" sqref="C18"/>
      <pageMargins left="0.59055118110236227" right="0.59055118110236227" top="0.78740157480314965" bottom="0.78740157480314965" header="0.31496062992125984" footer="0.31496062992125984"/>
      <pageSetup paperSize="9" orientation="portrait" r:id="rId32"/>
    </customSheetView>
    <customSheetView guid="{3FF74EB8-03DE-4C43-9AE6-A2853E714384}" scale="85">
      <selection activeCell="C18" sqref="C18"/>
      <pageMargins left="0.59055118110236227" right="0.59055118110236227" top="0.78740157480314965" bottom="0.78740157480314965" header="0.31496062992125984" footer="0.31496062992125984"/>
      <pageSetup paperSize="9" orientation="portrait" r:id="rId33"/>
    </customSheetView>
    <customSheetView guid="{2197E357-7CD0-4EA4-90A6-9555BC084B4F}" scale="85">
      <selection activeCell="C18" sqref="C18"/>
      <pageMargins left="0.59055118110236227" right="0.59055118110236227" top="0.78740157480314965" bottom="0.78740157480314965" header="0.31496062992125984" footer="0.31496062992125984"/>
      <pageSetup paperSize="9" orientation="portrait" r:id="rId34"/>
    </customSheetView>
    <customSheetView guid="{FF7A9D04-94D4-4D15-AD2D-E1F8E0368AE5}" scale="85">
      <selection activeCell="C18" sqref="C18"/>
      <pageMargins left="0.59055118110236227" right="0.59055118110236227" top="0.78740157480314965" bottom="0.78740157480314965" header="0.31496062992125984" footer="0.31496062992125984"/>
      <pageSetup paperSize="9" orientation="portrait" r:id="rId35"/>
    </customSheetView>
    <customSheetView guid="{8B65E8DB-C744-4D16-9819-6067CC1CCCAA}" scale="85">
      <selection activeCell="C18" sqref="C18"/>
      <pageMargins left="0.59055118110236227" right="0.59055118110236227" top="0.78740157480314965" bottom="0.78740157480314965" header="0.31496062992125984" footer="0.31496062992125984"/>
      <pageSetup paperSize="9" orientation="portrait" r:id="rId36"/>
    </customSheetView>
    <customSheetView guid="{06DBC5AB-88C1-4E14-8C73-F7B0FEB3D7E4}" scale="85">
      <selection activeCell="C18" sqref="C18"/>
      <pageMargins left="0.59055118110236227" right="0.59055118110236227" top="0.78740157480314965" bottom="0.78740157480314965" header="0.31496062992125984" footer="0.31496062992125984"/>
      <pageSetup paperSize="9" orientation="portrait" r:id="rId37"/>
    </customSheetView>
    <customSheetView guid="{43E09572-CE01-46DC-BF8D-61470785D9D8}" scale="85">
      <selection activeCell="C18" sqref="C18"/>
      <pageMargins left="0.59055118110236227" right="0.59055118110236227" top="0.78740157480314965" bottom="0.78740157480314965" header="0.31496062992125984" footer="0.31496062992125984"/>
      <pageSetup paperSize="9" orientation="portrait" r:id="rId38"/>
    </customSheetView>
    <customSheetView guid="{9E53071F-6DC1-48B1-9C5A-9EEB537B3297}" scale="85">
      <selection activeCell="C18" sqref="C18"/>
      <pageMargins left="0.59055118110236227" right="0.59055118110236227" top="0.78740157480314965" bottom="0.78740157480314965" header="0.31496062992125984" footer="0.31496062992125984"/>
      <pageSetup paperSize="9" orientation="portrait" r:id="rId39"/>
    </customSheetView>
    <customSheetView guid="{ED4482EE-7338-4CC5-85EA-72B3B193C360}" scale="85">
      <selection activeCell="C18" sqref="C18"/>
      <pageMargins left="0.59055118110236227" right="0.59055118110236227" top="0.78740157480314965" bottom="0.78740157480314965" header="0.31496062992125984" footer="0.31496062992125984"/>
      <pageSetup paperSize="9" orientation="portrait" r:id="rId40"/>
    </customSheetView>
    <customSheetView guid="{189F6A79-E0AD-48C6-A87A-B88942B73FB0}" scale="85">
      <selection activeCell="C18" sqref="C18"/>
      <pageMargins left="0.59055118110236227" right="0.59055118110236227" top="0.78740157480314965" bottom="0.78740157480314965" header="0.31496062992125984" footer="0.31496062992125984"/>
      <pageSetup paperSize="9" orientation="portrait" r:id="rId41"/>
    </customSheetView>
    <customSheetView guid="{4D74F358-5F93-45CB-B1B9-3325069D309B}" scale="85">
      <selection activeCell="C18" sqref="C18"/>
      <pageMargins left="0.59055118110236227" right="0.59055118110236227" top="0.78740157480314965" bottom="0.78740157480314965" header="0.31496062992125984" footer="0.31496062992125984"/>
      <pageSetup paperSize="9" orientation="portrait" r:id="rId42"/>
    </customSheetView>
    <customSheetView guid="{1486AC6E-B9F3-4CC2-AE0E-9827E85F6890}" scale="85">
      <selection activeCell="C18" sqref="C18"/>
      <pageMargins left="0.59055118110236227" right="0.59055118110236227" top="0.78740157480314965" bottom="0.78740157480314965" header="0.31496062992125984" footer="0.31496062992125984"/>
      <pageSetup paperSize="9" orientation="portrait" r:id="rId43"/>
    </customSheetView>
    <customSheetView guid="{94642DE4-2324-49BC-91D9-FAC00F585226}" scale="85">
      <selection activeCell="C18" sqref="C18"/>
      <pageMargins left="0.59055118110236227" right="0.59055118110236227" top="0.78740157480314965" bottom="0.78740157480314965" header="0.31496062992125984" footer="0.31496062992125984"/>
      <pageSetup paperSize="9" orientation="portrait" r:id="rId44"/>
    </customSheetView>
    <customSheetView guid="{4D2D3CAB-7699-4DB8-8B65-64F720C5DB21}" scale="85">
      <selection activeCell="C18" sqref="C18"/>
      <pageMargins left="0.59055118110236227" right="0.59055118110236227" top="0.78740157480314965" bottom="0.78740157480314965" header="0.31496062992125984" footer="0.31496062992125984"/>
      <pageSetup paperSize="9" orientation="portrait" r:id="rId45"/>
    </customSheetView>
    <customSheetView guid="{2EF88AF6-EE5B-4AC2-ACDB-9BB2BBF29173}" scale="85">
      <selection activeCell="C18" sqref="C18"/>
      <pageMargins left="0.59055118110236227" right="0.59055118110236227" top="0.78740157480314965" bottom="0.78740157480314965" header="0.31496062992125984" footer="0.31496062992125984"/>
      <pageSetup paperSize="9" orientation="portrait" r:id="rId46"/>
    </customSheetView>
    <customSheetView guid="{D5CA87AE-EAFF-4FDC-ABC9-AEF5B5BEB72E}" scale="85">
      <selection activeCell="C18" sqref="C18"/>
      <pageMargins left="0.59055118110236227" right="0.59055118110236227" top="0.78740157480314965" bottom="0.78740157480314965" header="0.31496062992125984" footer="0.31496062992125984"/>
      <pageSetup paperSize="9" orientation="portrait" r:id="rId47"/>
    </customSheetView>
    <customSheetView guid="{17AB8E9E-AF26-4EBF-9AA5-9A87DC9AD602}" scale="85">
      <selection activeCell="C18" sqref="C18"/>
      <pageMargins left="0.59055118110236227" right="0.59055118110236227" top="0.78740157480314965" bottom="0.78740157480314965" header="0.31496062992125984" footer="0.31496062992125984"/>
      <pageSetup paperSize="9" orientation="portrait" r:id="rId48"/>
    </customSheetView>
    <customSheetView guid="{D040BA70-5565-48F1-BFA8-4D40C54F0F21}" scale="85">
      <selection activeCell="C18" sqref="C18"/>
      <pageMargins left="0.59055118110236227" right="0.59055118110236227" top="0.78740157480314965" bottom="0.78740157480314965" header="0.31496062992125984" footer="0.31496062992125984"/>
      <pageSetup paperSize="9" orientation="portrait" r:id="rId49"/>
    </customSheetView>
    <customSheetView guid="{DDC9534C-6D09-4A16-B20C-329D6E1F671D}" scale="85">
      <selection activeCell="C18" sqref="C18"/>
      <pageMargins left="0.59055118110236227" right="0.59055118110236227" top="0.78740157480314965" bottom="0.78740157480314965" header="0.31496062992125984" footer="0.31496062992125984"/>
      <pageSetup paperSize="9" orientation="portrait" r:id="rId50"/>
    </customSheetView>
    <customSheetView guid="{8B44375A-1636-4AEA-8BC9-06A6E5FB3552}" scale="85">
      <selection activeCell="C18" sqref="C18"/>
      <pageMargins left="0.59055118110236227" right="0.59055118110236227" top="0.78740157480314965" bottom="0.78740157480314965" header="0.31496062992125984" footer="0.31496062992125984"/>
      <pageSetup paperSize="9" orientation="portrait" r:id="rId51"/>
    </customSheetView>
    <customSheetView guid="{BD934AF0-2C30-423F-A316-708B1B6405E5}" scale="85">
      <selection activeCell="C18" sqref="C18"/>
      <pageMargins left="0.59055118110236227" right="0.59055118110236227" top="0.78740157480314965" bottom="0.78740157480314965" header="0.31496062992125984" footer="0.31496062992125984"/>
      <pageSetup paperSize="9" orientation="portrait" r:id="rId52"/>
    </customSheetView>
    <customSheetView guid="{1C2FAE53-A98F-435E-9AEF-4E7909BF1616}" scale="85">
      <selection activeCell="K19" sqref="K19"/>
      <pageMargins left="0.59055118110236227" right="0.59055118110236227" top="0.78740157480314965" bottom="0.78740157480314965" header="0.31496062992125984" footer="0.31496062992125984"/>
      <pageSetup paperSize="9" orientation="portrait" r:id="rId53"/>
    </customSheetView>
    <customSheetView guid="{2269C0FD-B02E-4191-A436-AAEEA9894E11}" scale="85">
      <selection activeCell="K19" sqref="K19"/>
      <pageMargins left="0.59055118110236227" right="0.59055118110236227" top="0.78740157480314965" bottom="0.78740157480314965" header="0.31496062992125984" footer="0.31496062992125984"/>
      <pageSetup paperSize="9" orientation="portrait" r:id="rId54"/>
    </customSheetView>
    <customSheetView guid="{7F32949A-5CAB-4A39-BA6F-2E21B6F67F41}" scale="85">
      <selection activeCell="K19" sqref="K19"/>
      <pageMargins left="0.59055118110236227" right="0.59055118110236227" top="0.78740157480314965" bottom="0.78740157480314965" header="0.31496062992125984" footer="0.31496062992125984"/>
      <pageSetup paperSize="9" orientation="portrait" r:id="rId55"/>
    </customSheetView>
    <customSheetView guid="{96261999-39E9-4504-A3A1-B1430E0C0346}" scale="85">
      <selection activeCell="K19" sqref="K19"/>
      <pageMargins left="0.59055118110236227" right="0.59055118110236227" top="0.78740157480314965" bottom="0.78740157480314965" header="0.31496062992125984" footer="0.31496062992125984"/>
      <pageSetup paperSize="9" orientation="portrait" r:id="rId56"/>
    </customSheetView>
    <customSheetView guid="{1184DE22-5901-485C-8050-F941E80B16ED}" scale="85">
      <selection activeCell="K19" sqref="K19"/>
      <pageMargins left="0.59055118110236227" right="0.59055118110236227" top="0.78740157480314965" bottom="0.78740157480314965" header="0.31496062992125984" footer="0.31496062992125984"/>
      <pageSetup paperSize="9" orientation="portrait" r:id="rId57"/>
    </customSheetView>
    <customSheetView guid="{2B898D7F-EE90-4CFD-9F43-AB7414F89E77}" scale="85">
      <selection activeCell="K18" sqref="K18"/>
      <pageMargins left="0.59055118110236227" right="0.59055118110236227" top="0.78740157480314965" bottom="0.78740157480314965" header="0.31496062992125984" footer="0.31496062992125984"/>
      <pageSetup paperSize="9" orientation="portrait" r:id="rId58"/>
    </customSheetView>
    <customSheetView guid="{C6AFBE28-E866-4D5D-ADBD-07D2847FD902}" scale="85">
      <selection activeCell="K18" sqref="K18"/>
      <pageMargins left="0.59055118110236227" right="0.59055118110236227" top="0.78740157480314965" bottom="0.78740157480314965" header="0.31496062992125984" footer="0.31496062992125984"/>
      <pageSetup paperSize="9" orientation="portrait" r:id="rId59"/>
    </customSheetView>
    <customSheetView guid="{3735EA80-EB2D-4910-81F1-1AA74ECCBFE5}" scale="85">
      <selection activeCell="C18" sqref="C18"/>
      <pageMargins left="0.59055118110236227" right="0.59055118110236227" top="0.78740157480314965" bottom="0.78740157480314965" header="0.31496062992125984" footer="0.31496062992125984"/>
      <pageSetup paperSize="9" orientation="portrait" r:id="rId60"/>
    </customSheetView>
    <customSheetView guid="{436E96B2-CC3D-4C3D-8B1C-266CE54627E3}" scale="85">
      <selection activeCell="C18" sqref="C18"/>
      <pageMargins left="0.59055118110236227" right="0.59055118110236227" top="0.78740157480314965" bottom="0.78740157480314965" header="0.31496062992125984" footer="0.31496062992125984"/>
      <pageSetup paperSize="9" orientation="portrait" r:id="rId61"/>
    </customSheetView>
    <customSheetView guid="{5B441C35-8B1D-479D-A742-AF098D604223}" scale="85">
      <selection activeCell="C18" sqref="C18"/>
      <pageMargins left="0.59055118110236227" right="0.59055118110236227" top="0.78740157480314965" bottom="0.78740157480314965" header="0.31496062992125984" footer="0.31496062992125984"/>
      <pageSetup paperSize="9" orientation="portrait" r:id="rId62"/>
    </customSheetView>
    <customSheetView guid="{E4062767-D090-45A6-BD60-B90D5BBF3894}" scale="85">
      <selection activeCell="K19" sqref="K19"/>
      <pageMargins left="0.59055118110236227" right="0.59055118110236227" top="0.78740157480314965" bottom="0.78740157480314965" header="0.31496062992125984" footer="0.31496062992125984"/>
      <pageSetup paperSize="9" orientation="portrait" r:id="rId63"/>
    </customSheetView>
    <customSheetView guid="{1F973131-8A4E-4D06-BD72-AB7B2C989AC9}" scale="85">
      <selection activeCell="K19" sqref="K19"/>
      <pageMargins left="0.59055118110236227" right="0.59055118110236227" top="0.78740157480314965" bottom="0.78740157480314965" header="0.31496062992125984" footer="0.31496062992125984"/>
      <pageSetup paperSize="9" orientation="portrait" r:id="rId64"/>
    </customSheetView>
    <customSheetView guid="{1FF3D99B-551E-43BF-80CF-4BE9881BF48D}" scale="85">
      <selection activeCell="K19" sqref="K19"/>
      <pageMargins left="0.59055118110236227" right="0.59055118110236227" top="0.78740157480314965" bottom="0.78740157480314965" header="0.31496062992125984" footer="0.31496062992125984"/>
      <pageSetup paperSize="9" orientation="portrait" r:id="rId65"/>
    </customSheetView>
    <customSheetView guid="{240189DE-87D7-4094-9C55-239451DB35EE}" scale="85">
      <selection activeCell="J27" sqref="J27"/>
      <pageMargins left="0.59055118110236227" right="0.59055118110236227" top="0.78740157480314965" bottom="0.78740157480314965" header="0.31496062992125984" footer="0.31496062992125984"/>
      <pageSetup paperSize="9" orientation="portrait" r:id="rId66"/>
    </customSheetView>
    <customSheetView guid="{3879FE5B-EDC4-4A46-BAD1-D4F44E5C755B}" scale="85">
      <selection activeCell="K19" sqref="K19"/>
      <pageMargins left="0.59055118110236227" right="0.59055118110236227" top="0.78740157480314965" bottom="0.78740157480314965" header="0.31496062992125984" footer="0.31496062992125984"/>
      <pageSetup paperSize="9" orientation="portrait" r:id="rId67"/>
    </customSheetView>
    <customSheetView guid="{CFF65FEC-3D52-4BB3-8C14-3CC246A9956F}" scale="85">
      <selection activeCell="C18" sqref="C18"/>
      <pageMargins left="0.59055118110236227" right="0.59055118110236227" top="0.78740157480314965" bottom="0.78740157480314965" header="0.31496062992125984" footer="0.31496062992125984"/>
      <pageSetup paperSize="9" orientation="portrait" r:id="rId68"/>
    </customSheetView>
    <customSheetView guid="{3548A65C-53E9-4D33-AABC-827B0C7E9C69}" scale="85">
      <selection activeCell="C18" sqref="C18"/>
      <pageMargins left="0.59055118110236227" right="0.59055118110236227" top="0.78740157480314965" bottom="0.78740157480314965" header="0.31496062992125984" footer="0.31496062992125984"/>
      <pageSetup paperSize="9" orientation="portrait" r:id="rId69"/>
    </customSheetView>
    <customSheetView guid="{F086CED5-EBE2-44AF-B94E-B9989A6B9DCD}" scale="85">
      <selection activeCell="C18" sqref="C18"/>
      <pageMargins left="0.59055118110236227" right="0.59055118110236227" top="0.78740157480314965" bottom="0.78740157480314965" header="0.31496062992125984" footer="0.31496062992125984"/>
      <pageSetup paperSize="9" orientation="portrait" r:id="rId70"/>
    </customSheetView>
    <customSheetView guid="{7AA915D7-EB0A-47D9-A8BE-7E77CDFF3F08}" scale="85">
      <selection activeCell="C18" sqref="C18"/>
      <pageMargins left="0.59055118110236227" right="0.59055118110236227" top="0.78740157480314965" bottom="0.78740157480314965" header="0.31496062992125984" footer="0.31496062992125984"/>
      <pageSetup paperSize="9" orientation="portrait" r:id="rId71"/>
    </customSheetView>
    <customSheetView guid="{F3CC2422-C263-4ADA-B4A0-53719C6F4A1C}" scale="85">
      <selection activeCell="K19" sqref="K19"/>
      <pageMargins left="0.59055118110236227" right="0.59055118110236227" top="0.78740157480314965" bottom="0.78740157480314965" header="0.31496062992125984" footer="0.31496062992125984"/>
      <pageSetup paperSize="9" orientation="portrait" r:id="rId72"/>
    </customSheetView>
    <customSheetView guid="{71042459-703D-4FF3-8D53-1213B54B1552}" scale="85">
      <selection activeCell="K19" sqref="K19"/>
      <pageMargins left="0.59055118110236227" right="0.59055118110236227" top="0.78740157480314965" bottom="0.78740157480314965" header="0.31496062992125984" footer="0.31496062992125984"/>
      <pageSetup paperSize="9" orientation="portrait" r:id="rId73"/>
    </customSheetView>
    <customSheetView guid="{EE644B69-3942-4A0D-811D-C183FE0C8B84}" scale="85">
      <selection activeCell="K19" sqref="K19"/>
      <pageMargins left="0.59055118110236227" right="0.59055118110236227" top="0.78740157480314965" bottom="0.78740157480314965" header="0.31496062992125984" footer="0.31496062992125984"/>
      <pageSetup paperSize="9" orientation="portrait" r:id="rId74"/>
    </customSheetView>
    <customSheetView guid="{AA17E97B-ABB2-4C8B-BAA8-63934B5B5DBA}" scale="85">
      <selection activeCell="K19" sqref="K19"/>
      <pageMargins left="0.59055118110236227" right="0.59055118110236227" top="0.78740157480314965" bottom="0.78740157480314965" header="0.31496062992125984" footer="0.31496062992125984"/>
      <pageSetup paperSize="9" orientation="portrait" r:id="rId75"/>
    </customSheetView>
    <customSheetView guid="{723C59CB-A466-4479-8AA8-39674B010947}" scale="85">
      <selection activeCell="K19" sqref="K19"/>
      <pageMargins left="0.59055118110236227" right="0.59055118110236227" top="0.78740157480314965" bottom="0.78740157480314965" header="0.31496062992125984" footer="0.31496062992125984"/>
      <pageSetup paperSize="9" orientation="portrait" r:id="rId76"/>
    </customSheetView>
    <customSheetView guid="{9D1B7E56-0B3F-4392-BE9A-F57461B2AFB0}" scale="85">
      <selection activeCell="A22" sqref="A22"/>
      <pageMargins left="0.59055118110236227" right="0.59055118110236227" top="0.78740157480314965" bottom="0.78740157480314965" header="0.31496062992125984" footer="0.31496062992125984"/>
      <pageSetup paperSize="9" orientation="portrait" r:id="rId77"/>
    </customSheetView>
    <customSheetView guid="{CD1FBD09-2D49-40A1-916B-5524EF5CA3FA}" scale="85">
      <selection activeCell="A22" sqref="A22"/>
      <pageMargins left="0.59055118110236227" right="0.59055118110236227" top="0.78740157480314965" bottom="0.78740157480314965" header="0.31496062992125984" footer="0.31496062992125984"/>
      <pageSetup paperSize="9" orientation="portrait" r:id="rId78"/>
    </customSheetView>
    <customSheetView guid="{5513285A-7AFF-4B9F-AAF6-93131D585702}" scale="85">
      <selection activeCell="K19" sqref="K19"/>
      <pageMargins left="0.59055118110236227" right="0.59055118110236227" top="0.78740157480314965" bottom="0.78740157480314965" header="0.31496062992125984" footer="0.31496062992125984"/>
      <pageSetup paperSize="9" orientation="portrait" r:id="rId79"/>
    </customSheetView>
    <customSheetView guid="{A0A5534D-42D8-415C-8AAF-DF16D93BD699}" scale="85">
      <selection activeCell="K19" sqref="K19"/>
      <pageMargins left="0.59055118110236227" right="0.59055118110236227" top="0.78740157480314965" bottom="0.78740157480314965" header="0.31496062992125984" footer="0.31496062992125984"/>
      <pageSetup paperSize="9" orientation="portrait" r:id="rId80"/>
    </customSheetView>
    <customSheetView guid="{954601D5-9BC0-44CB-9222-E69A5143F9E9}" scale="85">
      <selection activeCell="A22" sqref="A22"/>
      <pageMargins left="0.59055118110236227" right="0.59055118110236227" top="0.78740157480314965" bottom="0.78740157480314965" header="0.31496062992125984" footer="0.31496062992125984"/>
      <pageSetup paperSize="9" orientation="portrait" r:id="rId81"/>
    </customSheetView>
    <customSheetView guid="{20ACD794-F4A7-4F34-995C-D04BD1C46A1C}" scale="85" topLeftCell="A4">
      <selection activeCell="G20" sqref="G20"/>
      <pageMargins left="0.59055118110236227" right="0.59055118110236227" top="0.78740157480314965" bottom="0.78740157480314965" header="0.31496062992125984" footer="0.31496062992125984"/>
      <pageSetup paperSize="9" orientation="portrait" r:id="rId82"/>
    </customSheetView>
  </customSheetViews>
  <mergeCells count="8">
    <mergeCell ref="J4:J5"/>
    <mergeCell ref="K4:K5"/>
    <mergeCell ref="A4:A5"/>
    <mergeCell ref="B4:B5"/>
    <mergeCell ref="C4:F4"/>
    <mergeCell ref="G4:G5"/>
    <mergeCell ref="H4:H5"/>
    <mergeCell ref="I4:I5"/>
  </mergeCells>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8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144</vt:i4>
      </vt:variant>
      <vt:variant>
        <vt:lpstr>名前付き一覧</vt:lpstr>
      </vt:variant>
      <vt:variant>
        <vt:i4>36</vt:i4>
      </vt:variant>
    </vt:vector>
  </HeadingPairs>
  <TitlesOfParts>
    <vt:vector size="180" baseType="lpstr">
      <vt:lpstr>目次</vt:lpstr>
      <vt:lpstr>1-1</vt:lpstr>
      <vt:lpstr>1-2</vt:lpstr>
      <vt:lpstr>1-3(1)</vt:lpstr>
      <vt:lpstr>1-3(2)</vt:lpstr>
      <vt:lpstr>1-4</vt:lpstr>
      <vt:lpstr>1-5</vt:lpstr>
      <vt:lpstr>1-6</vt:lpstr>
      <vt:lpstr>1-7</vt:lpstr>
      <vt:lpstr>1-8</vt:lpstr>
      <vt:lpstr>1-9</vt:lpstr>
      <vt:lpstr>1-10</vt:lpstr>
      <vt:lpstr>1-11</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3-1</vt:lpstr>
      <vt:lpstr>3-2</vt:lpstr>
      <vt:lpstr>3-3</vt:lpstr>
      <vt:lpstr>3-4</vt:lpstr>
      <vt:lpstr>4-1</vt:lpstr>
      <vt:lpstr>4-2</vt:lpstr>
      <vt:lpstr>4-3</vt:lpstr>
      <vt:lpstr>4-4</vt:lpstr>
      <vt:lpstr>4-5</vt:lpstr>
      <vt:lpstr>5-1</vt:lpstr>
      <vt:lpstr>5-2</vt:lpstr>
      <vt:lpstr>5-3</vt:lpstr>
      <vt:lpstr>5-4</vt:lpstr>
      <vt:lpstr>5-5</vt:lpstr>
      <vt:lpstr>5-6</vt:lpstr>
      <vt:lpstr>5-7</vt:lpstr>
      <vt:lpstr>5-8</vt:lpstr>
      <vt:lpstr>6-1</vt:lpstr>
      <vt:lpstr>6-2</vt:lpstr>
      <vt:lpstr>6-3</vt:lpstr>
      <vt:lpstr>6-4</vt:lpstr>
      <vt:lpstr>6-5</vt:lpstr>
      <vt:lpstr>6-6</vt:lpstr>
      <vt:lpstr>6-7</vt:lpstr>
      <vt:lpstr>6-8</vt:lpstr>
      <vt:lpstr>6-9</vt:lpstr>
      <vt:lpstr>7-1</vt:lpstr>
      <vt:lpstr>7-2</vt:lpstr>
      <vt:lpstr>7-3</vt:lpstr>
      <vt:lpstr>7-4</vt:lpstr>
      <vt:lpstr>8-1</vt:lpstr>
      <vt:lpstr>8-2</vt:lpstr>
      <vt:lpstr>8-3</vt:lpstr>
      <vt:lpstr>8-4</vt:lpstr>
      <vt:lpstr>8-5</vt:lpstr>
      <vt:lpstr>8-6</vt:lpstr>
      <vt:lpstr>8-7</vt:lpstr>
      <vt:lpstr>8-8</vt:lpstr>
      <vt:lpstr>8-9</vt:lpstr>
      <vt:lpstr>8-10</vt:lpstr>
      <vt:lpstr>9-1</vt:lpstr>
      <vt:lpstr>9-2</vt:lpstr>
      <vt:lpstr>9-3</vt:lpstr>
      <vt:lpstr>9-4</vt:lpstr>
      <vt:lpstr>9-5</vt:lpstr>
      <vt:lpstr>10-1</vt:lpstr>
      <vt:lpstr>10-2</vt:lpstr>
      <vt:lpstr>10-3</vt:lpstr>
      <vt:lpstr>10-4</vt:lpstr>
      <vt:lpstr>10-5</vt:lpstr>
      <vt:lpstr>10-6</vt:lpstr>
      <vt:lpstr>10-7</vt:lpstr>
      <vt:lpstr>10-8</vt:lpstr>
      <vt:lpstr>10-9(1)</vt:lpstr>
      <vt:lpstr>10-9(2)</vt:lpstr>
      <vt:lpstr>10-10</vt:lpstr>
      <vt:lpstr>11-1</vt:lpstr>
      <vt:lpstr>11-2</vt:lpstr>
      <vt:lpstr>11-3</vt:lpstr>
      <vt:lpstr>11-4</vt:lpstr>
      <vt:lpstr>11-5</vt:lpstr>
      <vt:lpstr>11-6</vt:lpstr>
      <vt:lpstr>11-7</vt:lpstr>
      <vt:lpstr>12-1</vt:lpstr>
      <vt:lpstr>12-2</vt:lpstr>
      <vt:lpstr>12-3</vt:lpstr>
      <vt:lpstr>12-4</vt:lpstr>
      <vt:lpstr>12-5</vt:lpstr>
      <vt:lpstr>12-6</vt:lpstr>
      <vt:lpstr>12-7(1)</vt:lpstr>
      <vt:lpstr>12-7(2)</vt:lpstr>
      <vt:lpstr>12-7(3)</vt:lpstr>
      <vt:lpstr>13-1</vt:lpstr>
      <vt:lpstr>13-2</vt:lpstr>
      <vt:lpstr>13-3</vt:lpstr>
      <vt:lpstr>13-4</vt:lpstr>
      <vt:lpstr>13-5</vt:lpstr>
      <vt:lpstr>13-6</vt:lpstr>
      <vt:lpstr>13-7</vt:lpstr>
      <vt:lpstr>13-8</vt:lpstr>
      <vt:lpstr>13-9</vt:lpstr>
      <vt:lpstr>13-10</vt:lpstr>
      <vt:lpstr>13-11</vt:lpstr>
      <vt:lpstr>14-1</vt:lpstr>
      <vt:lpstr>14-2</vt:lpstr>
      <vt:lpstr>14-3</vt:lpstr>
      <vt:lpstr>14-4</vt:lpstr>
      <vt:lpstr>14-5</vt:lpstr>
      <vt:lpstr>14-6</vt:lpstr>
      <vt:lpstr>14-7</vt:lpstr>
      <vt:lpstr>14-8</vt:lpstr>
      <vt:lpstr>14-9</vt:lpstr>
      <vt:lpstr>14-10</vt:lpstr>
      <vt:lpstr>14-11</vt:lpstr>
      <vt:lpstr>14-12</vt:lpstr>
      <vt:lpstr>14-13</vt:lpstr>
      <vt:lpstr>14-14</vt:lpstr>
      <vt:lpstr>15-1</vt:lpstr>
      <vt:lpstr>15-2</vt:lpstr>
      <vt:lpstr>15-3</vt:lpstr>
      <vt:lpstr>15-4</vt:lpstr>
      <vt:lpstr>15-5</vt:lpstr>
      <vt:lpstr>15-6</vt:lpstr>
      <vt:lpstr>15-7</vt:lpstr>
      <vt:lpstr>15-8</vt:lpstr>
      <vt:lpstr>16-1</vt:lpstr>
      <vt:lpstr>16-2</vt:lpstr>
      <vt:lpstr>16-3(1)</vt:lpstr>
      <vt:lpstr>16-3(2)</vt:lpstr>
      <vt:lpstr>16-4</vt:lpstr>
      <vt:lpstr>16-5</vt:lpstr>
      <vt:lpstr>17-1</vt:lpstr>
      <vt:lpstr>17-2</vt:lpstr>
      <vt:lpstr>17-3</vt:lpstr>
      <vt:lpstr>17-4</vt:lpstr>
      <vt:lpstr>'10-9(1)'!Print_Area</vt:lpstr>
      <vt:lpstr>'10-9(2)'!Print_Area</vt:lpstr>
      <vt:lpstr>'13-9'!Print_Area</vt:lpstr>
      <vt:lpstr>'14-11'!Print_Area</vt:lpstr>
      <vt:lpstr>'14-13'!Print_Area</vt:lpstr>
      <vt:lpstr>'17-1'!Print_Area</vt:lpstr>
      <vt:lpstr>'17-2'!Print_Area</vt:lpstr>
      <vt:lpstr>'17-3'!Print_Area</vt:lpstr>
      <vt:lpstr>'17-4'!Print_Area</vt:lpstr>
      <vt:lpstr>'5-6'!Print_Area</vt:lpstr>
      <vt:lpstr>'7-4'!Print_Area</vt:lpstr>
      <vt:lpstr>'8-3'!Print_Area</vt:lpstr>
      <vt:lpstr>'8-7'!Print_Area</vt:lpstr>
      <vt:lpstr>'8-8'!Print_Area</vt:lpstr>
      <vt:lpstr>'9-1'!Print_Area</vt:lpstr>
      <vt:lpstr>'9-2'!Print_Area</vt:lpstr>
      <vt:lpstr>'9-3'!Print_Area</vt:lpstr>
      <vt:lpstr>'9-4'!Print_Area</vt:lpstr>
      <vt:lpstr>'9-5'!Print_Area</vt:lpstr>
      <vt:lpstr>'10-5'!Print_Titles</vt:lpstr>
      <vt:lpstr>'10-9(1)'!Print_Titles</vt:lpstr>
      <vt:lpstr>'10-9(2)'!Print_Titles</vt:lpstr>
      <vt:lpstr>'13-5'!Print_Titles</vt:lpstr>
      <vt:lpstr>'14-14'!Print_Titles</vt:lpstr>
      <vt:lpstr>'14-9'!Print_Titles</vt:lpstr>
      <vt:lpstr>'15-8'!Print_Titles</vt:lpstr>
      <vt:lpstr>'2-1'!Print_Titles</vt:lpstr>
      <vt:lpstr>'2-5'!Print_Titles</vt:lpstr>
      <vt:lpstr>'2-6'!Print_Titles</vt:lpstr>
      <vt:lpstr>'2-8'!Print_Titles</vt:lpstr>
      <vt:lpstr>'3-4'!Print_Titles</vt:lpstr>
      <vt:lpstr>'5-6'!Print_Titles</vt:lpstr>
      <vt:lpstr>'6-6'!Print_Titles</vt:lpstr>
      <vt:lpstr>'6-8'!Print_Titles</vt:lpstr>
      <vt:lpstr>'9-1'!Print_Titles</vt:lpstr>
      <vt:lpstr>'9-5'!Print_Titles</vt:lpstr>
    </vt:vector>
  </TitlesOfParts>
  <Company>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滋之</dc:creator>
  <cp:lastModifiedBy>廣田　遼</cp:lastModifiedBy>
  <cp:lastPrinted>2026-03-06T07:00:03Z</cp:lastPrinted>
  <dcterms:created xsi:type="dcterms:W3CDTF">2021-10-04T07:47:57Z</dcterms:created>
  <dcterms:modified xsi:type="dcterms:W3CDTF">2026-03-27T03:42:41Z</dcterms:modified>
</cp:coreProperties>
</file>