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bsrvinffl010\120_税務部\収納課\共有\非公開\課全体\904 対策室内事務用フォルダ\R8差押禁止額変更\給与差押計算シート\R8.4.1以降\"/>
    </mc:Choice>
  </mc:AlternateContent>
  <xr:revisionPtr revIDLastSave="0" documentId="13_ncr:1_{F0436CEB-871C-4FCF-B381-2C7E536205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掲載用" sheetId="1" r:id="rId1"/>
    <sheet name="計算例" sheetId="4" r:id="rId2"/>
  </sheets>
  <definedNames>
    <definedName name="_xlnm.Print_Area" localSheetId="0">掲載用!$A$1:$L$19</definedName>
    <definedName name="_xlnm.Print_Area" localSheetId="1">計算例!$A$1:$L$19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H16" i="4"/>
  <c r="H14" i="4"/>
  <c r="H13" i="4"/>
  <c r="H17" i="4"/>
  <c r="H18" i="4"/>
  <c r="H12" i="4"/>
  <c r="H11" i="4"/>
  <c r="H15" i="1"/>
  <c r="H12" i="1"/>
  <c r="H11" i="1"/>
  <c r="H13" i="1"/>
  <c r="H14" i="1"/>
  <c r="H16" i="1"/>
  <c r="H17" i="1"/>
  <c r="H18" i="1"/>
</calcChain>
</file>

<file path=xl/sharedStrings.xml><?xml version="1.0" encoding="utf-8"?>
<sst xmlns="http://schemas.openxmlformats.org/spreadsheetml/2006/main" count="80" uniqueCount="30">
  <si>
    <t>項目</t>
    <rPh sb="0" eb="2">
      <t>コウモク</t>
    </rPh>
    <phoneticPr fontId="2"/>
  </si>
  <si>
    <t>備考</t>
    <rPh sb="0" eb="2">
      <t>ビコウ</t>
    </rPh>
    <phoneticPr fontId="2"/>
  </si>
  <si>
    <t>入
力
項
目</t>
    <rPh sb="0" eb="1">
      <t>イリ</t>
    </rPh>
    <rPh sb="2" eb="3">
      <t>チカラ</t>
    </rPh>
    <rPh sb="4" eb="5">
      <t>コウ</t>
    </rPh>
    <rPh sb="6" eb="7">
      <t>モク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</si>
  <si>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</si>
  <si>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</si>
  <si>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差
押
禁
止
金
額</t>
    <rPh sb="0" eb="1">
      <t>サ</t>
    </rPh>
    <rPh sb="2" eb="3">
      <t>オシ</t>
    </rPh>
    <rPh sb="4" eb="5">
      <t>キン</t>
    </rPh>
    <rPh sb="6" eb="7">
      <t>ドメ</t>
    </rPh>
    <rPh sb="8" eb="9">
      <t>カネ</t>
    </rPh>
    <rPh sb="10" eb="11">
      <t>ガク</t>
    </rPh>
    <phoneticPr fontId="2"/>
  </si>
  <si>
    <t>Ⅰ　差押金額計算用の給与月額</t>
    <rPh sb="2" eb="4">
      <t>サシオサ</t>
    </rPh>
    <rPh sb="4" eb="6">
      <t>キンガク</t>
    </rPh>
    <rPh sb="6" eb="8">
      <t>ケイサン</t>
    </rPh>
    <rPh sb="8" eb="9">
      <t>ヨウ</t>
    </rPh>
    <rPh sb="10" eb="12">
      <t>キュウヨ</t>
    </rPh>
    <rPh sb="12" eb="14">
      <t>ゲツガク</t>
    </rPh>
    <phoneticPr fontId="2"/>
  </si>
  <si>
    <t xml:space="preserve"> 　　国税徴収法第７６条第１項第１号（源泉所得税額）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ゲンセン</t>
    </rPh>
    <rPh sb="21" eb="24">
      <t>ショトクゼイ</t>
    </rPh>
    <rPh sb="24" eb="25">
      <t>ガク</t>
    </rPh>
    <phoneticPr fontId="2"/>
  </si>
  <si>
    <t>　　 国税徴収法第７６条第１項第２号（住民税額）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2">
      <t>ジュウミンゼイ</t>
    </rPh>
    <rPh sb="22" eb="23">
      <t>ガク</t>
    </rPh>
    <phoneticPr fontId="2"/>
  </si>
  <si>
    <t xml:space="preserve"> 　　国税徴収法第７６条第１項第３号（社会保険料等）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シャカイ</t>
    </rPh>
    <rPh sb="21" eb="24">
      <t>ホケンリョウ</t>
    </rPh>
    <rPh sb="24" eb="25">
      <t>トウ</t>
    </rPh>
    <phoneticPr fontId="2"/>
  </si>
  <si>
    <t xml:space="preserve"> 　　国税徴収法第７６条第１項第４号（家族数に対する額）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カゾク</t>
    </rPh>
    <rPh sb="21" eb="22">
      <t>スウ</t>
    </rPh>
    <rPh sb="23" eb="24">
      <t>タイ</t>
    </rPh>
    <rPh sb="26" eb="27">
      <t>ガク</t>
    </rPh>
    <phoneticPr fontId="2"/>
  </si>
  <si>
    <t>Ⅱ　差押禁止額の合計</t>
    <rPh sb="2" eb="4">
      <t>サシオサ</t>
    </rPh>
    <rPh sb="4" eb="6">
      <t>キンシ</t>
    </rPh>
    <rPh sb="6" eb="7">
      <t>ガク</t>
    </rPh>
    <rPh sb="8" eb="10">
      <t>ゴウケイ</t>
    </rPh>
    <phoneticPr fontId="2"/>
  </si>
  <si>
    <r>
      <t>②　給与等の</t>
    </r>
    <r>
      <rPr>
        <b/>
        <sz val="11"/>
        <rFont val="ＭＳ Ｐゴシック"/>
        <family val="3"/>
        <charset val="128"/>
      </rPr>
      <t>月額</t>
    </r>
    <rPh sb="2" eb="4">
      <t>キュウヨ</t>
    </rPh>
    <rPh sb="4" eb="5">
      <t>トウ</t>
    </rPh>
    <rPh sb="6" eb="8">
      <t>ツキガク</t>
    </rPh>
    <phoneticPr fontId="2"/>
  </si>
  <si>
    <r>
      <t>③　給与等から差し引いている</t>
    </r>
    <r>
      <rPr>
        <b/>
        <sz val="11"/>
        <rFont val="ＭＳ Ｐゴシック"/>
        <family val="3"/>
        <charset val="128"/>
      </rPr>
      <t>源泉所得税</t>
    </r>
    <rPh sb="2" eb="4">
      <t>キュウヨ</t>
    </rPh>
    <rPh sb="4" eb="5">
      <t>トウ</t>
    </rPh>
    <rPh sb="7" eb="8">
      <t>サ</t>
    </rPh>
    <rPh sb="9" eb="10">
      <t>ヒ</t>
    </rPh>
    <rPh sb="14" eb="16">
      <t>ゲンセン</t>
    </rPh>
    <rPh sb="16" eb="19">
      <t>ショトクゼイ</t>
    </rPh>
    <phoneticPr fontId="2"/>
  </si>
  <si>
    <r>
      <t>④　給与等から差し引いている特別徴収の</t>
    </r>
    <r>
      <rPr>
        <b/>
        <sz val="11"/>
        <rFont val="ＭＳ Ｐゴシック"/>
        <family val="3"/>
        <charset val="128"/>
      </rPr>
      <t>住民税額</t>
    </r>
    <rPh sb="2" eb="4">
      <t>キュウヨ</t>
    </rPh>
    <rPh sb="4" eb="5">
      <t>トウ</t>
    </rPh>
    <rPh sb="7" eb="8">
      <t>サ</t>
    </rPh>
    <rPh sb="9" eb="10">
      <t>ヒ</t>
    </rPh>
    <rPh sb="14" eb="16">
      <t>トクベツ</t>
    </rPh>
    <rPh sb="16" eb="18">
      <t>チョウシュウ</t>
    </rPh>
    <rPh sb="19" eb="22">
      <t>ジュウミンゼイ</t>
    </rPh>
    <rPh sb="22" eb="23">
      <t>ガク</t>
    </rPh>
    <phoneticPr fontId="2"/>
  </si>
  <si>
    <r>
      <t>⑤　給与等から差し引いている</t>
    </r>
    <r>
      <rPr>
        <b/>
        <sz val="11"/>
        <rFont val="ＭＳ Ｐゴシック"/>
        <family val="3"/>
        <charset val="128"/>
      </rPr>
      <t>社会保険料等の額</t>
    </r>
    <rPh sb="2" eb="4">
      <t>キュウヨ</t>
    </rPh>
    <rPh sb="4" eb="5">
      <t>トウ</t>
    </rPh>
    <rPh sb="7" eb="8">
      <t>サ</t>
    </rPh>
    <rPh sb="9" eb="10">
      <t>ヒ</t>
    </rPh>
    <rPh sb="14" eb="16">
      <t>シャカイ</t>
    </rPh>
    <rPh sb="16" eb="19">
      <t>ホケンリョウ</t>
    </rPh>
    <rPh sb="19" eb="20">
      <t>トウ</t>
    </rPh>
    <rPh sb="21" eb="22">
      <t>ガク</t>
    </rPh>
    <phoneticPr fontId="2"/>
  </si>
  <si>
    <r>
      <t>⑥　生計を一にする親族の</t>
    </r>
    <r>
      <rPr>
        <b/>
        <sz val="11"/>
        <rFont val="ＭＳ Ｐゴシック"/>
        <family val="3"/>
        <charset val="128"/>
      </rPr>
      <t>人数</t>
    </r>
    <rPh sb="2" eb="4">
      <t>セイケイ</t>
    </rPh>
    <rPh sb="5" eb="6">
      <t>1</t>
    </rPh>
    <rPh sb="9" eb="11">
      <t>シンゾク</t>
    </rPh>
    <rPh sb="12" eb="13">
      <t>ニン</t>
    </rPh>
    <rPh sb="13" eb="14">
      <t>スウ</t>
    </rPh>
    <phoneticPr fontId="2"/>
  </si>
  <si>
    <r>
      <t>①　給与計算に係る</t>
    </r>
    <r>
      <rPr>
        <b/>
        <sz val="11"/>
        <rFont val="ＭＳ Ｐゴシック"/>
        <family val="3"/>
        <charset val="128"/>
      </rPr>
      <t>勤務期間　１ヶ月未満ですか？</t>
    </r>
    <rPh sb="2" eb="4">
      <t>キュウヨ</t>
    </rPh>
    <rPh sb="4" eb="6">
      <t>ケイサン</t>
    </rPh>
    <rPh sb="7" eb="8">
      <t>カカ</t>
    </rPh>
    <rPh sb="9" eb="11">
      <t>キンム</t>
    </rPh>
    <rPh sb="11" eb="13">
      <t>キカン</t>
    </rPh>
    <rPh sb="16" eb="17">
      <t>ゲツ</t>
    </rPh>
    <rPh sb="17" eb="19">
      <t>ミマン</t>
    </rPh>
    <phoneticPr fontId="2"/>
  </si>
  <si>
    <t>いいえ</t>
  </si>
  <si>
    <t xml:space="preserve"> 　　国税徴収法第７６条第１項第５号（体面維持費）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タイメン</t>
    </rPh>
    <rPh sb="21" eb="24">
      <t>イジヒ</t>
    </rPh>
    <phoneticPr fontId="2"/>
  </si>
  <si>
    <t>Ⅲ　差押金額(郡山市収納課への入金額)</t>
    <rPh sb="2" eb="3">
      <t>サ</t>
    </rPh>
    <rPh sb="3" eb="4">
      <t>オ</t>
    </rPh>
    <rPh sb="4" eb="6">
      <t>キンガク</t>
    </rPh>
    <rPh sb="7" eb="10">
      <t>コオリヤマシ</t>
    </rPh>
    <rPh sb="10" eb="13">
      <t>シュウノウカ</t>
    </rPh>
    <rPh sb="15" eb="17">
      <t>ニュウキン</t>
    </rPh>
    <rPh sb="16" eb="18">
      <t>キンガク</t>
    </rPh>
    <phoneticPr fontId="2"/>
  </si>
  <si>
    <t>金額(人数)</t>
    <rPh sb="0" eb="2">
      <t>キンガク</t>
    </rPh>
    <rPh sb="3" eb="5">
      <t>ニンズウ</t>
    </rPh>
    <phoneticPr fontId="2"/>
  </si>
  <si>
    <t>給与差押金額計算書</t>
    <rPh sb="0" eb="2">
      <t>キュウヨ</t>
    </rPh>
    <rPh sb="2" eb="4">
      <t>サシオサ</t>
    </rPh>
    <rPh sb="4" eb="6">
      <t>キンガク</t>
    </rPh>
    <rPh sb="6" eb="8">
      <t>ケイサン</t>
    </rPh>
    <rPh sb="8" eb="9">
      <t>ショ</t>
    </rPh>
    <phoneticPr fontId="2"/>
  </si>
  <si>
    <t>【連絡先】
〒９６３－８６０１
郡山市朝日一丁目２３－７
郡山市役所　税務部収納課
電話　０２４－９２４－２１０１
ＦＡＸ　０２４－９３５－５３２０</t>
    <rPh sb="1" eb="4">
      <t>レンラクサキ</t>
    </rPh>
    <rPh sb="16" eb="19">
      <t>コオリヤマシ</t>
    </rPh>
    <rPh sb="19" eb="21">
      <t>アサヒ</t>
    </rPh>
    <rPh sb="21" eb="22">
      <t>1</t>
    </rPh>
    <rPh sb="22" eb="24">
      <t>チョウメ</t>
    </rPh>
    <rPh sb="29" eb="31">
      <t>コオリヤマ</t>
    </rPh>
    <rPh sb="31" eb="34">
      <t>シヤクショ</t>
    </rPh>
    <rPh sb="35" eb="38">
      <t>ゼイムブ</t>
    </rPh>
    <rPh sb="38" eb="41">
      <t>シュウノウカ</t>
    </rPh>
    <rPh sb="42" eb="44">
      <t>デンワ</t>
    </rPh>
    <phoneticPr fontId="2"/>
  </si>
  <si>
    <t xml:space="preserve">
【注意事項】
　１．差押金額が０円になった場合は、その月の取り立てはありません。その旨を収納課へご連絡願います。
　２．賞与支給月は計算方法が異なります。別紙「賞与支給月の給与差押金額計算書」を使用してください。
　３．この計算書は、令和８年４月１日以降に支給する給与について適用します。
　４．ご不明な点がございましたら、収納課までご連絡ください。</t>
    <rPh sb="2" eb="6">
      <t>チュウイジコウ</t>
    </rPh>
    <rPh sb="11" eb="12">
      <t>サ</t>
    </rPh>
    <rPh sb="12" eb="13">
      <t>オ</t>
    </rPh>
    <rPh sb="13" eb="15">
      <t>キンガク</t>
    </rPh>
    <rPh sb="17" eb="18">
      <t>エン</t>
    </rPh>
    <rPh sb="22" eb="24">
      <t>バアイ</t>
    </rPh>
    <rPh sb="28" eb="29">
      <t>ツキ</t>
    </rPh>
    <rPh sb="30" eb="31">
      <t>ト</t>
    </rPh>
    <rPh sb="32" eb="33">
      <t>タ</t>
    </rPh>
    <rPh sb="43" eb="44">
      <t>ムネ</t>
    </rPh>
    <rPh sb="45" eb="48">
      <t>シュウノウカ</t>
    </rPh>
    <rPh sb="50" eb="52">
      <t>レンラク</t>
    </rPh>
    <rPh sb="52" eb="53">
      <t>ネガ</t>
    </rPh>
    <rPh sb="61" eb="66">
      <t>ショウヨシキュウヅキ</t>
    </rPh>
    <rPh sb="67" eb="71">
      <t>ケイサンホウホウ</t>
    </rPh>
    <rPh sb="72" eb="73">
      <t>コト</t>
    </rPh>
    <rPh sb="78" eb="80">
      <t>ベッシ</t>
    </rPh>
    <rPh sb="81" eb="83">
      <t>ショウヨ</t>
    </rPh>
    <rPh sb="83" eb="85">
      <t>シキュウ</t>
    </rPh>
    <rPh sb="85" eb="86">
      <t>ツキ</t>
    </rPh>
    <rPh sb="87" eb="89">
      <t>キュウヨ</t>
    </rPh>
    <rPh sb="89" eb="90">
      <t>サ</t>
    </rPh>
    <rPh sb="90" eb="91">
      <t>オ</t>
    </rPh>
    <rPh sb="91" eb="93">
      <t>キンガク</t>
    </rPh>
    <rPh sb="93" eb="96">
      <t>ケイサンショ</t>
    </rPh>
    <rPh sb="98" eb="100">
      <t>シヨウ</t>
    </rPh>
    <rPh sb="150" eb="152">
      <t>フメイ</t>
    </rPh>
    <rPh sb="153" eb="154">
      <t>テン</t>
    </rPh>
    <rPh sb="163" eb="166">
      <t>シュウノウカ</t>
    </rPh>
    <rPh sb="169" eb="171">
      <t>レンラク</t>
    </rPh>
    <phoneticPr fontId="2"/>
  </si>
  <si>
    <t>　●給与額等を太枠内に入力してください。</t>
    <rPh sb="2" eb="4">
      <t>キュウヨ</t>
    </rPh>
    <rPh sb="4" eb="5">
      <t>ガク</t>
    </rPh>
    <rPh sb="5" eb="6">
      <t>トウ</t>
    </rPh>
    <rPh sb="7" eb="9">
      <t>フトワク</t>
    </rPh>
    <rPh sb="9" eb="10">
      <t>ナイ</t>
    </rPh>
    <rPh sb="11" eb="13">
      <t>ニュウリョク</t>
    </rPh>
    <phoneticPr fontId="2"/>
  </si>
  <si>
    <t>　●その月の給与額に合わせて毎月計算ください。</t>
    <rPh sb="4" eb="5">
      <t>ツキ</t>
    </rPh>
    <rPh sb="6" eb="9">
      <t>キュウヨガク</t>
    </rPh>
    <rPh sb="10" eb="11">
      <t>ア</t>
    </rPh>
    <rPh sb="14" eb="16">
      <t>マイツキ</t>
    </rPh>
    <rPh sb="16" eb="18">
      <t>ケイサン</t>
    </rPh>
    <phoneticPr fontId="2"/>
  </si>
  <si>
    <r>
      <rPr>
        <u/>
        <sz val="11"/>
        <rFont val="ＭＳ Ｐゴシック"/>
        <family val="3"/>
        <charset val="128"/>
      </rPr>
      <t>本人を含む</t>
    </r>
    <r>
      <rPr>
        <sz val="11"/>
        <rFont val="ＭＳ Ｐゴシック"/>
        <family val="3"/>
        <charset val="128"/>
      </rPr>
      <t>人数</t>
    </r>
    <rPh sb="0" eb="2">
      <t>ホンニン</t>
    </rPh>
    <rPh sb="3" eb="4">
      <t>フク</t>
    </rPh>
    <rPh sb="5" eb="7">
      <t>ニンズウ</t>
    </rPh>
    <phoneticPr fontId="2"/>
  </si>
  <si>
    <t>本人107,000円、家族48,000円/人</t>
    <rPh sb="0" eb="2">
      <t>ホンニン</t>
    </rPh>
    <rPh sb="9" eb="10">
      <t>エン</t>
    </rPh>
    <rPh sb="11" eb="13">
      <t>カゾク</t>
    </rPh>
    <rPh sb="19" eb="20">
      <t>エン</t>
    </rPh>
    <rPh sb="21" eb="22">
      <t>ニン</t>
    </rPh>
    <phoneticPr fontId="2"/>
  </si>
  <si>
    <t>(計算例)給与差押金額計算書</t>
    <rPh sb="1" eb="3">
      <t>ケイサン</t>
    </rPh>
    <rPh sb="3" eb="4">
      <t>レイ</t>
    </rPh>
    <rPh sb="5" eb="7">
      <t>キュウヨ</t>
    </rPh>
    <rPh sb="7" eb="9">
      <t>サシオサ</t>
    </rPh>
    <rPh sb="9" eb="11">
      <t>キンガク</t>
    </rPh>
    <rPh sb="11" eb="13">
      <t>ケイサン</t>
    </rPh>
    <rPh sb="13" eb="1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</si>
</sst>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15" xfId="0" applyFont="1" applyFill="1" applyBorder="1" applyAlignment="1" applyProtection="1">
      <alignment horizontal="right" vertical="center"/>
      <protection locked="0"/>
    </xf>
    <xf numFmtId="38" fontId="3" fillId="2" borderId="16" xfId="1" applyFont="1" applyFill="1" applyBorder="1" applyAlignment="1" applyProtection="1">
      <alignment horizontal="right" vertical="center"/>
      <protection locked="0"/>
    </xf>
    <xf numFmtId="38" fontId="3" fillId="2" borderId="17" xfId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2" borderId="18" xfId="0" applyFill="1" applyBorder="1" applyAlignment="1" applyProtection="1">
      <alignment vertical="center"/>
    </xf>
    <xf numFmtId="0" fontId="0" fillId="2" borderId="19" xfId="0" applyFill="1" applyBorder="1" applyProtection="1">
      <alignment vertical="center"/>
    </xf>
    <xf numFmtId="0" fontId="0" fillId="2" borderId="20" xfId="0" applyFill="1" applyBorder="1" applyProtection="1">
      <alignment vertical="center"/>
    </xf>
    <xf numFmtId="0" fontId="0" fillId="2" borderId="1" xfId="0" applyFill="1" applyBorder="1" applyAlignment="1" applyProtection="1">
      <alignment vertical="center"/>
    </xf>
    <xf numFmtId="38" fontId="1" fillId="2" borderId="1" xfId="1" applyFont="1" applyFill="1" applyBorder="1" applyProtection="1">
      <alignment vertical="center"/>
    </xf>
    <xf numFmtId="0" fontId="0" fillId="2" borderId="2" xfId="0" applyFill="1" applyBorder="1" applyProtection="1">
      <alignment vertical="center"/>
    </xf>
    <xf numFmtId="38" fontId="1" fillId="2" borderId="3" xfId="1" applyFont="1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3" xfId="0" applyFill="1" applyBorder="1" applyAlignment="1" applyProtection="1">
      <alignment vertical="center"/>
    </xf>
    <xf numFmtId="38" fontId="1" fillId="2" borderId="5" xfId="1" applyFont="1" applyFill="1" applyBorder="1" applyProtection="1">
      <alignment vertical="center"/>
    </xf>
    <xf numFmtId="0" fontId="0" fillId="2" borderId="6" xfId="0" applyFill="1" applyBorder="1" applyProtection="1">
      <alignment vertical="center"/>
    </xf>
    <xf numFmtId="0" fontId="0" fillId="3" borderId="3" xfId="0" applyFill="1" applyBorder="1" applyProtection="1">
      <alignment vertical="center"/>
    </xf>
    <xf numFmtId="0" fontId="3" fillId="3" borderId="7" xfId="0" applyFont="1" applyFill="1" applyBorder="1" applyProtection="1">
      <alignment vertical="center"/>
    </xf>
    <xf numFmtId="38" fontId="9" fillId="3" borderId="8" xfId="1" applyFont="1" applyFill="1" applyBorder="1" applyProtection="1">
      <alignment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top"/>
    </xf>
    <xf numFmtId="0" fontId="3" fillId="3" borderId="9" xfId="0" applyFont="1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</xdr:row>
      <xdr:rowOff>171450</xdr:rowOff>
    </xdr:from>
    <xdr:to>
      <xdr:col>7</xdr:col>
      <xdr:colOff>0</xdr:colOff>
      <xdr:row>4</xdr:row>
      <xdr:rowOff>0</xdr:rowOff>
    </xdr:to>
    <xdr:sp macro="" textlink="">
      <xdr:nvSpPr>
        <xdr:cNvPr id="1065" name="Line 5">
          <a:extLst>
            <a:ext uri="{FF2B5EF4-FFF2-40B4-BE49-F238E27FC236}">
              <a16:creationId xmlns:a16="http://schemas.microsoft.com/office/drawing/2014/main" id="{2F21C519-0E8D-4658-8891-B8D35AC40CA0}"/>
            </a:ext>
          </a:extLst>
        </xdr:cNvPr>
        <xdr:cNvSpPr>
          <a:spLocks noChangeShapeType="1"/>
        </xdr:cNvSpPr>
      </xdr:nvSpPr>
      <xdr:spPr bwMode="auto">
        <a:xfrm>
          <a:off x="3248025" y="666750"/>
          <a:ext cx="123825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</xdr:row>
      <xdr:rowOff>171450</xdr:rowOff>
    </xdr:from>
    <xdr:to>
      <xdr:col>7</xdr:col>
      <xdr:colOff>0</xdr:colOff>
      <xdr:row>4</xdr:row>
      <xdr:rowOff>0</xdr:rowOff>
    </xdr:to>
    <xdr:sp macro="" textlink="">
      <xdr:nvSpPr>
        <xdr:cNvPr id="4098" name="Line 5">
          <a:extLst>
            <a:ext uri="{FF2B5EF4-FFF2-40B4-BE49-F238E27FC236}">
              <a16:creationId xmlns:a16="http://schemas.microsoft.com/office/drawing/2014/main" id="{0BC68C14-42FC-4992-9299-BE1A62ACA109}"/>
            </a:ext>
          </a:extLst>
        </xdr:cNvPr>
        <xdr:cNvSpPr>
          <a:spLocks noChangeShapeType="1"/>
        </xdr:cNvSpPr>
      </xdr:nvSpPr>
      <xdr:spPr bwMode="auto">
        <a:xfrm>
          <a:off x="3248025" y="666750"/>
          <a:ext cx="123825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9"/>
  <sheetViews>
    <sheetView tabSelected="1" workbookViewId="0">
      <selection activeCell="H16" sqref="H16"/>
    </sheetView>
  </sheetViews>
  <sheetFormatPr defaultRowHeight="13.5" x14ac:dyDescent="0.15"/>
  <cols>
    <col min="1" max="1" width="4.625" style="6" customWidth="1"/>
    <col min="2" max="2" width="5.375" style="6" customWidth="1"/>
    <col min="3" max="6" width="9" style="6"/>
    <col min="7" max="7" width="12.875" style="6" customWidth="1"/>
    <col min="8" max="8" width="13.25" style="6" customWidth="1"/>
    <col min="9" max="9" width="3.75" style="6" customWidth="1"/>
    <col min="10" max="11" width="9" style="6"/>
    <col min="12" max="12" width="16.25" style="6" customWidth="1"/>
    <col min="13" max="16384" width="9" style="6"/>
  </cols>
  <sheetData>
    <row r="1" spans="1:12" ht="39" customHeight="1" x14ac:dyDescent="0.15">
      <c r="A1" s="4" t="s">
        <v>22</v>
      </c>
      <c r="B1" s="5"/>
      <c r="C1" s="5"/>
      <c r="D1" s="5"/>
      <c r="E1" s="5"/>
      <c r="F1" s="5"/>
      <c r="G1" s="5"/>
      <c r="H1" s="5"/>
      <c r="I1" s="38" t="s">
        <v>23</v>
      </c>
      <c r="J1" s="39"/>
      <c r="K1" s="39"/>
      <c r="L1" s="39"/>
    </row>
    <row r="2" spans="1:12" ht="23.25" customHeight="1" x14ac:dyDescent="0.15">
      <c r="A2" s="7" t="s">
        <v>25</v>
      </c>
      <c r="B2" s="8"/>
      <c r="C2" s="8"/>
      <c r="D2" s="8"/>
      <c r="E2" s="8"/>
      <c r="F2" s="8"/>
      <c r="G2" s="8"/>
      <c r="H2" s="8"/>
      <c r="I2" s="39"/>
      <c r="J2" s="39"/>
      <c r="K2" s="39"/>
      <c r="L2" s="39"/>
    </row>
    <row r="3" spans="1:12" ht="23.25" customHeight="1" x14ac:dyDescent="0.15">
      <c r="A3" s="7" t="s">
        <v>26</v>
      </c>
      <c r="B3" s="7"/>
      <c r="C3" s="7"/>
      <c r="D3" s="7"/>
      <c r="E3" s="7"/>
      <c r="F3" s="7"/>
      <c r="G3" s="7"/>
      <c r="H3" s="7"/>
      <c r="I3" s="40"/>
      <c r="J3" s="40"/>
      <c r="K3" s="40"/>
      <c r="L3" s="40"/>
    </row>
    <row r="4" spans="1:12" ht="18.75" customHeight="1" thickBot="1" x14ac:dyDescent="0.2">
      <c r="A4" s="41"/>
      <c r="B4" s="37" t="s">
        <v>0</v>
      </c>
      <c r="C4" s="37"/>
      <c r="D4" s="37"/>
      <c r="E4" s="37"/>
      <c r="F4" s="37"/>
      <c r="G4" s="37"/>
      <c r="H4" s="42" t="s">
        <v>21</v>
      </c>
      <c r="I4" s="42"/>
      <c r="J4" s="37" t="s">
        <v>1</v>
      </c>
      <c r="K4" s="37"/>
      <c r="L4" s="37"/>
    </row>
    <row r="5" spans="1:12" ht="18.75" customHeight="1" thickTop="1" x14ac:dyDescent="0.15">
      <c r="A5" s="41"/>
      <c r="B5" s="28" t="s">
        <v>2</v>
      </c>
      <c r="C5" s="31" t="s">
        <v>17</v>
      </c>
      <c r="D5" s="32"/>
      <c r="E5" s="32"/>
      <c r="F5" s="32"/>
      <c r="G5" s="32"/>
      <c r="H5" s="1" t="s">
        <v>18</v>
      </c>
      <c r="I5" s="9"/>
      <c r="J5" s="32"/>
      <c r="K5" s="32"/>
      <c r="L5" s="27"/>
    </row>
    <row r="6" spans="1:12" ht="18.75" customHeight="1" x14ac:dyDescent="0.15">
      <c r="A6" s="41"/>
      <c r="B6" s="29"/>
      <c r="C6" s="26" t="s">
        <v>12</v>
      </c>
      <c r="D6" s="26"/>
      <c r="E6" s="26"/>
      <c r="F6" s="26"/>
      <c r="G6" s="31"/>
      <c r="H6" s="2"/>
      <c r="I6" s="10" t="s">
        <v>3</v>
      </c>
      <c r="J6" s="36"/>
      <c r="K6" s="37"/>
      <c r="L6" s="37"/>
    </row>
    <row r="7" spans="1:12" ht="18.75" customHeight="1" x14ac:dyDescent="0.15">
      <c r="A7" s="41"/>
      <c r="B7" s="29"/>
      <c r="C7" s="26" t="s">
        <v>13</v>
      </c>
      <c r="D7" s="26"/>
      <c r="E7" s="26"/>
      <c r="F7" s="26"/>
      <c r="G7" s="31"/>
      <c r="H7" s="2"/>
      <c r="I7" s="10" t="s">
        <v>3</v>
      </c>
      <c r="J7" s="36"/>
      <c r="K7" s="37"/>
      <c r="L7" s="37"/>
    </row>
    <row r="8" spans="1:12" ht="18.75" customHeight="1" x14ac:dyDescent="0.15">
      <c r="A8" s="41"/>
      <c r="B8" s="29"/>
      <c r="C8" s="26" t="s">
        <v>14</v>
      </c>
      <c r="D8" s="26"/>
      <c r="E8" s="26"/>
      <c r="F8" s="26"/>
      <c r="G8" s="31"/>
      <c r="H8" s="2"/>
      <c r="I8" s="10" t="s">
        <v>3</v>
      </c>
      <c r="J8" s="36"/>
      <c r="K8" s="37"/>
      <c r="L8" s="37"/>
    </row>
    <row r="9" spans="1:12" ht="18.75" customHeight="1" x14ac:dyDescent="0.15">
      <c r="A9" s="41"/>
      <c r="B9" s="29"/>
      <c r="C9" s="26" t="s">
        <v>15</v>
      </c>
      <c r="D9" s="26"/>
      <c r="E9" s="26"/>
      <c r="F9" s="26"/>
      <c r="G9" s="31"/>
      <c r="H9" s="2"/>
      <c r="I9" s="10" t="s">
        <v>3</v>
      </c>
      <c r="J9" s="36"/>
      <c r="K9" s="37"/>
      <c r="L9" s="37"/>
    </row>
    <row r="10" spans="1:12" ht="18.75" customHeight="1" thickBot="1" x14ac:dyDescent="0.2">
      <c r="A10" s="41"/>
      <c r="B10" s="30"/>
      <c r="C10" s="26" t="s">
        <v>16</v>
      </c>
      <c r="D10" s="26"/>
      <c r="E10" s="26"/>
      <c r="F10" s="26"/>
      <c r="G10" s="31"/>
      <c r="H10" s="3"/>
      <c r="I10" s="11" t="s">
        <v>4</v>
      </c>
      <c r="J10" s="32" t="s">
        <v>27</v>
      </c>
      <c r="K10" s="32"/>
      <c r="L10" s="27"/>
    </row>
    <row r="11" spans="1:12" ht="18.75" customHeight="1" thickTop="1" x14ac:dyDescent="0.15">
      <c r="A11" s="41"/>
      <c r="B11" s="12"/>
      <c r="C11" s="34" t="s">
        <v>6</v>
      </c>
      <c r="D11" s="34"/>
      <c r="E11" s="34"/>
      <c r="F11" s="34"/>
      <c r="G11" s="35"/>
      <c r="H11" s="13">
        <f>IF(H5="はい",IF(ISBLANK(H6),0,ROUNDDOWN(H6,-2)),IF(ISBLANK(H6),0,ROUNDDOWN(H6,-3)))</f>
        <v>0</v>
      </c>
      <c r="I11" s="14" t="s">
        <v>3</v>
      </c>
      <c r="J11" s="26"/>
      <c r="K11" s="26"/>
      <c r="L11" s="26"/>
    </row>
    <row r="12" spans="1:12" ht="18.75" customHeight="1" x14ac:dyDescent="0.15">
      <c r="A12" s="41"/>
      <c r="B12" s="33" t="s">
        <v>5</v>
      </c>
      <c r="C12" s="26" t="s">
        <v>7</v>
      </c>
      <c r="D12" s="26"/>
      <c r="E12" s="26"/>
      <c r="F12" s="26"/>
      <c r="G12" s="26"/>
      <c r="H12" s="15">
        <f>IF(H7&lt;0,IF(H5="はい",IF(ISBLANK(H7),0,ROUNDDOWN(H7,-2)),IF(ISBLANK(H7),0,ROUNDDOWN(H7,-3))),IF(H5="はい",IF(ISBLANK(H7),0,ROUNDUP(H7,-2)),IF(ISBLANK(H7),0,ROUNDUP(H7,-3))))</f>
        <v>0</v>
      </c>
      <c r="I12" s="16" t="s">
        <v>3</v>
      </c>
      <c r="J12" s="26"/>
      <c r="K12" s="26"/>
      <c r="L12" s="26"/>
    </row>
    <row r="13" spans="1:12" ht="18.75" customHeight="1" x14ac:dyDescent="0.15">
      <c r="A13" s="41"/>
      <c r="B13" s="33"/>
      <c r="C13" s="26" t="s">
        <v>8</v>
      </c>
      <c r="D13" s="26"/>
      <c r="E13" s="26"/>
      <c r="F13" s="26"/>
      <c r="G13" s="26"/>
      <c r="H13" s="15">
        <f>IF(H5="はい",IF(ISBLANK(H8),0,ROUNDUP(H8,-2)),IF(ISBLANK(H8),0,ROUNDUP(H8,-3)))</f>
        <v>0</v>
      </c>
      <c r="I13" s="16" t="s">
        <v>3</v>
      </c>
      <c r="J13" s="26"/>
      <c r="K13" s="26"/>
      <c r="L13" s="26"/>
    </row>
    <row r="14" spans="1:12" ht="18.75" customHeight="1" x14ac:dyDescent="0.15">
      <c r="A14" s="41"/>
      <c r="B14" s="33"/>
      <c r="C14" s="26" t="s">
        <v>9</v>
      </c>
      <c r="D14" s="26"/>
      <c r="E14" s="26"/>
      <c r="F14" s="26"/>
      <c r="G14" s="26"/>
      <c r="H14" s="15">
        <f>IF(H5="はい",IF(ISBLANK(H9),0,ROUNDUP(H9,-2)),IF(ISBLANK(H9),0,ROUNDUP(H9,-3)))</f>
        <v>0</v>
      </c>
      <c r="I14" s="16" t="s">
        <v>3</v>
      </c>
      <c r="J14" s="26"/>
      <c r="K14" s="26"/>
      <c r="L14" s="26"/>
    </row>
    <row r="15" spans="1:12" ht="18.75" customHeight="1" x14ac:dyDescent="0.15">
      <c r="A15" s="41"/>
      <c r="B15" s="33"/>
      <c r="C15" s="26" t="s">
        <v>10</v>
      </c>
      <c r="D15" s="26"/>
      <c r="E15" s="26"/>
      <c r="F15" s="26"/>
      <c r="G15" s="26"/>
      <c r="H15" s="15">
        <f>IF(ISBLANK(H10),0,107000+48000*(H10-1))</f>
        <v>0</v>
      </c>
      <c r="I15" s="16" t="s">
        <v>3</v>
      </c>
      <c r="J15" s="26" t="s">
        <v>28</v>
      </c>
      <c r="K15" s="26"/>
      <c r="L15" s="26"/>
    </row>
    <row r="16" spans="1:12" ht="18.75" customHeight="1" x14ac:dyDescent="0.15">
      <c r="A16" s="41"/>
      <c r="B16" s="33"/>
      <c r="C16" s="26" t="s">
        <v>19</v>
      </c>
      <c r="D16" s="26"/>
      <c r="E16" s="26"/>
      <c r="F16" s="26"/>
      <c r="G16" s="26"/>
      <c r="H16" s="15">
        <f>IF(H5="はい",IF(H6="",0,IF(H15=0,ROUNDUP((H11-(H12+H13+H14+H15))*0.2,-2),IF((H11-(H12+H13+H14+H15))*0.2&lt;=H15*2,IF(H11-(H12+H13+H14+H15)&lt;0,0,ROUNDUP((H11-(H12+H13+H14+H15))*0.2,-2)),ROUNDUP(H15*2,-2)))),IF(H6="",0,IF(H15=0,ROUNDUP((H11-(H12+H13+H14+H15))*0.2,-3),IF((H11-(H12+H13+H14+H15))*0.2&lt;=H15*2,IF(H11-(H12+H13+H14+H15)&lt;0,0,ROUNDUP((H11-(H12+H13+H14+H15))*0.2,-3)),ROUNDUP(H15*2,-3)))))</f>
        <v>0</v>
      </c>
      <c r="I16" s="16" t="s">
        <v>3</v>
      </c>
      <c r="J16" s="26"/>
      <c r="K16" s="26"/>
      <c r="L16" s="26"/>
    </row>
    <row r="17" spans="1:12" ht="18.75" customHeight="1" thickBot="1" x14ac:dyDescent="0.2">
      <c r="A17" s="41"/>
      <c r="B17" s="17"/>
      <c r="C17" s="32" t="s">
        <v>11</v>
      </c>
      <c r="D17" s="32"/>
      <c r="E17" s="32"/>
      <c r="F17" s="32"/>
      <c r="G17" s="27"/>
      <c r="H17" s="18">
        <f>H12+H13+H14+H15+H16</f>
        <v>0</v>
      </c>
      <c r="I17" s="19" t="s">
        <v>3</v>
      </c>
      <c r="J17" s="26"/>
      <c r="K17" s="26"/>
      <c r="L17" s="26"/>
    </row>
    <row r="18" spans="1:12" ht="27" customHeight="1" thickTop="1" thickBot="1" x14ac:dyDescent="0.2">
      <c r="A18" s="41"/>
      <c r="B18" s="20"/>
      <c r="C18" s="25" t="s">
        <v>20</v>
      </c>
      <c r="D18" s="25"/>
      <c r="E18" s="25"/>
      <c r="F18" s="25"/>
      <c r="G18" s="25"/>
      <c r="H18" s="22">
        <f>IF(IF(H17=0,0,H11-H17)&lt;0,0,IF(H17=0,0,H11-H17))</f>
        <v>0</v>
      </c>
      <c r="I18" s="21" t="s">
        <v>3</v>
      </c>
      <c r="J18" s="27"/>
      <c r="K18" s="26"/>
      <c r="L18" s="26"/>
    </row>
    <row r="19" spans="1:12" ht="88.5" customHeight="1" thickTop="1" x14ac:dyDescent="0.15">
      <c r="A19" s="41"/>
      <c r="B19" s="23" t="s">
        <v>24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</row>
  </sheetData>
  <sheetProtection sheet="1" objects="1" scenarios="1"/>
  <protectedRanges>
    <protectedRange sqref="H6:H10" name="範囲1"/>
  </protectedRanges>
  <mergeCells count="36">
    <mergeCell ref="J5:L5"/>
    <mergeCell ref="I1:L3"/>
    <mergeCell ref="A4:A19"/>
    <mergeCell ref="C6:G6"/>
    <mergeCell ref="C7:G7"/>
    <mergeCell ref="C8:G8"/>
    <mergeCell ref="C9:G9"/>
    <mergeCell ref="C10:G10"/>
    <mergeCell ref="B4:G4"/>
    <mergeCell ref="H4:I4"/>
    <mergeCell ref="J4:L4"/>
    <mergeCell ref="J10:L10"/>
    <mergeCell ref="J6:L6"/>
    <mergeCell ref="J7:L7"/>
    <mergeCell ref="J8:L8"/>
    <mergeCell ref="J9:L9"/>
    <mergeCell ref="B5:B10"/>
    <mergeCell ref="C5:G5"/>
    <mergeCell ref="C15:G15"/>
    <mergeCell ref="C16:G16"/>
    <mergeCell ref="C17:G17"/>
    <mergeCell ref="B12:B16"/>
    <mergeCell ref="C11:G11"/>
    <mergeCell ref="C12:G12"/>
    <mergeCell ref="C13:G13"/>
    <mergeCell ref="C14:G14"/>
    <mergeCell ref="B19:L19"/>
    <mergeCell ref="C18:G18"/>
    <mergeCell ref="J11:L11"/>
    <mergeCell ref="J12:L12"/>
    <mergeCell ref="J13:L13"/>
    <mergeCell ref="J14:L14"/>
    <mergeCell ref="J15:L15"/>
    <mergeCell ref="J16:L16"/>
    <mergeCell ref="J17:L17"/>
    <mergeCell ref="J18:L18"/>
  </mergeCells>
  <phoneticPr fontId="2"/>
  <dataValidations count="2">
    <dataValidation type="list" allowBlank="1" showInputMessage="1" showErrorMessage="1" sqref="H5" xr:uid="{00000000-0002-0000-0000-000000000000}">
      <formula1>"はい,いいえ"</formula1>
    </dataValidation>
    <dataValidation type="whole" allowBlank="1" showInputMessage="1" showErrorMessage="1" errorTitle="入力エラー" error="本人を含む人数を入力してください。本人のみの場合、１を入力してください。" sqref="H10" xr:uid="{00000000-0002-0000-0000-000001000000}">
      <formula1>1</formula1>
      <formula2>100</formula2>
    </dataValidation>
  </dataValidations>
  <pageMargins left="0.7" right="0.7" top="0.75" bottom="0.75" header="0.3" footer="0.3"/>
  <pageSetup paperSize="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9"/>
  <sheetViews>
    <sheetView workbookViewId="0">
      <selection activeCell="A2" sqref="A2"/>
    </sheetView>
  </sheetViews>
  <sheetFormatPr defaultRowHeight="13.5" x14ac:dyDescent="0.15"/>
  <cols>
    <col min="1" max="1" width="4.625" style="6" customWidth="1"/>
    <col min="2" max="2" width="5.375" style="6" customWidth="1"/>
    <col min="3" max="6" width="9" style="6"/>
    <col min="7" max="7" width="12.875" style="6" customWidth="1"/>
    <col min="8" max="8" width="13.25" style="6" customWidth="1"/>
    <col min="9" max="9" width="3.75" style="6" customWidth="1"/>
    <col min="10" max="11" width="9" style="6"/>
    <col min="12" max="12" width="16.25" style="6" customWidth="1"/>
    <col min="13" max="16384" width="9" style="6"/>
  </cols>
  <sheetData>
    <row r="1" spans="1:12" ht="39" customHeight="1" x14ac:dyDescent="0.15">
      <c r="A1" s="4" t="s">
        <v>29</v>
      </c>
      <c r="B1" s="5"/>
      <c r="C1" s="5"/>
      <c r="D1" s="5"/>
      <c r="E1" s="5"/>
      <c r="F1" s="5"/>
      <c r="G1" s="5"/>
      <c r="H1" s="5"/>
      <c r="I1" s="38" t="s">
        <v>23</v>
      </c>
      <c r="J1" s="39"/>
      <c r="K1" s="39"/>
      <c r="L1" s="39"/>
    </row>
    <row r="2" spans="1:12" ht="23.25" customHeight="1" x14ac:dyDescent="0.15">
      <c r="A2" s="7" t="s">
        <v>25</v>
      </c>
      <c r="B2" s="8"/>
      <c r="C2" s="8"/>
      <c r="D2" s="8"/>
      <c r="E2" s="8"/>
      <c r="F2" s="8"/>
      <c r="G2" s="8"/>
      <c r="H2" s="8"/>
      <c r="I2" s="39"/>
      <c r="J2" s="39"/>
      <c r="K2" s="39"/>
      <c r="L2" s="39"/>
    </row>
    <row r="3" spans="1:12" ht="23.25" customHeight="1" x14ac:dyDescent="0.15">
      <c r="A3" s="7" t="s">
        <v>26</v>
      </c>
      <c r="B3" s="7"/>
      <c r="C3" s="7"/>
      <c r="D3" s="7"/>
      <c r="E3" s="7"/>
      <c r="F3" s="7"/>
      <c r="G3" s="7"/>
      <c r="H3" s="7"/>
      <c r="I3" s="40"/>
      <c r="J3" s="40"/>
      <c r="K3" s="40"/>
      <c r="L3" s="40"/>
    </row>
    <row r="4" spans="1:12" ht="18.75" customHeight="1" thickBot="1" x14ac:dyDescent="0.2">
      <c r="A4" s="41"/>
      <c r="B4" s="37" t="s">
        <v>0</v>
      </c>
      <c r="C4" s="37"/>
      <c r="D4" s="37"/>
      <c r="E4" s="37"/>
      <c r="F4" s="37"/>
      <c r="G4" s="37"/>
      <c r="H4" s="42" t="s">
        <v>21</v>
      </c>
      <c r="I4" s="42"/>
      <c r="J4" s="37" t="s">
        <v>1</v>
      </c>
      <c r="K4" s="37"/>
      <c r="L4" s="37"/>
    </row>
    <row r="5" spans="1:12" ht="18.75" customHeight="1" thickTop="1" x14ac:dyDescent="0.15">
      <c r="A5" s="41"/>
      <c r="B5" s="28" t="s">
        <v>2</v>
      </c>
      <c r="C5" s="31" t="s">
        <v>17</v>
      </c>
      <c r="D5" s="32"/>
      <c r="E5" s="32"/>
      <c r="F5" s="32"/>
      <c r="G5" s="32"/>
      <c r="H5" s="1" t="s">
        <v>18</v>
      </c>
      <c r="I5" s="9"/>
      <c r="J5" s="32"/>
      <c r="K5" s="32"/>
      <c r="L5" s="27"/>
    </row>
    <row r="6" spans="1:12" ht="18.75" customHeight="1" x14ac:dyDescent="0.15">
      <c r="A6" s="41"/>
      <c r="B6" s="29"/>
      <c r="C6" s="26" t="s">
        <v>12</v>
      </c>
      <c r="D6" s="26"/>
      <c r="E6" s="26"/>
      <c r="F6" s="26"/>
      <c r="G6" s="31"/>
      <c r="H6" s="2">
        <v>185300</v>
      </c>
      <c r="I6" s="10" t="s">
        <v>3</v>
      </c>
      <c r="J6" s="36"/>
      <c r="K6" s="37"/>
      <c r="L6" s="37"/>
    </row>
    <row r="7" spans="1:12" ht="18.75" customHeight="1" x14ac:dyDescent="0.15">
      <c r="A7" s="41"/>
      <c r="B7" s="29"/>
      <c r="C7" s="26" t="s">
        <v>13</v>
      </c>
      <c r="D7" s="26"/>
      <c r="E7" s="26"/>
      <c r="F7" s="26"/>
      <c r="G7" s="31"/>
      <c r="H7" s="2">
        <v>13520</v>
      </c>
      <c r="I7" s="10" t="s">
        <v>3</v>
      </c>
      <c r="J7" s="36"/>
      <c r="K7" s="37"/>
      <c r="L7" s="37"/>
    </row>
    <row r="8" spans="1:12" ht="18.75" customHeight="1" x14ac:dyDescent="0.15">
      <c r="A8" s="41"/>
      <c r="B8" s="29"/>
      <c r="C8" s="26" t="s">
        <v>14</v>
      </c>
      <c r="D8" s="26"/>
      <c r="E8" s="26"/>
      <c r="F8" s="26"/>
      <c r="G8" s="31"/>
      <c r="H8" s="2">
        <v>2180</v>
      </c>
      <c r="I8" s="10" t="s">
        <v>3</v>
      </c>
      <c r="J8" s="36"/>
      <c r="K8" s="37"/>
      <c r="L8" s="37"/>
    </row>
    <row r="9" spans="1:12" ht="18.75" customHeight="1" x14ac:dyDescent="0.15">
      <c r="A9" s="41"/>
      <c r="B9" s="29"/>
      <c r="C9" s="26" t="s">
        <v>15</v>
      </c>
      <c r="D9" s="26"/>
      <c r="E9" s="26"/>
      <c r="F9" s="26"/>
      <c r="G9" s="31"/>
      <c r="H9" s="2">
        <v>6710</v>
      </c>
      <c r="I9" s="10" t="s">
        <v>3</v>
      </c>
      <c r="J9" s="36"/>
      <c r="K9" s="37"/>
      <c r="L9" s="37"/>
    </row>
    <row r="10" spans="1:12" ht="18.75" customHeight="1" thickBot="1" x14ac:dyDescent="0.2">
      <c r="A10" s="41"/>
      <c r="B10" s="30"/>
      <c r="C10" s="26" t="s">
        <v>16</v>
      </c>
      <c r="D10" s="26"/>
      <c r="E10" s="26"/>
      <c r="F10" s="26"/>
      <c r="G10" s="31"/>
      <c r="H10" s="3">
        <v>2</v>
      </c>
      <c r="I10" s="11" t="s">
        <v>4</v>
      </c>
      <c r="J10" s="32" t="s">
        <v>27</v>
      </c>
      <c r="K10" s="32"/>
      <c r="L10" s="27"/>
    </row>
    <row r="11" spans="1:12" ht="18.75" customHeight="1" thickTop="1" x14ac:dyDescent="0.15">
      <c r="A11" s="41"/>
      <c r="B11" s="12"/>
      <c r="C11" s="34" t="s">
        <v>6</v>
      </c>
      <c r="D11" s="34"/>
      <c r="E11" s="34"/>
      <c r="F11" s="34"/>
      <c r="G11" s="35"/>
      <c r="H11" s="13">
        <f>IF(H5="はい",IF(ISBLANK(H6),0,ROUNDDOWN(H6,-2)),IF(ISBLANK(H6),0,ROUNDDOWN(H6,-3)))</f>
        <v>185000</v>
      </c>
      <c r="I11" s="14" t="s">
        <v>3</v>
      </c>
      <c r="J11" s="26"/>
      <c r="K11" s="26"/>
      <c r="L11" s="26"/>
    </row>
    <row r="12" spans="1:12" ht="18.75" customHeight="1" x14ac:dyDescent="0.15">
      <c r="A12" s="41"/>
      <c r="B12" s="33" t="s">
        <v>5</v>
      </c>
      <c r="C12" s="26" t="s">
        <v>7</v>
      </c>
      <c r="D12" s="26"/>
      <c r="E12" s="26"/>
      <c r="F12" s="26"/>
      <c r="G12" s="26"/>
      <c r="H12" s="15">
        <f>IF(H7&lt;0,IF(H5="はい",IF(ISBLANK(H7),0,ROUNDDOWN(H7,-2)),IF(ISBLANK(H7),0,ROUNDDOWN(H7,-3))),IF(H5="はい",IF(ISBLANK(H7),0,ROUNDUP(H7,-2)),IF(ISBLANK(H7),0,ROUNDUP(H7,-3))))</f>
        <v>14000</v>
      </c>
      <c r="I12" s="16" t="s">
        <v>3</v>
      </c>
      <c r="J12" s="26"/>
      <c r="K12" s="26"/>
      <c r="L12" s="26"/>
    </row>
    <row r="13" spans="1:12" ht="18.75" customHeight="1" x14ac:dyDescent="0.15">
      <c r="A13" s="41"/>
      <c r="B13" s="33"/>
      <c r="C13" s="26" t="s">
        <v>8</v>
      </c>
      <c r="D13" s="26"/>
      <c r="E13" s="26"/>
      <c r="F13" s="26"/>
      <c r="G13" s="26"/>
      <c r="H13" s="15">
        <f>IF(H5="はい",IF(ISBLANK(H8),0,ROUNDUP(H8,-2)),IF(ISBLANK(H8),0,ROUNDUP(H8,-3)))</f>
        <v>3000</v>
      </c>
      <c r="I13" s="16" t="s">
        <v>3</v>
      </c>
      <c r="J13" s="26"/>
      <c r="K13" s="26"/>
      <c r="L13" s="26"/>
    </row>
    <row r="14" spans="1:12" ht="18.75" customHeight="1" x14ac:dyDescent="0.15">
      <c r="A14" s="41"/>
      <c r="B14" s="33"/>
      <c r="C14" s="26" t="s">
        <v>9</v>
      </c>
      <c r="D14" s="26"/>
      <c r="E14" s="26"/>
      <c r="F14" s="26"/>
      <c r="G14" s="26"/>
      <c r="H14" s="15">
        <f>IF(H5="はい",IF(ISBLANK(H9),0,ROUNDUP(H9,-2)),IF(ISBLANK(H9),0,ROUNDUP(H9,-3)))</f>
        <v>7000</v>
      </c>
      <c r="I14" s="16" t="s">
        <v>3</v>
      </c>
      <c r="J14" s="26"/>
      <c r="K14" s="26"/>
      <c r="L14" s="26"/>
    </row>
    <row r="15" spans="1:12" ht="18.75" customHeight="1" x14ac:dyDescent="0.15">
      <c r="A15" s="41"/>
      <c r="B15" s="33"/>
      <c r="C15" s="26" t="s">
        <v>10</v>
      </c>
      <c r="D15" s="26"/>
      <c r="E15" s="26"/>
      <c r="F15" s="26"/>
      <c r="G15" s="26"/>
      <c r="H15" s="15">
        <f>IF(ISBLANK(H10),0,107000+48000*(H10-1))</f>
        <v>155000</v>
      </c>
      <c r="I15" s="16" t="s">
        <v>3</v>
      </c>
      <c r="J15" s="26" t="s">
        <v>28</v>
      </c>
      <c r="K15" s="26"/>
      <c r="L15" s="26"/>
    </row>
    <row r="16" spans="1:12" ht="18.75" customHeight="1" x14ac:dyDescent="0.15">
      <c r="A16" s="41"/>
      <c r="B16" s="33"/>
      <c r="C16" s="26" t="s">
        <v>19</v>
      </c>
      <c r="D16" s="26"/>
      <c r="E16" s="26"/>
      <c r="F16" s="26"/>
      <c r="G16" s="26"/>
      <c r="H16" s="15">
        <f>IF(H5="はい",IF(H6="",0,IF(H15=0,ROUNDUP((H11-(H12+H13+H14+H15))*0.2,-2),IF((H11-(H12+H13+H14+H15))*0.2&lt;=H15*2,IF(H11-(H12+H13+H14+H15)&lt;0,0,ROUNDUP((H11-(H12+H13+H14+H15))*0.2,-2)),ROUNDUP(H15*2,-2)))),IF(H6="",0,IF(H15=0,ROUNDUP((H11-(H12+H13+H14+H15))*0.2,-3),IF((H11-(H12+H13+H14+H15))*0.2&lt;=H15*2,IF(H11-(H12+H13+H14+H15)&lt;0,0,ROUNDUP((H11-(H12+H13+H14+H15))*0.2,-3)),ROUNDUP(H15*2,-3)))))</f>
        <v>2000</v>
      </c>
      <c r="I16" s="16" t="s">
        <v>3</v>
      </c>
      <c r="J16" s="26"/>
      <c r="K16" s="26"/>
      <c r="L16" s="26"/>
    </row>
    <row r="17" spans="1:12" ht="18.75" customHeight="1" thickBot="1" x14ac:dyDescent="0.2">
      <c r="A17" s="41"/>
      <c r="B17" s="17"/>
      <c r="C17" s="32" t="s">
        <v>11</v>
      </c>
      <c r="D17" s="32"/>
      <c r="E17" s="32"/>
      <c r="F17" s="32"/>
      <c r="G17" s="27"/>
      <c r="H17" s="18">
        <f>H12+H13+H14+H15+H16</f>
        <v>181000</v>
      </c>
      <c r="I17" s="19" t="s">
        <v>3</v>
      </c>
      <c r="J17" s="26"/>
      <c r="K17" s="26"/>
      <c r="L17" s="26"/>
    </row>
    <row r="18" spans="1:12" ht="27" customHeight="1" thickTop="1" thickBot="1" x14ac:dyDescent="0.2">
      <c r="A18" s="41"/>
      <c r="B18" s="20"/>
      <c r="C18" s="25" t="s">
        <v>20</v>
      </c>
      <c r="D18" s="25"/>
      <c r="E18" s="25"/>
      <c r="F18" s="25"/>
      <c r="G18" s="25"/>
      <c r="H18" s="22">
        <f>IF(IF(H17=0,0,H11-H17)&lt;0,0,IF(H17=0,0,H11-H17))</f>
        <v>4000</v>
      </c>
      <c r="I18" s="21" t="s">
        <v>3</v>
      </c>
      <c r="J18" s="27"/>
      <c r="K18" s="26"/>
      <c r="L18" s="26"/>
    </row>
    <row r="19" spans="1:12" ht="88.5" customHeight="1" thickTop="1" x14ac:dyDescent="0.15">
      <c r="A19" s="41"/>
      <c r="B19" s="23" t="s">
        <v>24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</row>
  </sheetData>
  <sheetProtection sheet="1" objects="1" scenarios="1"/>
  <protectedRanges>
    <protectedRange sqref="H6:H10" name="範囲1"/>
  </protectedRanges>
  <mergeCells count="36">
    <mergeCell ref="I1:L3"/>
    <mergeCell ref="A4:A19"/>
    <mergeCell ref="B4:G4"/>
    <mergeCell ref="H4:I4"/>
    <mergeCell ref="J4:L4"/>
    <mergeCell ref="B5:B10"/>
    <mergeCell ref="C5:G5"/>
    <mergeCell ref="J5:L5"/>
    <mergeCell ref="C6:G6"/>
    <mergeCell ref="J6:L6"/>
    <mergeCell ref="C7:G7"/>
    <mergeCell ref="J7:L7"/>
    <mergeCell ref="C8:G8"/>
    <mergeCell ref="J8:L8"/>
    <mergeCell ref="C9:G9"/>
    <mergeCell ref="J9:L9"/>
    <mergeCell ref="C10:G10"/>
    <mergeCell ref="J10:L10"/>
    <mergeCell ref="C11:G11"/>
    <mergeCell ref="J11:L11"/>
    <mergeCell ref="B12:B16"/>
    <mergeCell ref="C12:G12"/>
    <mergeCell ref="J12:L12"/>
    <mergeCell ref="C13:G13"/>
    <mergeCell ref="J13:L13"/>
    <mergeCell ref="C14:G14"/>
    <mergeCell ref="C18:G18"/>
    <mergeCell ref="J18:L18"/>
    <mergeCell ref="B19:L19"/>
    <mergeCell ref="J14:L14"/>
    <mergeCell ref="C15:G15"/>
    <mergeCell ref="J15:L15"/>
    <mergeCell ref="C16:G16"/>
    <mergeCell ref="J16:L16"/>
    <mergeCell ref="C17:G17"/>
    <mergeCell ref="J17:L17"/>
  </mergeCells>
  <phoneticPr fontId="2"/>
  <dataValidations count="2">
    <dataValidation type="whole" allowBlank="1" showInputMessage="1" showErrorMessage="1" errorTitle="入力エラー" error="本人を含む人数を入力してください。本人のみの場合、１を入力してください。" sqref="H10" xr:uid="{00000000-0002-0000-0100-000000000000}">
      <formula1>1</formula1>
      <formula2>100</formula2>
    </dataValidation>
    <dataValidation type="list" allowBlank="1" showInputMessage="1" showErrorMessage="1" sqref="H5" xr:uid="{00000000-0002-0000-0100-000001000000}">
      <formula1>"はい,いいえ"</formula1>
    </dataValidation>
  </dataValidations>
  <pageMargins left="0.7" right="0.7" top="0.75" bottom="0.75" header="0.3" footer="0.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掲載用</vt:lpstr>
      <vt:lpstr>計算例</vt:lpstr>
      <vt:lpstr>掲載用!Print_Area</vt:lpstr>
      <vt:lpstr>計算例!Print_Area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郡山市役所</dc:creator>
  <cp:lastModifiedBy>國分　乾太</cp:lastModifiedBy>
  <cp:lastPrinted>2026-03-17T01:06:58Z</cp:lastPrinted>
  <dcterms:created xsi:type="dcterms:W3CDTF">2012-12-08T00:04:09Z</dcterms:created>
  <dcterms:modified xsi:type="dcterms:W3CDTF">2026-03-27T03:49:04Z</dcterms:modified>
</cp:coreProperties>
</file>