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XX_【事務連絡】事務処理手順及び様式例の提示について（令和８年度分）（案）/03_財務協議/"/>
    </mc:Choice>
  </mc:AlternateContent>
  <xr:revisionPtr revIDLastSave="243" documentId="8_{922CB767-54EA-4497-8F94-6931070D90F8}" xr6:coauthVersionLast="47" xr6:coauthVersionMax="47" xr10:uidLastSave="{81217394-4C0D-4CC9-8EE0-5DEC9434E5E2}"/>
  <bookViews>
    <workbookView xWindow="-120" yWindow="-120" windowWidth="29040" windowHeight="157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8" i="15" l="1"/>
  <c r="AK95" i="15"/>
  <c r="U138" i="15"/>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・当該事業所に従事する経験・技能のある福祉・介護職員のうち改善後の賃金が年額440万円以上となった者の実人数を記載してください。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<sst xmlns="http://schemas.openxmlformats.org/spreadsheetml/2006/main" count="4772" uniqueCount="2246">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</sst>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06728" y="164360"/>
          <a:ext cx="7550663" cy="2856179"/>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5194665" y="295145"/>
          <a:ext cx="700784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8</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492" t="s">
        <v>12</v>
      </c>
      <c r="D22" s="492"/>
      <c r="E22" s="492"/>
      <c r="F22" s="492"/>
      <c r="G22" s="492"/>
      <c r="H22" s="492"/>
      <c r="I22" s="492"/>
      <c r="J22" s="492"/>
      <c r="K22" s="492"/>
      <c r="L22" s="493"/>
      <c r="M22" s="527" t="s">
        <v>13</v>
      </c>
      <c r="N22" s="528"/>
      <c r="O22" s="528"/>
      <c r="P22" s="528"/>
      <c r="Q22" s="528"/>
      <c r="R22" s="528"/>
      <c r="S22" s="528"/>
      <c r="T22" s="528"/>
      <c r="U22" s="528"/>
      <c r="V22" s="528"/>
      <c r="W22" s="529"/>
      <c r="X22" s="530"/>
      <c r="Y22" s="132"/>
      <c r="Z22" s="132"/>
      <c r="AA22" s="132"/>
    </row>
    <row r="23" spans="1:31" ht="20.100000000000001" customHeight="1" thickBot="1">
      <c r="A23" s="132"/>
      <c r="B23" s="240"/>
      <c r="C23" s="492" t="s">
        <v>14</v>
      </c>
      <c r="D23" s="492"/>
      <c r="E23" s="492"/>
      <c r="F23" s="492"/>
      <c r="G23" s="492"/>
      <c r="H23" s="492"/>
      <c r="I23" s="492"/>
      <c r="J23" s="492"/>
      <c r="K23" s="492"/>
      <c r="L23" s="493"/>
      <c r="M23" s="494" t="s">
        <v>13</v>
      </c>
      <c r="N23" s="495"/>
      <c r="O23" s="495"/>
      <c r="P23" s="495"/>
      <c r="Q23" s="495"/>
      <c r="R23" s="495"/>
      <c r="S23" s="495"/>
      <c r="T23" s="495"/>
      <c r="U23" s="499"/>
      <c r="V23" s="499"/>
      <c r="W23" s="500"/>
      <c r="X23" s="501"/>
      <c r="Y23" s="132"/>
      <c r="Z23" s="132"/>
      <c r="AA23" s="132"/>
      <c r="AC23" s="408" t="s">
        <v>15</v>
      </c>
    </row>
    <row r="24" spans="1:31" ht="20.100000000000001" customHeight="1" thickBot="1">
      <c r="A24" s="132"/>
      <c r="B24" s="239" t="s">
        <v>16</v>
      </c>
      <c r="C24" s="492" t="s">
        <v>17</v>
      </c>
      <c r="D24" s="492"/>
      <c r="E24" s="492"/>
      <c r="F24" s="492"/>
      <c r="G24" s="492"/>
      <c r="H24" s="492"/>
      <c r="I24" s="492"/>
      <c r="J24" s="492"/>
      <c r="K24" s="492"/>
      <c r="L24" s="493"/>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492" t="s">
        <v>19</v>
      </c>
      <c r="D25" s="492"/>
      <c r="E25" s="492"/>
      <c r="F25" s="492"/>
      <c r="G25" s="492"/>
      <c r="H25" s="492"/>
      <c r="I25" s="492"/>
      <c r="J25" s="492"/>
      <c r="K25" s="492"/>
      <c r="L25" s="493"/>
      <c r="M25" s="494" t="s">
        <v>20</v>
      </c>
      <c r="N25" s="495"/>
      <c r="O25" s="495"/>
      <c r="P25" s="495"/>
      <c r="Q25" s="495"/>
      <c r="R25" s="495"/>
      <c r="S25" s="495"/>
      <c r="T25" s="495"/>
      <c r="U25" s="496"/>
      <c r="V25" s="496"/>
      <c r="W25" s="497"/>
      <c r="X25" s="498"/>
      <c r="Y25" s="132"/>
      <c r="Z25" s="132"/>
      <c r="AA25" s="132"/>
    </row>
    <row r="26" spans="1:31" ht="20.100000000000001" customHeight="1">
      <c r="A26" s="132"/>
      <c r="B26" s="240"/>
      <c r="C26" s="492" t="s">
        <v>21</v>
      </c>
      <c r="D26" s="492"/>
      <c r="E26" s="492"/>
      <c r="F26" s="492"/>
      <c r="G26" s="492"/>
      <c r="H26" s="492"/>
      <c r="I26" s="492"/>
      <c r="J26" s="492"/>
      <c r="K26" s="492"/>
      <c r="L26" s="493"/>
      <c r="M26" s="494" t="s">
        <v>22</v>
      </c>
      <c r="N26" s="495"/>
      <c r="O26" s="495"/>
      <c r="P26" s="495"/>
      <c r="Q26" s="495"/>
      <c r="R26" s="495"/>
      <c r="S26" s="495"/>
      <c r="T26" s="495"/>
      <c r="U26" s="495"/>
      <c r="V26" s="495"/>
      <c r="W26" s="521"/>
      <c r="X26" s="522"/>
      <c r="Y26" s="132"/>
      <c r="Z26" s="132"/>
      <c r="AA26" s="132"/>
    </row>
    <row r="27" spans="1:31" ht="20.100000000000001" customHeight="1">
      <c r="A27" s="132"/>
      <c r="B27" s="239" t="s">
        <v>23</v>
      </c>
      <c r="C27" s="492" t="s">
        <v>24</v>
      </c>
      <c r="D27" s="492"/>
      <c r="E27" s="492"/>
      <c r="F27" s="492"/>
      <c r="G27" s="492"/>
      <c r="H27" s="492"/>
      <c r="I27" s="492"/>
      <c r="J27" s="492"/>
      <c r="K27" s="492"/>
      <c r="L27" s="493"/>
      <c r="M27" s="494" t="s">
        <v>25</v>
      </c>
      <c r="N27" s="495"/>
      <c r="O27" s="495"/>
      <c r="P27" s="495"/>
      <c r="Q27" s="495"/>
      <c r="R27" s="495"/>
      <c r="S27" s="495"/>
      <c r="T27" s="495"/>
      <c r="U27" s="495"/>
      <c r="V27" s="495"/>
      <c r="W27" s="521"/>
      <c r="X27" s="522"/>
      <c r="Y27" s="132"/>
      <c r="Z27" s="132"/>
      <c r="AA27" s="132"/>
    </row>
    <row r="28" spans="1:31" ht="20.100000000000001" customHeight="1">
      <c r="A28" s="132"/>
      <c r="B28" s="240"/>
      <c r="C28" s="492" t="s">
        <v>26</v>
      </c>
      <c r="D28" s="492"/>
      <c r="E28" s="492"/>
      <c r="F28" s="492"/>
      <c r="G28" s="492"/>
      <c r="H28" s="492"/>
      <c r="I28" s="492"/>
      <c r="J28" s="492"/>
      <c r="K28" s="492"/>
      <c r="L28" s="493"/>
      <c r="M28" s="518" t="s">
        <v>27</v>
      </c>
      <c r="N28" s="499"/>
      <c r="O28" s="499"/>
      <c r="P28" s="499"/>
      <c r="Q28" s="499"/>
      <c r="R28" s="499"/>
      <c r="S28" s="499"/>
      <c r="T28" s="499"/>
      <c r="U28" s="499"/>
      <c r="V28" s="499"/>
      <c r="W28" s="500"/>
      <c r="X28" s="501"/>
      <c r="Y28" s="132"/>
      <c r="Z28" s="132"/>
      <c r="AA28" s="132"/>
    </row>
    <row r="29" spans="1:31" ht="20.100000000000001" customHeight="1">
      <c r="A29" s="132"/>
      <c r="B29" s="519" t="s">
        <v>28</v>
      </c>
      <c r="C29" s="492" t="s">
        <v>12</v>
      </c>
      <c r="D29" s="492"/>
      <c r="E29" s="492"/>
      <c r="F29" s="492"/>
      <c r="G29" s="492"/>
      <c r="H29" s="492"/>
      <c r="I29" s="492"/>
      <c r="J29" s="492"/>
      <c r="K29" s="492"/>
      <c r="L29" s="493"/>
      <c r="M29" s="494" t="s">
        <v>29</v>
      </c>
      <c r="N29" s="495"/>
      <c r="O29" s="495"/>
      <c r="P29" s="495"/>
      <c r="Q29" s="495"/>
      <c r="R29" s="495"/>
      <c r="S29" s="495"/>
      <c r="T29" s="495"/>
      <c r="U29" s="495"/>
      <c r="V29" s="495"/>
      <c r="W29" s="521"/>
      <c r="X29" s="522"/>
      <c r="Y29" s="132"/>
      <c r="Z29" s="132"/>
      <c r="AA29" s="132"/>
    </row>
    <row r="30" spans="1:31" ht="20.100000000000001" customHeight="1">
      <c r="A30" s="132"/>
      <c r="B30" s="520"/>
      <c r="C30" s="523" t="s">
        <v>26</v>
      </c>
      <c r="D30" s="523"/>
      <c r="E30" s="523"/>
      <c r="F30" s="523"/>
      <c r="G30" s="523"/>
      <c r="H30" s="523"/>
      <c r="I30" s="523"/>
      <c r="J30" s="523"/>
      <c r="K30" s="523"/>
      <c r="L30" s="523"/>
      <c r="M30" s="494" t="s">
        <v>30</v>
      </c>
      <c r="N30" s="495"/>
      <c r="O30" s="495"/>
      <c r="P30" s="495"/>
      <c r="Q30" s="495"/>
      <c r="R30" s="495"/>
      <c r="S30" s="495"/>
      <c r="T30" s="495"/>
      <c r="U30" s="495"/>
      <c r="V30" s="495"/>
      <c r="W30" s="521"/>
      <c r="X30" s="522"/>
      <c r="Y30" s="132"/>
      <c r="Z30" s="132"/>
      <c r="AA30" s="132"/>
    </row>
    <row r="31" spans="1:31" ht="20.100000000000001" customHeight="1">
      <c r="A31" s="132"/>
      <c r="B31" s="239" t="s">
        <v>31</v>
      </c>
      <c r="C31" s="492" t="s">
        <v>32</v>
      </c>
      <c r="D31" s="492"/>
      <c r="E31" s="492"/>
      <c r="F31" s="492"/>
      <c r="G31" s="492"/>
      <c r="H31" s="492"/>
      <c r="I31" s="492"/>
      <c r="J31" s="492"/>
      <c r="K31" s="492"/>
      <c r="L31" s="493"/>
      <c r="M31" s="513" t="s">
        <v>33</v>
      </c>
      <c r="N31" s="496"/>
      <c r="O31" s="496"/>
      <c r="P31" s="496"/>
      <c r="Q31" s="496"/>
      <c r="R31" s="496"/>
      <c r="S31" s="496"/>
      <c r="T31" s="496"/>
      <c r="U31" s="496"/>
      <c r="V31" s="496"/>
      <c r="W31" s="497"/>
      <c r="X31" s="498"/>
      <c r="Y31" s="132"/>
      <c r="Z31" s="132"/>
      <c r="AA31" s="132"/>
    </row>
    <row r="32" spans="1:31" ht="20.100000000000001" customHeight="1" thickBot="1">
      <c r="A32" s="132"/>
      <c r="B32" s="245"/>
      <c r="C32" s="492" t="s">
        <v>34</v>
      </c>
      <c r="D32" s="492"/>
      <c r="E32" s="492"/>
      <c r="F32" s="492"/>
      <c r="G32" s="492"/>
      <c r="H32" s="492"/>
      <c r="I32" s="492"/>
      <c r="J32" s="492"/>
      <c r="K32" s="492"/>
      <c r="L32" s="493"/>
      <c r="M32" s="514" t="s">
        <v>35</v>
      </c>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2218</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38</v>
      </c>
      <c r="C38" s="534" t="s">
        <v>2239</v>
      </c>
      <c r="D38" s="534"/>
      <c r="E38" s="534"/>
      <c r="F38" s="534"/>
      <c r="G38" s="534"/>
      <c r="H38" s="534"/>
      <c r="I38" s="534"/>
      <c r="J38" s="534"/>
      <c r="K38" s="534"/>
      <c r="L38" s="534"/>
      <c r="M38" s="505" t="s">
        <v>39</v>
      </c>
      <c r="N38" s="505"/>
      <c r="O38" s="505"/>
      <c r="P38" s="505"/>
      <c r="Q38" s="505"/>
      <c r="R38" s="489" t="s">
        <v>40</v>
      </c>
      <c r="S38" s="490"/>
      <c r="T38" s="490"/>
      <c r="U38" s="490"/>
      <c r="V38" s="490"/>
      <c r="W38" s="491"/>
      <c r="X38" s="505" t="s">
        <v>41</v>
      </c>
      <c r="Y38" s="507" t="s">
        <v>42</v>
      </c>
      <c r="Z38" s="488" t="s">
        <v>43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44</v>
      </c>
      <c r="S39" s="506"/>
      <c r="T39" s="506"/>
      <c r="U39" s="506"/>
      <c r="V39" s="506"/>
      <c r="W39" s="249" t="s">
        <v>45</v>
      </c>
      <c r="X39" s="506"/>
      <c r="Y39" s="508"/>
      <c r="Z39" s="488"/>
      <c r="AA39" s="246"/>
    </row>
    <row r="40" spans="1:29" ht="33.950000000000003" customHeight="1">
      <c r="A40" s="132"/>
      <c r="B40" s="250">
        <v>1</v>
      </c>
      <c r="C40" s="544" t="s">
        <v>2149</v>
      </c>
      <c r="D40" s="545"/>
      <c r="E40" s="545"/>
      <c r="F40" s="545"/>
      <c r="G40" s="545"/>
      <c r="H40" s="545"/>
      <c r="I40" s="545"/>
      <c r="J40" s="545"/>
      <c r="K40" s="545"/>
      <c r="L40" s="546"/>
      <c r="M40" s="541" t="s">
        <v>46</v>
      </c>
      <c r="N40" s="542"/>
      <c r="O40" s="542"/>
      <c r="P40" s="542"/>
      <c r="Q40" s="543"/>
      <c r="R40" s="539" t="s">
        <v>47</v>
      </c>
      <c r="S40" s="539"/>
      <c r="T40" s="539"/>
      <c r="U40" s="539"/>
      <c r="V40" s="539"/>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531" t="s">
        <v>2150</v>
      </c>
      <c r="D41" s="532"/>
      <c r="E41" s="532"/>
      <c r="F41" s="532"/>
      <c r="G41" s="532"/>
      <c r="H41" s="532"/>
      <c r="I41" s="532"/>
      <c r="J41" s="532"/>
      <c r="K41" s="532"/>
      <c r="L41" s="533"/>
      <c r="M41" s="536" t="s">
        <v>46</v>
      </c>
      <c r="N41" s="537"/>
      <c r="O41" s="537"/>
      <c r="P41" s="537"/>
      <c r="Q41" s="538"/>
      <c r="R41" s="539" t="s">
        <v>47</v>
      </c>
      <c r="S41" s="539"/>
      <c r="T41" s="539"/>
      <c r="U41" s="539"/>
      <c r="V41" s="539"/>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531" t="s">
        <v>2151</v>
      </c>
      <c r="D42" s="532"/>
      <c r="E42" s="532"/>
      <c r="F42" s="532"/>
      <c r="G42" s="532"/>
      <c r="H42" s="532"/>
      <c r="I42" s="532"/>
      <c r="J42" s="532"/>
      <c r="K42" s="532"/>
      <c r="L42" s="533"/>
      <c r="M42" s="536" t="s">
        <v>46</v>
      </c>
      <c r="N42" s="537"/>
      <c r="O42" s="537"/>
      <c r="P42" s="537"/>
      <c r="Q42" s="538"/>
      <c r="R42" s="539" t="s">
        <v>47</v>
      </c>
      <c r="S42" s="539"/>
      <c r="T42" s="539"/>
      <c r="U42" s="539"/>
      <c r="V42" s="539"/>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531" t="s">
        <v>2152</v>
      </c>
      <c r="D43" s="532"/>
      <c r="E43" s="532"/>
      <c r="F43" s="532"/>
      <c r="G43" s="532"/>
      <c r="H43" s="532"/>
      <c r="I43" s="532"/>
      <c r="J43" s="532"/>
      <c r="K43" s="532"/>
      <c r="L43" s="533"/>
      <c r="M43" s="536" t="s">
        <v>46</v>
      </c>
      <c r="N43" s="537"/>
      <c r="O43" s="537"/>
      <c r="P43" s="537"/>
      <c r="Q43" s="538"/>
      <c r="R43" s="539" t="s">
        <v>47</v>
      </c>
      <c r="S43" s="539"/>
      <c r="T43" s="539"/>
      <c r="U43" s="539"/>
      <c r="V43" s="539"/>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531" t="s">
        <v>2153</v>
      </c>
      <c r="D44" s="532"/>
      <c r="E44" s="532"/>
      <c r="F44" s="532"/>
      <c r="G44" s="532"/>
      <c r="H44" s="532"/>
      <c r="I44" s="532"/>
      <c r="J44" s="532"/>
      <c r="K44" s="532"/>
      <c r="L44" s="533"/>
      <c r="M44" s="536" t="s">
        <v>46</v>
      </c>
      <c r="N44" s="537"/>
      <c r="O44" s="537"/>
      <c r="P44" s="537"/>
      <c r="Q44" s="538"/>
      <c r="R44" s="539" t="s">
        <v>47</v>
      </c>
      <c r="S44" s="539"/>
      <c r="T44" s="539"/>
      <c r="U44" s="539"/>
      <c r="V44" s="539"/>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531" t="s">
        <v>2154</v>
      </c>
      <c r="D45" s="532"/>
      <c r="E45" s="532"/>
      <c r="F45" s="532"/>
      <c r="G45" s="532"/>
      <c r="H45" s="532"/>
      <c r="I45" s="532"/>
      <c r="J45" s="532"/>
      <c r="K45" s="532"/>
      <c r="L45" s="533"/>
      <c r="M45" s="536" t="s">
        <v>46</v>
      </c>
      <c r="N45" s="537"/>
      <c r="O45" s="537"/>
      <c r="P45" s="537"/>
      <c r="Q45" s="538"/>
      <c r="R45" s="539" t="s">
        <v>47</v>
      </c>
      <c r="S45" s="539"/>
      <c r="T45" s="539"/>
      <c r="U45" s="539"/>
      <c r="V45" s="539"/>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531" t="s">
        <v>2155</v>
      </c>
      <c r="D46" s="532"/>
      <c r="E46" s="532"/>
      <c r="F46" s="532"/>
      <c r="G46" s="532"/>
      <c r="H46" s="532"/>
      <c r="I46" s="532"/>
      <c r="J46" s="532"/>
      <c r="K46" s="532"/>
      <c r="L46" s="533"/>
      <c r="M46" s="536" t="s">
        <v>2156</v>
      </c>
      <c r="N46" s="537"/>
      <c r="O46" s="537"/>
      <c r="P46" s="537"/>
      <c r="Q46" s="538"/>
      <c r="R46" s="539" t="s">
        <v>47</v>
      </c>
      <c r="S46" s="539"/>
      <c r="T46" s="539"/>
      <c r="U46" s="539"/>
      <c r="V46" s="539"/>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69" zoomScale="130" zoomScaleNormal="120" zoomScaleSheetLayoutView="130" workbookViewId="0">
      <selection activeCell="C83" sqref="C83:AK8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78" t="s">
        <v>49</v>
      </c>
      <c r="AA1" s="678"/>
      <c r="AB1" s="678"/>
      <c r="AC1" s="678"/>
      <c r="AD1" s="678" t="str">
        <f>IF(基本情報入力シート!G18="","",基本情報入力シート!G18)</f>
        <v>東京都</v>
      </c>
      <c r="AE1" s="678"/>
      <c r="AF1" s="678"/>
      <c r="AG1" s="678"/>
      <c r="AH1" s="678"/>
      <c r="AI1" s="678"/>
      <c r="AJ1" s="678"/>
      <c r="AK1" s="67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46" t="s">
        <v>2245</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697" t="s">
        <v>12</v>
      </c>
      <c r="C6" s="698"/>
      <c r="D6" s="698"/>
      <c r="E6" s="698"/>
      <c r="F6" s="698"/>
      <c r="G6" s="698"/>
      <c r="H6" s="694" t="str">
        <f>IF(基本情報入力シート!M22="","",基本情報入力シート!M22)</f>
        <v>○○ケアサービス</v>
      </c>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6"/>
      <c r="AL6" s="66"/>
    </row>
    <row r="7" spans="1:50" s="67" customFormat="1" ht="22.5" customHeight="1">
      <c r="A7" s="66"/>
      <c r="B7" s="688" t="s">
        <v>11</v>
      </c>
      <c r="C7" s="689"/>
      <c r="D7" s="689"/>
      <c r="E7" s="689"/>
      <c r="F7" s="689"/>
      <c r="G7" s="689"/>
      <c r="H7" s="699" t="str">
        <f>IF(基本情報入力シート!M23="","",基本情報入力シート!M23)</f>
        <v>○○ケアサービス</v>
      </c>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1"/>
      <c r="AL7" s="66"/>
    </row>
    <row r="8" spans="1:50" s="67" customFormat="1" ht="12.75" customHeight="1">
      <c r="A8" s="66"/>
      <c r="B8" s="682" t="s">
        <v>51</v>
      </c>
      <c r="C8" s="683"/>
      <c r="D8" s="683"/>
      <c r="E8" s="683"/>
      <c r="F8" s="683"/>
      <c r="G8" s="683"/>
      <c r="H8" s="68" t="s">
        <v>17</v>
      </c>
      <c r="I8" s="690" t="str">
        <f>IF(基本情報入力シート!AC24="－","",基本情報入力シート!AC24)</f>
        <v>100－1000</v>
      </c>
      <c r="J8" s="690"/>
      <c r="K8" s="690"/>
      <c r="L8" s="690"/>
      <c r="M8" s="69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84"/>
      <c r="C9" s="685"/>
      <c r="D9" s="685"/>
      <c r="E9" s="685"/>
      <c r="F9" s="685"/>
      <c r="G9" s="685"/>
      <c r="H9" s="702" t="str">
        <f>IF(基本情報入力シート!M25="","",基本情報入力シート!M25)</f>
        <v>東京都千代田区１－１－１－</v>
      </c>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c r="AH9" s="703"/>
      <c r="AI9" s="703"/>
      <c r="AJ9" s="703"/>
      <c r="AK9" s="704"/>
      <c r="AL9" s="66"/>
    </row>
    <row r="10" spans="1:50" s="67" customFormat="1" ht="12" customHeight="1">
      <c r="A10" s="66"/>
      <c r="B10" s="686"/>
      <c r="C10" s="687"/>
      <c r="D10" s="687"/>
      <c r="E10" s="687"/>
      <c r="F10" s="687"/>
      <c r="G10" s="687"/>
      <c r="H10" s="679" t="str">
        <f>IF(基本情報入力シート!M26="","",基本情報入力シート!M26)</f>
        <v>○○ビル○○号室</v>
      </c>
      <c r="I10" s="680"/>
      <c r="J10" s="680"/>
      <c r="K10" s="680"/>
      <c r="L10" s="680"/>
      <c r="M10" s="680"/>
      <c r="N10" s="680"/>
      <c r="O10" s="680"/>
      <c r="P10" s="680"/>
      <c r="Q10" s="680"/>
      <c r="R10" s="680"/>
      <c r="S10" s="680"/>
      <c r="T10" s="680"/>
      <c r="U10" s="680"/>
      <c r="V10" s="680"/>
      <c r="W10" s="680"/>
      <c r="X10" s="680"/>
      <c r="Y10" s="680"/>
      <c r="Z10" s="680"/>
      <c r="AA10" s="680"/>
      <c r="AB10" s="680"/>
      <c r="AC10" s="680"/>
      <c r="AD10" s="680"/>
      <c r="AE10" s="680"/>
      <c r="AF10" s="680"/>
      <c r="AG10" s="680"/>
      <c r="AH10" s="680"/>
      <c r="AI10" s="680"/>
      <c r="AJ10" s="680"/>
      <c r="AK10" s="681"/>
      <c r="AL10" s="66"/>
    </row>
    <row r="11" spans="1:50" s="67" customFormat="1" ht="15" customHeight="1">
      <c r="A11" s="66"/>
      <c r="B11" s="692" t="s">
        <v>12</v>
      </c>
      <c r="C11" s="693"/>
      <c r="D11" s="693"/>
      <c r="E11" s="693"/>
      <c r="F11" s="693"/>
      <c r="G11" s="693"/>
      <c r="H11" s="694" t="str">
        <f>IF(基本情報入力シート!M29="","",基本情報入力シート!M29)</f>
        <v>コウロウ　タロウ</v>
      </c>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5"/>
      <c r="AK11" s="696"/>
      <c r="AL11" s="66"/>
      <c r="AT11" s="72"/>
      <c r="AU11" s="72"/>
      <c r="AV11" s="72"/>
      <c r="AW11" s="72"/>
      <c r="AX11" s="72"/>
    </row>
    <row r="12" spans="1:50" s="67" customFormat="1" ht="22.5" customHeight="1">
      <c r="A12" s="66"/>
      <c r="B12" s="684" t="s">
        <v>52</v>
      </c>
      <c r="C12" s="685"/>
      <c r="D12" s="685"/>
      <c r="E12" s="685"/>
      <c r="F12" s="685"/>
      <c r="G12" s="685"/>
      <c r="H12" s="679" t="str">
        <f>IF(基本情報入力シート!M30="","",基本情報入力シート!M30)</f>
        <v>厚労　太郎</v>
      </c>
      <c r="I12" s="680"/>
      <c r="J12" s="680"/>
      <c r="K12" s="680"/>
      <c r="L12" s="680"/>
      <c r="M12" s="680"/>
      <c r="N12" s="680"/>
      <c r="O12" s="680"/>
      <c r="P12" s="680"/>
      <c r="Q12" s="680"/>
      <c r="R12" s="680"/>
      <c r="S12" s="680"/>
      <c r="T12" s="680"/>
      <c r="U12" s="680"/>
      <c r="V12" s="680"/>
      <c r="W12" s="680"/>
      <c r="X12" s="680"/>
      <c r="Y12" s="680"/>
      <c r="Z12" s="680"/>
      <c r="AA12" s="680"/>
      <c r="AB12" s="680"/>
      <c r="AC12" s="680"/>
      <c r="AD12" s="680"/>
      <c r="AE12" s="680"/>
      <c r="AF12" s="680"/>
      <c r="AG12" s="680"/>
      <c r="AH12" s="680"/>
      <c r="AI12" s="680"/>
      <c r="AJ12" s="680"/>
      <c r="AK12" s="681"/>
      <c r="AL12" s="66"/>
      <c r="AT12" s="72"/>
      <c r="AU12" s="72"/>
      <c r="AV12" s="72"/>
      <c r="AW12" s="72"/>
      <c r="AX12" s="72"/>
    </row>
    <row r="13" spans="1:50" s="67" customFormat="1" ht="17.25" customHeight="1">
      <c r="A13" s="66"/>
      <c r="B13" s="705" t="s">
        <v>31</v>
      </c>
      <c r="C13" s="705"/>
      <c r="D13" s="705"/>
      <c r="E13" s="705"/>
      <c r="F13" s="705"/>
      <c r="G13" s="705"/>
      <c r="H13" s="691" t="s">
        <v>32</v>
      </c>
      <c r="I13" s="691"/>
      <c r="J13" s="691"/>
      <c r="K13" s="688"/>
      <c r="L13" s="645" t="str">
        <f>IF(基本情報入力シート!M31="","",基本情報入力シート!M31)</f>
        <v>000-0000-0000</v>
      </c>
      <c r="M13" s="645"/>
      <c r="N13" s="645"/>
      <c r="O13" s="645"/>
      <c r="P13" s="645"/>
      <c r="Q13" s="645"/>
      <c r="R13" s="645"/>
      <c r="S13" s="645"/>
      <c r="T13" s="645"/>
      <c r="U13" s="645"/>
      <c r="V13" s="705" t="s">
        <v>34</v>
      </c>
      <c r="W13" s="705"/>
      <c r="X13" s="705"/>
      <c r="Y13" s="705"/>
      <c r="Z13" s="645" t="str">
        <f>IF(基本情報入力シート!M32="","",基本情報入力シート!M32)</f>
        <v>aaa@aaa.com</v>
      </c>
      <c r="AA13" s="645"/>
      <c r="AB13" s="645"/>
      <c r="AC13" s="645"/>
      <c r="AD13" s="645"/>
      <c r="AE13" s="645"/>
      <c r="AF13" s="645"/>
      <c r="AG13" s="645"/>
      <c r="AH13" s="645"/>
      <c r="AI13" s="645"/>
      <c r="AJ13" s="645"/>
      <c r="AK13" s="645"/>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47" t="s">
        <v>55</v>
      </c>
      <c r="C17" s="648"/>
      <c r="D17" s="648"/>
      <c r="E17" s="648"/>
      <c r="F17" s="648"/>
      <c r="G17" s="648"/>
      <c r="H17" s="648"/>
      <c r="I17" s="648"/>
      <c r="J17" s="648"/>
      <c r="K17" s="648"/>
      <c r="L17" s="648"/>
      <c r="M17" s="648"/>
      <c r="N17" s="648"/>
      <c r="O17" s="648"/>
      <c r="P17" s="648"/>
      <c r="Q17" s="648"/>
      <c r="R17" s="648"/>
      <c r="S17" s="648"/>
      <c r="T17" s="648"/>
      <c r="U17" s="648"/>
      <c r="V17" s="648"/>
      <c r="W17" s="648"/>
      <c r="X17" s="648"/>
      <c r="Y17" s="648"/>
      <c r="Z17" s="648"/>
      <c r="AA17" s="648"/>
      <c r="AB17" s="648"/>
      <c r="AC17" s="649"/>
      <c r="AD17" s="66"/>
      <c r="AE17" s="66"/>
      <c r="AF17" s="66"/>
      <c r="AG17" s="66"/>
      <c r="AH17" s="86"/>
      <c r="AI17" s="66"/>
      <c r="AJ17" s="66"/>
      <c r="AK17" s="66"/>
      <c r="AL17" s="66"/>
    </row>
    <row r="18" spans="1:57" ht="21.75" customHeight="1" thickBot="1">
      <c r="A18" s="38"/>
      <c r="B18" s="460" t="s">
        <v>56</v>
      </c>
      <c r="C18" s="643" t="s">
        <v>57</v>
      </c>
      <c r="D18" s="643"/>
      <c r="E18" s="643"/>
      <c r="F18" s="643"/>
      <c r="G18" s="643"/>
      <c r="H18" s="643"/>
      <c r="I18" s="643"/>
      <c r="J18" s="643"/>
      <c r="K18" s="643"/>
      <c r="L18" s="643"/>
      <c r="M18" s="643"/>
      <c r="N18" s="643"/>
      <c r="O18" s="643"/>
      <c r="P18" s="643"/>
      <c r="Q18" s="643"/>
      <c r="R18" s="643"/>
      <c r="S18" s="643"/>
      <c r="T18" s="643"/>
      <c r="U18" s="643"/>
      <c r="V18" s="644"/>
      <c r="W18" s="620">
        <f>'別紙様式3-2（処遇改善加算　個票）'!N5</f>
        <v>37213038</v>
      </c>
      <c r="X18" s="621"/>
      <c r="Y18" s="621"/>
      <c r="Z18" s="621"/>
      <c r="AA18" s="621"/>
      <c r="AB18" s="622"/>
      <c r="AC18" s="88" t="s">
        <v>58</v>
      </c>
      <c r="AD18" s="37" t="s">
        <v>59</v>
      </c>
      <c r="AE18" s="660" t="str">
        <f>IF(H7="", "", IFERROR(IF(W20&gt;=W18,"○","×"),""))</f>
        <v>○</v>
      </c>
      <c r="AF18" s="38"/>
      <c r="AG18" s="38"/>
      <c r="AH18" s="38"/>
      <c r="AI18" s="38"/>
      <c r="AJ18" s="38"/>
      <c r="AK18" s="38"/>
      <c r="AL18" s="38"/>
      <c r="AM18" s="38"/>
      <c r="AN18" s="38"/>
      <c r="AO18" s="38"/>
      <c r="AP18" s="38"/>
      <c r="AQ18" s="706" t="s">
        <v>60</v>
      </c>
      <c r="AR18" s="707"/>
      <c r="AS18" s="707"/>
      <c r="AT18" s="707"/>
      <c r="AU18" s="707"/>
      <c r="AV18" s="707"/>
      <c r="AW18" s="707"/>
      <c r="AX18" s="707"/>
      <c r="AY18" s="707"/>
      <c r="AZ18" s="707"/>
      <c r="BA18" s="707"/>
      <c r="BB18" s="707"/>
      <c r="BC18" s="707"/>
      <c r="BD18" s="707"/>
      <c r="BE18" s="708"/>
    </row>
    <row r="19" spans="1:57" ht="23.25" customHeight="1" thickBot="1">
      <c r="A19" s="38"/>
      <c r="B19" s="461"/>
      <c r="C19" s="664" t="s">
        <v>2172</v>
      </c>
      <c r="D19" s="643"/>
      <c r="E19" s="643"/>
      <c r="F19" s="643"/>
      <c r="G19" s="643"/>
      <c r="H19" s="643"/>
      <c r="I19" s="643"/>
      <c r="J19" s="643"/>
      <c r="K19" s="643"/>
      <c r="L19" s="643"/>
      <c r="M19" s="643"/>
      <c r="N19" s="643"/>
      <c r="O19" s="643"/>
      <c r="P19" s="643"/>
      <c r="Q19" s="643"/>
      <c r="R19" s="643"/>
      <c r="S19" s="643"/>
      <c r="T19" s="643"/>
      <c r="U19" s="643"/>
      <c r="V19" s="644"/>
      <c r="W19" s="620">
        <f>'別紙様式3-2（処遇改善加算　個票）'!N7</f>
        <v>13513217</v>
      </c>
      <c r="X19" s="621"/>
      <c r="Y19" s="621"/>
      <c r="Z19" s="621"/>
      <c r="AA19" s="621"/>
      <c r="AB19" s="665"/>
      <c r="AC19" s="458" t="s">
        <v>58</v>
      </c>
      <c r="AD19" s="37"/>
      <c r="AE19" s="661"/>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616" t="s">
        <v>2174</v>
      </c>
      <c r="D20" s="616"/>
      <c r="E20" s="616"/>
      <c r="F20" s="616"/>
      <c r="G20" s="616"/>
      <c r="H20" s="616"/>
      <c r="I20" s="616"/>
      <c r="J20" s="616"/>
      <c r="K20" s="616"/>
      <c r="L20" s="616"/>
      <c r="M20" s="616"/>
      <c r="N20" s="616"/>
      <c r="O20" s="616"/>
      <c r="P20" s="616"/>
      <c r="Q20" s="616"/>
      <c r="R20" s="616"/>
      <c r="S20" s="616"/>
      <c r="T20" s="616"/>
      <c r="U20" s="616"/>
      <c r="V20" s="616"/>
      <c r="W20" s="726">
        <v>65500000</v>
      </c>
      <c r="X20" s="727"/>
      <c r="Y20" s="727"/>
      <c r="Z20" s="727"/>
      <c r="AA20" s="727"/>
      <c r="AB20" s="728"/>
      <c r="AC20" s="90" t="s">
        <v>58</v>
      </c>
      <c r="AD20" s="37" t="s">
        <v>59</v>
      </c>
      <c r="AE20" s="662"/>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66" t="s">
        <v>2181</v>
      </c>
      <c r="C22" s="667"/>
      <c r="D22" s="667"/>
      <c r="E22" s="667"/>
      <c r="F22" s="667"/>
      <c r="G22" s="667"/>
      <c r="H22" s="667"/>
      <c r="I22" s="667"/>
      <c r="J22" s="667"/>
      <c r="K22" s="667"/>
      <c r="L22" s="667"/>
      <c r="M22" s="667"/>
      <c r="N22" s="667"/>
      <c r="O22" s="667"/>
      <c r="P22" s="667"/>
      <c r="Q22" s="668"/>
      <c r="R22" s="668"/>
      <c r="S22" s="668"/>
      <c r="T22" s="668"/>
      <c r="U22" s="668"/>
      <c r="V22" s="668"/>
      <c r="W22" s="669"/>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616" t="s">
        <v>2182</v>
      </c>
      <c r="D23" s="616"/>
      <c r="E23" s="616"/>
      <c r="F23" s="616"/>
      <c r="G23" s="616"/>
      <c r="H23" s="616"/>
      <c r="I23" s="616"/>
      <c r="J23" s="616"/>
      <c r="K23" s="616"/>
      <c r="L23" s="616"/>
      <c r="M23" s="616"/>
      <c r="N23" s="616"/>
      <c r="O23" s="616"/>
      <c r="P23" s="670"/>
      <c r="Q23" s="671">
        <f>W19</f>
        <v>13513217</v>
      </c>
      <c r="R23" s="672"/>
      <c r="S23" s="672"/>
      <c r="T23" s="672"/>
      <c r="U23" s="672"/>
      <c r="V23" s="672"/>
      <c r="W23" s="462" t="s">
        <v>58</v>
      </c>
      <c r="X23" s="37" t="s">
        <v>59</v>
      </c>
      <c r="Y23" s="673" t="str">
        <f>IFERROR(IF(Q23&lt;=0,"",IF(Q24&gt;=Q23,"○","×")),"")</f>
        <v>×</v>
      </c>
      <c r="Z23" s="37" t="s">
        <v>59</v>
      </c>
      <c r="AA23" s="660" t="str">
        <f>IFERROR(IF(Y23="×",IF(Q26&gt;=Q23,"○","×"),""),"")</f>
        <v>○</v>
      </c>
      <c r="AB23" s="38"/>
      <c r="AC23" s="38"/>
      <c r="AD23" s="38"/>
      <c r="AE23" s="38"/>
      <c r="AF23" s="38"/>
      <c r="AG23" s="38"/>
      <c r="AH23" s="38"/>
      <c r="AI23" s="38"/>
      <c r="AJ23" s="38"/>
      <c r="AK23" s="38"/>
      <c r="AL23" s="96"/>
      <c r="AM23" s="97"/>
    </row>
    <row r="24" spans="1:57" ht="21.95" customHeight="1" thickBot="1">
      <c r="A24" s="38"/>
      <c r="B24" s="87" t="s">
        <v>2177</v>
      </c>
      <c r="C24" s="616" t="s">
        <v>2183</v>
      </c>
      <c r="D24" s="616"/>
      <c r="E24" s="616"/>
      <c r="F24" s="616"/>
      <c r="G24" s="616"/>
      <c r="H24" s="616"/>
      <c r="I24" s="616"/>
      <c r="J24" s="616"/>
      <c r="K24" s="616"/>
      <c r="L24" s="616"/>
      <c r="M24" s="616"/>
      <c r="N24" s="616"/>
      <c r="O24" s="616"/>
      <c r="P24" s="670"/>
      <c r="Q24" s="675">
        <v>10000000</v>
      </c>
      <c r="R24" s="676"/>
      <c r="S24" s="676"/>
      <c r="T24" s="676"/>
      <c r="U24" s="676"/>
      <c r="V24" s="677"/>
      <c r="W24" s="462" t="s">
        <v>58</v>
      </c>
      <c r="X24" s="37" t="s">
        <v>59</v>
      </c>
      <c r="Y24" s="674"/>
      <c r="Z24" s="37"/>
      <c r="AA24" s="661"/>
      <c r="AB24" s="38"/>
      <c r="AC24" s="38"/>
      <c r="AD24" s="38"/>
      <c r="AE24" s="38"/>
      <c r="AF24" s="38"/>
      <c r="AG24" s="38"/>
      <c r="AH24" s="38"/>
      <c r="AI24" s="38"/>
      <c r="AJ24" s="38"/>
      <c r="AK24" s="38"/>
      <c r="AL24" s="96"/>
      <c r="AM24" s="97"/>
    </row>
    <row r="25" spans="1:57" ht="21.95" customHeight="1" thickBot="1">
      <c r="A25" s="38"/>
      <c r="B25" s="87" t="s">
        <v>2178</v>
      </c>
      <c r="C25" s="616" t="s">
        <v>2179</v>
      </c>
      <c r="D25" s="616"/>
      <c r="E25" s="616"/>
      <c r="F25" s="616"/>
      <c r="G25" s="616"/>
      <c r="H25" s="616"/>
      <c r="I25" s="616"/>
      <c r="J25" s="616"/>
      <c r="K25" s="616"/>
      <c r="L25" s="616"/>
      <c r="M25" s="616"/>
      <c r="N25" s="616"/>
      <c r="O25" s="616"/>
      <c r="P25" s="670"/>
      <c r="Q25" s="675">
        <v>4000000</v>
      </c>
      <c r="R25" s="676"/>
      <c r="S25" s="676"/>
      <c r="T25" s="676"/>
      <c r="U25" s="676"/>
      <c r="V25" s="677"/>
      <c r="W25" s="462" t="s">
        <v>58</v>
      </c>
      <c r="X25" s="38"/>
      <c r="Y25" s="38"/>
      <c r="Z25" s="37"/>
      <c r="AA25" s="661"/>
      <c r="AB25" s="38"/>
      <c r="AC25" s="38"/>
      <c r="AD25" s="38"/>
      <c r="AE25" s="38"/>
      <c r="AF25" s="38"/>
      <c r="AG25" s="38"/>
      <c r="AH25" s="38"/>
      <c r="AI25" s="38"/>
      <c r="AJ25" s="38"/>
      <c r="AK25" s="38"/>
      <c r="AL25" s="96"/>
      <c r="AM25" s="97"/>
    </row>
    <row r="26" spans="1:57" ht="21.95" customHeight="1" thickBot="1">
      <c r="A26" s="38"/>
      <c r="B26" s="87" t="s">
        <v>2180</v>
      </c>
      <c r="C26" s="616" t="s">
        <v>2235</v>
      </c>
      <c r="D26" s="616"/>
      <c r="E26" s="616"/>
      <c r="F26" s="616"/>
      <c r="G26" s="616"/>
      <c r="H26" s="616"/>
      <c r="I26" s="616"/>
      <c r="J26" s="616"/>
      <c r="K26" s="616"/>
      <c r="L26" s="616"/>
      <c r="M26" s="616"/>
      <c r="N26" s="616"/>
      <c r="O26" s="616"/>
      <c r="P26" s="616"/>
      <c r="Q26" s="617">
        <f>Q24+Q25</f>
        <v>14000000</v>
      </c>
      <c r="R26" s="618"/>
      <c r="S26" s="618"/>
      <c r="T26" s="618"/>
      <c r="U26" s="618"/>
      <c r="V26" s="619"/>
      <c r="W26" s="463" t="s">
        <v>58</v>
      </c>
      <c r="X26" s="38"/>
      <c r="Y26" s="38"/>
      <c r="Z26" s="38" t="s">
        <v>59</v>
      </c>
      <c r="AA26" s="662"/>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548" t="s">
        <v>2221</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52" t="s">
        <v>65</v>
      </c>
      <c r="D31" s="752"/>
      <c r="E31" s="752"/>
      <c r="F31" s="752"/>
      <c r="G31" s="752"/>
      <c r="H31" s="752"/>
      <c r="I31" s="752"/>
      <c r="J31" s="752"/>
      <c r="K31" s="752"/>
      <c r="L31" s="752"/>
      <c r="M31" s="752"/>
      <c r="N31" s="752"/>
      <c r="O31" s="752"/>
      <c r="P31" s="753"/>
      <c r="Q31" s="657">
        <f>Q32-Q33-Q34</f>
        <v>34500000</v>
      </c>
      <c r="R31" s="658"/>
      <c r="S31" s="658"/>
      <c r="T31" s="658"/>
      <c r="U31" s="658"/>
      <c r="V31" s="659"/>
      <c r="W31" s="107" t="s">
        <v>58</v>
      </c>
      <c r="X31" s="108" t="s">
        <v>59</v>
      </c>
      <c r="Y31" s="660" t="str">
        <f>IF(H7="", "", IF(Q35="","",IF(Q31="","",IF(Q31&gt;=Q35,"○","×"))))</f>
        <v>○</v>
      </c>
      <c r="Z31" s="109"/>
      <c r="AA31" s="103"/>
      <c r="AB31" s="103"/>
      <c r="AC31" s="103"/>
      <c r="AD31" s="105"/>
      <c r="AE31" s="105"/>
      <c r="AF31" s="105"/>
      <c r="AG31" s="105"/>
      <c r="AH31" s="105"/>
      <c r="AI31" s="105"/>
      <c r="AJ31" s="105"/>
      <c r="AK31" s="105"/>
      <c r="AL31" s="38"/>
      <c r="AM31" s="38"/>
      <c r="AN31" s="38"/>
      <c r="AO31" s="38"/>
      <c r="AP31" s="38"/>
      <c r="AQ31" s="743" t="s">
        <v>66</v>
      </c>
      <c r="AR31" s="744"/>
      <c r="AS31" s="744"/>
      <c r="AT31" s="744"/>
      <c r="AU31" s="744"/>
      <c r="AV31" s="744"/>
      <c r="AW31" s="744"/>
      <c r="AX31" s="744"/>
      <c r="AY31" s="744"/>
      <c r="AZ31" s="744"/>
      <c r="BA31" s="744"/>
      <c r="BB31" s="744"/>
      <c r="BC31" s="744"/>
      <c r="BD31" s="744"/>
      <c r="BE31" s="745"/>
    </row>
    <row r="32" spans="1:57" ht="18.75" customHeight="1" thickBot="1">
      <c r="A32" s="38"/>
      <c r="B32" s="663"/>
      <c r="C32" s="650" t="s">
        <v>67</v>
      </c>
      <c r="D32" s="650"/>
      <c r="E32" s="650"/>
      <c r="F32" s="650"/>
      <c r="G32" s="650"/>
      <c r="H32" s="650"/>
      <c r="I32" s="650"/>
      <c r="J32" s="650"/>
      <c r="K32" s="650"/>
      <c r="L32" s="650"/>
      <c r="M32" s="650"/>
      <c r="N32" s="650"/>
      <c r="O32" s="650"/>
      <c r="P32" s="651"/>
      <c r="Q32" s="654">
        <v>100000000</v>
      </c>
      <c r="R32" s="655"/>
      <c r="S32" s="655"/>
      <c r="T32" s="655"/>
      <c r="U32" s="655"/>
      <c r="V32" s="656"/>
      <c r="W32" s="107" t="s">
        <v>58</v>
      </c>
      <c r="X32" s="108"/>
      <c r="Y32" s="661"/>
      <c r="Z32" s="109"/>
      <c r="AA32" s="103"/>
      <c r="AB32" s="103"/>
      <c r="AC32" s="103"/>
      <c r="AD32" s="105"/>
      <c r="AE32" s="103"/>
      <c r="AF32" s="103"/>
      <c r="AG32" s="103"/>
      <c r="AH32" s="103"/>
      <c r="AI32" s="103"/>
      <c r="AJ32" s="103"/>
      <c r="AK32" s="105"/>
      <c r="AL32" s="38"/>
      <c r="AM32" s="38"/>
      <c r="AN32" s="38"/>
      <c r="AO32" s="38"/>
      <c r="AP32" s="38"/>
      <c r="AQ32" s="746"/>
      <c r="AR32" s="747"/>
      <c r="AS32" s="747"/>
      <c r="AT32" s="747"/>
      <c r="AU32" s="747"/>
      <c r="AV32" s="747"/>
      <c r="AW32" s="747"/>
      <c r="AX32" s="747"/>
      <c r="AY32" s="747"/>
      <c r="AZ32" s="747"/>
      <c r="BA32" s="747"/>
      <c r="BB32" s="747"/>
      <c r="BC32" s="747"/>
      <c r="BD32" s="747"/>
      <c r="BE32" s="748"/>
    </row>
    <row r="33" spans="1:57" ht="18.600000000000001" customHeight="1" thickBot="1">
      <c r="A33" s="38"/>
      <c r="B33" s="663"/>
      <c r="C33" s="652" t="s">
        <v>68</v>
      </c>
      <c r="D33" s="652"/>
      <c r="E33" s="652"/>
      <c r="F33" s="652"/>
      <c r="G33" s="652"/>
      <c r="H33" s="652"/>
      <c r="I33" s="652"/>
      <c r="J33" s="652"/>
      <c r="K33" s="652"/>
      <c r="L33" s="652"/>
      <c r="M33" s="652"/>
      <c r="N33" s="652"/>
      <c r="O33" s="652"/>
      <c r="P33" s="653"/>
      <c r="Q33" s="657">
        <f>W20</f>
        <v>65500000</v>
      </c>
      <c r="R33" s="658"/>
      <c r="S33" s="658"/>
      <c r="T33" s="658"/>
      <c r="U33" s="658"/>
      <c r="V33" s="659"/>
      <c r="W33" s="107" t="s">
        <v>58</v>
      </c>
      <c r="X33" s="108"/>
      <c r="Y33" s="661"/>
      <c r="Z33" s="109"/>
      <c r="AA33" s="103"/>
      <c r="AB33" s="103"/>
      <c r="AC33" s="103"/>
      <c r="AD33" s="105"/>
      <c r="AE33" s="103"/>
      <c r="AF33" s="103"/>
      <c r="AG33" s="103"/>
      <c r="AH33" s="103"/>
      <c r="AI33" s="103"/>
      <c r="AJ33" s="103"/>
      <c r="AK33" s="105"/>
      <c r="AL33" s="38"/>
      <c r="AM33" s="38"/>
      <c r="AN33" s="38"/>
      <c r="AO33" s="38"/>
      <c r="AP33" s="38"/>
      <c r="AQ33" s="746"/>
      <c r="AR33" s="747"/>
      <c r="AS33" s="747"/>
      <c r="AT33" s="747"/>
      <c r="AU33" s="747"/>
      <c r="AV33" s="747"/>
      <c r="AW33" s="747"/>
      <c r="AX33" s="747"/>
      <c r="AY33" s="747"/>
      <c r="AZ33" s="747"/>
      <c r="BA33" s="747"/>
      <c r="BB33" s="747"/>
      <c r="BC33" s="747"/>
      <c r="BD33" s="747"/>
      <c r="BE33" s="748"/>
    </row>
    <row r="34" spans="1:57" ht="27.75" customHeight="1" thickBot="1">
      <c r="A34" s="38"/>
      <c r="B34" s="110"/>
      <c r="C34" s="652" t="s">
        <v>2184</v>
      </c>
      <c r="D34" s="652"/>
      <c r="E34" s="652"/>
      <c r="F34" s="652"/>
      <c r="G34" s="652"/>
      <c r="H34" s="652"/>
      <c r="I34" s="652"/>
      <c r="J34" s="652"/>
      <c r="K34" s="652"/>
      <c r="L34" s="652"/>
      <c r="M34" s="652"/>
      <c r="N34" s="652"/>
      <c r="O34" s="652"/>
      <c r="P34" s="653"/>
      <c r="Q34" s="832">
        <v>0</v>
      </c>
      <c r="R34" s="833"/>
      <c r="S34" s="833"/>
      <c r="T34" s="833"/>
      <c r="U34" s="833"/>
      <c r="V34" s="834"/>
      <c r="W34" s="107" t="s">
        <v>58</v>
      </c>
      <c r="X34" s="108"/>
      <c r="Y34" s="661"/>
      <c r="Z34" s="109"/>
      <c r="AA34" s="103"/>
      <c r="AB34" s="103"/>
      <c r="AC34" s="103"/>
      <c r="AD34" s="105"/>
      <c r="AE34" s="103"/>
      <c r="AF34" s="103"/>
      <c r="AG34" s="103"/>
      <c r="AH34" s="103"/>
      <c r="AI34" s="103"/>
      <c r="AJ34" s="103"/>
      <c r="AK34" s="105"/>
      <c r="AL34" s="38"/>
      <c r="AM34" s="38"/>
      <c r="AN34" s="38"/>
      <c r="AO34" s="38"/>
      <c r="AP34" s="38"/>
      <c r="AQ34" s="746"/>
      <c r="AR34" s="747"/>
      <c r="AS34" s="747"/>
      <c r="AT34" s="747"/>
      <c r="AU34" s="747"/>
      <c r="AV34" s="747"/>
      <c r="AW34" s="747"/>
      <c r="AX34" s="747"/>
      <c r="AY34" s="747"/>
      <c r="AZ34" s="747"/>
      <c r="BA34" s="747"/>
      <c r="BB34" s="747"/>
      <c r="BC34" s="747"/>
      <c r="BD34" s="747"/>
      <c r="BE34" s="748"/>
    </row>
    <row r="35" spans="1:57" ht="30.75" customHeight="1" thickBot="1">
      <c r="A35" s="38"/>
      <c r="B35" s="106" t="s">
        <v>61</v>
      </c>
      <c r="C35" s="730" t="s">
        <v>69</v>
      </c>
      <c r="D35" s="731"/>
      <c r="E35" s="731"/>
      <c r="F35" s="731"/>
      <c r="G35" s="731"/>
      <c r="H35" s="731"/>
      <c r="I35" s="731"/>
      <c r="J35" s="731"/>
      <c r="K35" s="731"/>
      <c r="L35" s="731"/>
      <c r="M35" s="731"/>
      <c r="N35" s="731"/>
      <c r="O35" s="731"/>
      <c r="P35" s="731"/>
      <c r="Q35" s="657">
        <f>Q36-Q37-Q38-Q39-Q40</f>
        <v>9950000</v>
      </c>
      <c r="R35" s="658"/>
      <c r="S35" s="658"/>
      <c r="T35" s="658"/>
      <c r="U35" s="658"/>
      <c r="V35" s="659"/>
      <c r="W35" s="111" t="s">
        <v>58</v>
      </c>
      <c r="X35" s="108" t="s">
        <v>59</v>
      </c>
      <c r="Y35" s="662"/>
      <c r="Z35" s="109"/>
      <c r="AA35" s="103"/>
      <c r="AB35" s="103"/>
      <c r="AC35" s="103"/>
      <c r="AD35" s="105"/>
      <c r="AE35" s="103"/>
      <c r="AF35" s="103"/>
      <c r="AG35" s="103"/>
      <c r="AH35" s="103"/>
      <c r="AI35" s="103"/>
      <c r="AJ35" s="103"/>
      <c r="AK35" s="105"/>
      <c r="AL35" s="38"/>
      <c r="AM35" s="38"/>
      <c r="AN35" s="38"/>
      <c r="AO35" s="38"/>
      <c r="AP35" s="38"/>
      <c r="AQ35" s="749"/>
      <c r="AR35" s="750"/>
      <c r="AS35" s="750"/>
      <c r="AT35" s="750"/>
      <c r="AU35" s="750"/>
      <c r="AV35" s="750"/>
      <c r="AW35" s="750"/>
      <c r="AX35" s="750"/>
      <c r="AY35" s="750"/>
      <c r="AZ35" s="750"/>
      <c r="BA35" s="750"/>
      <c r="BB35" s="750"/>
      <c r="BC35" s="750"/>
      <c r="BD35" s="750"/>
      <c r="BE35" s="751"/>
    </row>
    <row r="36" spans="1:57" ht="18.75" customHeight="1" thickBot="1">
      <c r="A36" s="38"/>
      <c r="B36" s="712"/>
      <c r="C36" s="651" t="s">
        <v>70</v>
      </c>
      <c r="D36" s="741"/>
      <c r="E36" s="741"/>
      <c r="F36" s="741"/>
      <c r="G36" s="741"/>
      <c r="H36" s="741"/>
      <c r="I36" s="741"/>
      <c r="J36" s="741"/>
      <c r="K36" s="741"/>
      <c r="L36" s="741"/>
      <c r="M36" s="741"/>
      <c r="N36" s="741"/>
      <c r="O36" s="741"/>
      <c r="P36" s="742"/>
      <c r="Q36" s="720">
        <v>60800000</v>
      </c>
      <c r="R36" s="721"/>
      <c r="S36" s="721"/>
      <c r="T36" s="721"/>
      <c r="U36" s="721"/>
      <c r="V36" s="722"/>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712"/>
      <c r="C37" s="651" t="s">
        <v>71</v>
      </c>
      <c r="D37" s="741"/>
      <c r="E37" s="741"/>
      <c r="F37" s="741"/>
      <c r="G37" s="741"/>
      <c r="H37" s="741"/>
      <c r="I37" s="741"/>
      <c r="J37" s="741"/>
      <c r="K37" s="741"/>
      <c r="L37" s="741"/>
      <c r="M37" s="741"/>
      <c r="N37" s="741"/>
      <c r="O37" s="741"/>
      <c r="P37" s="742"/>
      <c r="Q37" s="720">
        <v>50000000</v>
      </c>
      <c r="R37" s="721"/>
      <c r="S37" s="721"/>
      <c r="T37" s="721"/>
      <c r="U37" s="721"/>
      <c r="V37" s="722"/>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712"/>
      <c r="C38" s="817" t="s">
        <v>2185</v>
      </c>
      <c r="D38" s="818"/>
      <c r="E38" s="818"/>
      <c r="F38" s="818"/>
      <c r="G38" s="818"/>
      <c r="H38" s="818"/>
      <c r="I38" s="818"/>
      <c r="J38" s="818"/>
      <c r="K38" s="818"/>
      <c r="L38" s="818"/>
      <c r="M38" s="818"/>
      <c r="N38" s="818"/>
      <c r="O38" s="818"/>
      <c r="P38" s="819"/>
      <c r="Q38" s="717">
        <v>200000</v>
      </c>
      <c r="R38" s="718"/>
      <c r="S38" s="718"/>
      <c r="T38" s="718"/>
      <c r="U38" s="718"/>
      <c r="V38" s="719"/>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712"/>
      <c r="C39" s="714" t="s">
        <v>2186</v>
      </c>
      <c r="D39" s="715"/>
      <c r="E39" s="715"/>
      <c r="F39" s="715"/>
      <c r="G39" s="715"/>
      <c r="H39" s="715"/>
      <c r="I39" s="715"/>
      <c r="J39" s="715"/>
      <c r="K39" s="715"/>
      <c r="L39" s="715"/>
      <c r="M39" s="715"/>
      <c r="N39" s="715"/>
      <c r="O39" s="715"/>
      <c r="P39" s="716"/>
      <c r="Q39" s="832">
        <v>550000</v>
      </c>
      <c r="R39" s="833"/>
      <c r="S39" s="833"/>
      <c r="T39" s="833"/>
      <c r="U39" s="833"/>
      <c r="V39" s="834"/>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713"/>
      <c r="C40" s="714" t="s">
        <v>2187</v>
      </c>
      <c r="D40" s="715"/>
      <c r="E40" s="715"/>
      <c r="F40" s="715"/>
      <c r="G40" s="715"/>
      <c r="H40" s="715"/>
      <c r="I40" s="715"/>
      <c r="J40" s="715"/>
      <c r="K40" s="715"/>
      <c r="L40" s="715"/>
      <c r="M40" s="715"/>
      <c r="N40" s="715"/>
      <c r="O40" s="715"/>
      <c r="P40" s="716"/>
      <c r="Q40" s="717">
        <v>100000</v>
      </c>
      <c r="R40" s="718"/>
      <c r="S40" s="718"/>
      <c r="T40" s="718"/>
      <c r="U40" s="718"/>
      <c r="V40" s="719"/>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723" t="s">
        <v>2188</v>
      </c>
      <c r="D43" s="723"/>
      <c r="E43" s="723"/>
      <c r="F43" s="723"/>
      <c r="G43" s="723"/>
      <c r="H43" s="723"/>
      <c r="I43" s="723"/>
      <c r="J43" s="723"/>
      <c r="K43" s="723"/>
      <c r="L43" s="723"/>
      <c r="M43" s="723"/>
      <c r="N43" s="723"/>
      <c r="O43" s="723"/>
      <c r="P43" s="723"/>
      <c r="Q43" s="723"/>
      <c r="R43" s="723"/>
      <c r="S43" s="723"/>
      <c r="T43" s="723"/>
      <c r="U43" s="723"/>
      <c r="V43" s="723"/>
      <c r="W43" s="723"/>
      <c r="X43" s="723"/>
      <c r="Y43" s="723"/>
      <c r="Z43" s="723"/>
      <c r="AA43" s="723"/>
      <c r="AB43" s="723"/>
      <c r="AC43" s="723"/>
      <c r="AD43" s="723"/>
      <c r="AE43" s="723"/>
      <c r="AF43" s="723"/>
      <c r="AG43" s="723"/>
      <c r="AH43" s="723"/>
      <c r="AI43" s="723"/>
      <c r="AJ43" s="723"/>
      <c r="AK43" s="723"/>
      <c r="AL43" s="115"/>
      <c r="AT43" s="72"/>
      <c r="AU43" s="72"/>
      <c r="AV43" s="72"/>
      <c r="AW43" s="72"/>
      <c r="AX43" s="72"/>
    </row>
    <row r="44" spans="1:57" s="67" customFormat="1" ht="33" customHeight="1">
      <c r="A44" s="66"/>
      <c r="B44" s="114" t="s">
        <v>63</v>
      </c>
      <c r="C44" s="740" t="s">
        <v>2190</v>
      </c>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0"/>
      <c r="AL44" s="115"/>
      <c r="AT44" s="72"/>
      <c r="AU44" s="72"/>
      <c r="AV44" s="72"/>
      <c r="AW44" s="72"/>
      <c r="AX44" s="72"/>
    </row>
    <row r="45" spans="1:57" s="67" customFormat="1" ht="34.9" customHeight="1">
      <c r="A45" s="66"/>
      <c r="B45" s="114" t="s">
        <v>63</v>
      </c>
      <c r="C45" s="723" t="s">
        <v>2191</v>
      </c>
      <c r="D45" s="723"/>
      <c r="E45" s="723"/>
      <c r="F45" s="723"/>
      <c r="G45" s="723"/>
      <c r="H45" s="723"/>
      <c r="I45" s="723"/>
      <c r="J45" s="723"/>
      <c r="K45" s="723"/>
      <c r="L45" s="723"/>
      <c r="M45" s="723"/>
      <c r="N45" s="723"/>
      <c r="O45" s="723"/>
      <c r="P45" s="723"/>
      <c r="Q45" s="723"/>
      <c r="R45" s="723"/>
      <c r="S45" s="723"/>
      <c r="T45" s="723"/>
      <c r="U45" s="723"/>
      <c r="V45" s="723"/>
      <c r="W45" s="723"/>
      <c r="X45" s="723"/>
      <c r="Y45" s="723"/>
      <c r="Z45" s="723"/>
      <c r="AA45" s="723"/>
      <c r="AB45" s="723"/>
      <c r="AC45" s="723"/>
      <c r="AD45" s="723"/>
      <c r="AE45" s="723"/>
      <c r="AF45" s="723"/>
      <c r="AG45" s="723"/>
      <c r="AH45" s="723"/>
      <c r="AI45" s="723"/>
      <c r="AJ45" s="723"/>
      <c r="AK45" s="723"/>
      <c r="AL45" s="115"/>
      <c r="AT45" s="72"/>
      <c r="AU45" s="72"/>
      <c r="AV45" s="72"/>
      <c r="AW45" s="72"/>
      <c r="AX45" s="72"/>
    </row>
    <row r="46" spans="1:57" s="67" customFormat="1" ht="13.5" customHeight="1">
      <c r="A46" s="66"/>
      <c r="B46" s="98" t="s">
        <v>63</v>
      </c>
      <c r="C46" s="548" t="s">
        <v>2189</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2244</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72</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12" t="s">
        <v>74</v>
      </c>
      <c r="C50" s="613"/>
      <c r="D50" s="613"/>
      <c r="E50" s="613"/>
      <c r="F50" s="613"/>
      <c r="G50" s="613"/>
      <c r="H50" s="613"/>
      <c r="I50" s="613"/>
      <c r="J50" s="613"/>
      <c r="K50" s="613"/>
      <c r="L50" s="613"/>
      <c r="M50" s="613"/>
      <c r="N50" s="613"/>
      <c r="O50" s="613"/>
      <c r="P50" s="613"/>
      <c r="Q50" s="613"/>
      <c r="R50" s="613"/>
      <c r="S50" s="613"/>
      <c r="T50" s="613"/>
      <c r="U50" s="613"/>
      <c r="V50" s="613"/>
      <c r="W50" s="613"/>
      <c r="X50" s="613"/>
      <c r="Y50" s="613"/>
      <c r="Z50" s="613"/>
      <c r="AA50" s="613"/>
      <c r="AB50" s="613"/>
      <c r="AC50" s="613"/>
      <c r="AD50" s="613"/>
      <c r="AE50" s="613"/>
      <c r="AF50" s="613"/>
      <c r="AG50" s="613"/>
      <c r="AH50" s="613"/>
      <c r="AI50" s="613"/>
      <c r="AJ50" s="613"/>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794" t="s">
        <v>76</v>
      </c>
      <c r="C51" s="795"/>
      <c r="D51" s="795"/>
      <c r="E51" s="795"/>
      <c r="F51" s="795"/>
      <c r="G51" s="795"/>
      <c r="H51" s="795"/>
      <c r="I51" s="795"/>
      <c r="J51" s="795"/>
      <c r="K51" s="795"/>
      <c r="L51" s="795"/>
      <c r="M51" s="795"/>
      <c r="N51" s="795"/>
      <c r="O51" s="795"/>
      <c r="P51" s="795"/>
      <c r="Q51" s="795"/>
      <c r="R51" s="795"/>
      <c r="S51" s="796"/>
      <c r="T51" s="828">
        <f>'別紙様式3-2（処遇改善加算　個票）'!N6</f>
        <v>14772677</v>
      </c>
      <c r="U51" s="829"/>
      <c r="V51" s="829"/>
      <c r="W51" s="829"/>
      <c r="X51" s="829"/>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78" t="s">
        <v>78</v>
      </c>
      <c r="C52" s="779"/>
      <c r="D52" s="779"/>
      <c r="E52" s="779"/>
      <c r="F52" s="779"/>
      <c r="G52" s="779"/>
      <c r="H52" s="779"/>
      <c r="I52" s="779"/>
      <c r="J52" s="779"/>
      <c r="K52" s="779"/>
      <c r="L52" s="779"/>
      <c r="M52" s="779"/>
      <c r="N52" s="779"/>
      <c r="O52" s="779"/>
      <c r="P52" s="779"/>
      <c r="Q52" s="779"/>
      <c r="R52" s="779"/>
      <c r="S52" s="779"/>
      <c r="T52" s="780">
        <v>26386000</v>
      </c>
      <c r="U52" s="781"/>
      <c r="V52" s="781"/>
      <c r="W52" s="781"/>
      <c r="X52" s="782"/>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32"/>
      <c r="C56" s="777"/>
      <c r="D56" s="549" t="s">
        <v>82</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29" t="s">
        <v>83</v>
      </c>
      <c r="D59" s="729"/>
      <c r="E59" s="729"/>
      <c r="F59" s="729"/>
      <c r="G59" s="729"/>
      <c r="H59" s="729"/>
      <c r="I59" s="729"/>
      <c r="J59" s="729"/>
      <c r="K59" s="729"/>
      <c r="L59" s="729"/>
      <c r="M59" s="729"/>
      <c r="N59" s="729"/>
      <c r="O59" s="729"/>
      <c r="P59" s="729"/>
      <c r="Q59" s="729"/>
      <c r="R59" s="729"/>
      <c r="S59" s="729"/>
      <c r="T59" s="729"/>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32"/>
      <c r="D60" s="733"/>
      <c r="E60" s="724" t="s">
        <v>84</v>
      </c>
      <c r="F60" s="724"/>
      <c r="G60" s="724"/>
      <c r="H60" s="724"/>
      <c r="I60" s="724"/>
      <c r="J60" s="724"/>
      <c r="K60" s="724"/>
      <c r="L60" s="724"/>
      <c r="M60" s="724"/>
      <c r="N60" s="724"/>
      <c r="O60" s="724"/>
      <c r="P60" s="724"/>
      <c r="Q60" s="724"/>
      <c r="R60" s="725"/>
      <c r="S60" s="136" t="s">
        <v>59</v>
      </c>
      <c r="T60" s="89" t="str">
        <f>IF(H7="", "",IF(AM56=TRUE, "", IF(AM60=TRUE,"○","×")))</f>
        <v>○</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29" t="s">
        <v>91</v>
      </c>
      <c r="D65" s="729"/>
      <c r="E65" s="729"/>
      <c r="F65" s="729"/>
      <c r="G65" s="729"/>
      <c r="H65" s="729"/>
      <c r="I65" s="729"/>
      <c r="J65" s="729"/>
      <c r="K65" s="729"/>
      <c r="L65" s="729"/>
      <c r="M65" s="729"/>
      <c r="N65" s="729"/>
      <c r="O65" s="729"/>
      <c r="P65" s="729"/>
      <c r="Q65" s="729"/>
      <c r="R65" s="729"/>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32"/>
      <c r="D66" s="733"/>
      <c r="E66" s="724" t="s">
        <v>92</v>
      </c>
      <c r="F66" s="724"/>
      <c r="G66" s="724"/>
      <c r="H66" s="724"/>
      <c r="I66" s="724"/>
      <c r="J66" s="724"/>
      <c r="K66" s="724"/>
      <c r="L66" s="724"/>
      <c r="M66" s="724"/>
      <c r="N66" s="724"/>
      <c r="O66" s="724"/>
      <c r="P66" s="724"/>
      <c r="Q66" s="724"/>
      <c r="R66" s="725"/>
      <c r="S66" s="136" t="s">
        <v>59</v>
      </c>
      <c r="T66" s="89" t="str">
        <f>IF(H7="", "",IF(AM56=TRUE,"",IF(AND(AM66=TRUE,OR(AND(AN66=TRUE,J69&lt;&gt;""),AND(AO67=TRUE,J71&lt;&gt;""))),"○","×")))</f>
        <v>×</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76"/>
      <c r="C67" s="139" t="s">
        <v>85</v>
      </c>
      <c r="D67" s="734" t="s">
        <v>93</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66"/>
      <c r="AM67" s="275" t="b">
        <v>1</v>
      </c>
      <c r="AN67" s="274"/>
      <c r="AO67" s="275" t="b">
        <v>1</v>
      </c>
      <c r="AP67" s="122"/>
    </row>
    <row r="68" spans="1:57" ht="28.5" customHeight="1" thickBot="1">
      <c r="A68" s="38"/>
      <c r="B68" s="776"/>
      <c r="C68" s="820"/>
      <c r="D68" s="785" t="s">
        <v>94</v>
      </c>
      <c r="E68" s="786"/>
      <c r="F68" s="786"/>
      <c r="G68" s="786"/>
      <c r="H68" s="738"/>
      <c r="I68" s="783" t="s">
        <v>56</v>
      </c>
      <c r="J68" s="822" t="s">
        <v>95</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76"/>
      <c r="C69" s="820"/>
      <c r="D69" s="787"/>
      <c r="E69" s="788"/>
      <c r="F69" s="788"/>
      <c r="G69" s="788"/>
      <c r="H69" s="739"/>
      <c r="I69" s="784"/>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09" t="s">
        <v>96</v>
      </c>
      <c r="AR69" s="710"/>
      <c r="AS69" s="710"/>
      <c r="AT69" s="710"/>
      <c r="AU69" s="710"/>
      <c r="AV69" s="710"/>
      <c r="AW69" s="710"/>
      <c r="AX69" s="710"/>
      <c r="AY69" s="710"/>
      <c r="AZ69" s="710"/>
      <c r="BA69" s="710"/>
      <c r="BB69" s="710"/>
      <c r="BC69" s="710"/>
      <c r="BD69" s="710"/>
      <c r="BE69" s="711"/>
    </row>
    <row r="70" spans="1:57" ht="15" customHeight="1" thickBot="1">
      <c r="A70" s="38"/>
      <c r="B70" s="776"/>
      <c r="C70" s="820"/>
      <c r="D70" s="787"/>
      <c r="E70" s="788"/>
      <c r="F70" s="788"/>
      <c r="G70" s="788"/>
      <c r="H70" s="558"/>
      <c r="I70" s="560" t="s">
        <v>61</v>
      </c>
      <c r="J70" s="162" t="s">
        <v>97</v>
      </c>
      <c r="K70" s="163"/>
      <c r="L70" s="163"/>
      <c r="M70" s="163"/>
      <c r="N70" s="163"/>
      <c r="O70" s="163"/>
      <c r="P70" s="163"/>
      <c r="Q70" s="163"/>
      <c r="R70" s="163"/>
      <c r="S70" s="562" t="s">
        <v>98</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76"/>
      <c r="C71" s="821"/>
      <c r="D71" s="789"/>
      <c r="E71" s="790"/>
      <c r="F71" s="790"/>
      <c r="G71" s="790"/>
      <c r="H71" s="559"/>
      <c r="I71" s="561"/>
      <c r="J71" s="771"/>
      <c r="K71" s="772"/>
      <c r="L71" s="772"/>
      <c r="M71" s="772"/>
      <c r="N71" s="772"/>
      <c r="O71" s="772"/>
      <c r="P71" s="772"/>
      <c r="Q71" s="772"/>
      <c r="R71" s="772"/>
      <c r="S71" s="772"/>
      <c r="T71" s="772"/>
      <c r="U71" s="772"/>
      <c r="V71" s="772"/>
      <c r="W71" s="772"/>
      <c r="X71" s="772"/>
      <c r="Y71" s="772"/>
      <c r="Z71" s="772"/>
      <c r="AA71" s="772"/>
      <c r="AB71" s="772"/>
      <c r="AC71" s="772"/>
      <c r="AD71" s="772"/>
      <c r="AE71" s="772"/>
      <c r="AF71" s="772"/>
      <c r="AG71" s="772"/>
      <c r="AH71" s="772"/>
      <c r="AI71" s="772"/>
      <c r="AJ71" s="772"/>
      <c r="AK71" s="773"/>
      <c r="AL71" s="66"/>
      <c r="AM71" s="66"/>
      <c r="AN71" s="66"/>
      <c r="AQ71" s="709" t="s">
        <v>96</v>
      </c>
      <c r="AR71" s="710"/>
      <c r="AS71" s="710"/>
      <c r="AT71" s="710"/>
      <c r="AU71" s="710"/>
      <c r="AV71" s="710"/>
      <c r="AW71" s="710"/>
      <c r="AX71" s="710"/>
      <c r="AY71" s="710"/>
      <c r="AZ71" s="710"/>
      <c r="BA71" s="710"/>
      <c r="BB71" s="710"/>
      <c r="BC71" s="710"/>
      <c r="BD71" s="710"/>
      <c r="BE71" s="711"/>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101</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32"/>
      <c r="C78" s="733"/>
      <c r="D78" s="774" t="s">
        <v>92</v>
      </c>
      <c r="E78" s="774"/>
      <c r="F78" s="774"/>
      <c r="G78" s="774"/>
      <c r="H78" s="774"/>
      <c r="I78" s="774"/>
      <c r="J78" s="774"/>
      <c r="K78" s="774"/>
      <c r="L78" s="774"/>
      <c r="M78" s="774"/>
      <c r="N78" s="774"/>
      <c r="O78" s="774"/>
      <c r="P78" s="774"/>
      <c r="Q78" s="775"/>
      <c r="R78" s="173" t="s">
        <v>59</v>
      </c>
      <c r="S78" s="89" t="str">
        <f>IF(H7="", "", IF(AM76=TRUE,"",IF(AM79="記入不要","",IF(AND(AM80=TRUE,OR(AN80=TRUE,AO80=TRUE,AP80=TRUE)),"○","×"))))</f>
        <v>×</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835" t="s">
        <v>2194</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785" t="s">
        <v>102</v>
      </c>
      <c r="D80" s="786"/>
      <c r="E80" s="786"/>
      <c r="F80" s="786"/>
      <c r="G80" s="224"/>
      <c r="H80" s="176" t="s">
        <v>56</v>
      </c>
      <c r="I80" s="762" t="s">
        <v>103</v>
      </c>
      <c r="J80" s="763"/>
      <c r="K80" s="763"/>
      <c r="L80" s="763"/>
      <c r="M80" s="763"/>
      <c r="N80" s="763"/>
      <c r="O80" s="763"/>
      <c r="P80" s="763"/>
      <c r="Q80" s="763"/>
      <c r="R80" s="763"/>
      <c r="S80" s="763"/>
      <c r="T80" s="763"/>
      <c r="U80" s="763"/>
      <c r="V80" s="763"/>
      <c r="W80" s="763"/>
      <c r="X80" s="763"/>
      <c r="Y80" s="763"/>
      <c r="Z80" s="763"/>
      <c r="AA80" s="763"/>
      <c r="AB80" s="763"/>
      <c r="AC80" s="763"/>
      <c r="AD80" s="763"/>
      <c r="AE80" s="763"/>
      <c r="AF80" s="763"/>
      <c r="AG80" s="763"/>
      <c r="AH80" s="763"/>
      <c r="AI80" s="763"/>
      <c r="AJ80" s="763"/>
      <c r="AK80" s="764"/>
      <c r="AL80" s="66"/>
      <c r="AM80" s="278" t="b">
        <v>0</v>
      </c>
      <c r="AN80" s="279" t="b">
        <v>0</v>
      </c>
      <c r="AO80" s="278" t="b">
        <v>0</v>
      </c>
      <c r="AP80" s="278" t="b">
        <v>0</v>
      </c>
    </row>
    <row r="81" spans="1:57" ht="37.5" customHeight="1">
      <c r="A81" s="38"/>
      <c r="B81" s="820"/>
      <c r="C81" s="787"/>
      <c r="D81" s="788"/>
      <c r="E81" s="788"/>
      <c r="F81" s="788"/>
      <c r="G81" s="225"/>
      <c r="H81" s="177" t="s">
        <v>61</v>
      </c>
      <c r="I81" s="765" t="s">
        <v>2195</v>
      </c>
      <c r="J81" s="766"/>
      <c r="K81" s="766"/>
      <c r="L81" s="766"/>
      <c r="M81" s="766"/>
      <c r="N81" s="766"/>
      <c r="O81" s="766"/>
      <c r="P81" s="766"/>
      <c r="Q81" s="766"/>
      <c r="R81" s="766"/>
      <c r="S81" s="766"/>
      <c r="T81" s="766"/>
      <c r="U81" s="766"/>
      <c r="V81" s="766"/>
      <c r="W81" s="766"/>
      <c r="X81" s="766"/>
      <c r="Y81" s="766"/>
      <c r="Z81" s="766"/>
      <c r="AA81" s="766"/>
      <c r="AB81" s="766"/>
      <c r="AC81" s="766"/>
      <c r="AD81" s="766"/>
      <c r="AE81" s="766"/>
      <c r="AF81" s="766"/>
      <c r="AG81" s="766"/>
      <c r="AH81" s="766"/>
      <c r="AI81" s="766"/>
      <c r="AJ81" s="766"/>
      <c r="AK81" s="767"/>
      <c r="AL81" s="66"/>
      <c r="AM81" s="280"/>
      <c r="AN81" s="62"/>
      <c r="AO81" s="62"/>
      <c r="AP81" s="62"/>
    </row>
    <row r="82" spans="1:57" ht="36" customHeight="1" thickBot="1">
      <c r="A82" s="38"/>
      <c r="B82" s="821"/>
      <c r="C82" s="789"/>
      <c r="D82" s="790"/>
      <c r="E82" s="790"/>
      <c r="F82" s="790"/>
      <c r="G82" s="226"/>
      <c r="H82" s="178" t="s">
        <v>104</v>
      </c>
      <c r="I82" s="768" t="s">
        <v>105</v>
      </c>
      <c r="J82" s="769"/>
      <c r="K82" s="769"/>
      <c r="L82" s="769"/>
      <c r="M82" s="769"/>
      <c r="N82" s="769"/>
      <c r="O82" s="769"/>
      <c r="P82" s="769"/>
      <c r="Q82" s="769"/>
      <c r="R82" s="769"/>
      <c r="S82" s="769"/>
      <c r="T82" s="769"/>
      <c r="U82" s="769"/>
      <c r="V82" s="769"/>
      <c r="W82" s="769"/>
      <c r="X82" s="769"/>
      <c r="Y82" s="769"/>
      <c r="Z82" s="769"/>
      <c r="AA82" s="769"/>
      <c r="AB82" s="769"/>
      <c r="AC82" s="769"/>
      <c r="AD82" s="769"/>
      <c r="AE82" s="769"/>
      <c r="AF82" s="769"/>
      <c r="AG82" s="769"/>
      <c r="AH82" s="769"/>
      <c r="AI82" s="769"/>
      <c r="AJ82" s="769"/>
      <c r="AK82" s="770"/>
      <c r="AL82" s="66"/>
      <c r="AM82" s="280"/>
      <c r="AN82" s="62"/>
      <c r="AO82" s="62"/>
      <c r="AP82" s="62"/>
    </row>
    <row r="83" spans="1:57" ht="21" customHeight="1">
      <c r="A83" s="38"/>
      <c r="B83" s="179" t="s">
        <v>87</v>
      </c>
      <c r="C83" s="579" t="s">
        <v>99</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57" t="s">
        <v>106</v>
      </c>
      <c r="C85" s="757"/>
      <c r="D85" s="757"/>
      <c r="E85" s="757"/>
      <c r="F85" s="757"/>
      <c r="G85" s="757"/>
      <c r="H85" s="757"/>
      <c r="I85" s="757"/>
      <c r="J85" s="757"/>
      <c r="K85" s="757"/>
      <c r="L85" s="757"/>
      <c r="M85" s="757"/>
      <c r="N85" s="757"/>
      <c r="O85" s="757"/>
      <c r="P85" s="757"/>
      <c r="Q85" s="757"/>
      <c r="R85" s="757"/>
      <c r="S85" s="757"/>
      <c r="T85" s="757"/>
      <c r="U85" s="757"/>
      <c r="V85" s="757"/>
      <c r="W85" s="757"/>
      <c r="X85" s="757"/>
      <c r="Y85" s="757"/>
      <c r="Z85" s="757"/>
      <c r="AA85" s="757"/>
      <c r="AB85" s="757"/>
      <c r="AC85" s="757"/>
      <c r="AD85" s="757"/>
      <c r="AE85" s="757"/>
      <c r="AF85" s="757"/>
      <c r="AG85" s="757"/>
      <c r="AH85" s="757"/>
      <c r="AI85" s="757"/>
      <c r="AJ85" s="757"/>
      <c r="AK85" s="757"/>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791" t="s">
        <v>107</v>
      </c>
      <c r="C87" s="792"/>
      <c r="D87" s="792"/>
      <c r="E87" s="792"/>
      <c r="F87" s="792"/>
      <c r="G87" s="792"/>
      <c r="H87" s="792"/>
      <c r="I87" s="792"/>
      <c r="J87" s="792"/>
      <c r="K87" s="792"/>
      <c r="L87" s="792"/>
      <c r="M87" s="792"/>
      <c r="N87" s="792"/>
      <c r="O87" s="792"/>
      <c r="P87" s="792"/>
      <c r="Q87" s="793"/>
      <c r="R87" s="92" t="s">
        <v>108</v>
      </c>
      <c r="S87" s="263" t="str">
        <f>'別紙様式3-2（処遇改善加算　個票）'!AC5</f>
        <v>○</v>
      </c>
      <c r="T87" s="754" t="s">
        <v>109</v>
      </c>
      <c r="U87" s="755"/>
      <c r="V87" s="755"/>
      <c r="W87" s="755"/>
      <c r="X87" s="755"/>
      <c r="Y87" s="755"/>
      <c r="Z87" s="755"/>
      <c r="AA87" s="755"/>
      <c r="AB87" s="755"/>
      <c r="AC87" s="755"/>
      <c r="AD87" s="755"/>
      <c r="AE87" s="755"/>
      <c r="AF87" s="756"/>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791" t="s">
        <v>110</v>
      </c>
      <c r="C88" s="792"/>
      <c r="D88" s="792"/>
      <c r="E88" s="792"/>
      <c r="F88" s="792"/>
      <c r="G88" s="792"/>
      <c r="H88" s="792"/>
      <c r="I88" s="792"/>
      <c r="J88" s="792"/>
      <c r="K88" s="792"/>
      <c r="L88" s="792"/>
      <c r="M88" s="792"/>
      <c r="N88" s="792"/>
      <c r="O88" s="792"/>
      <c r="P88" s="792"/>
      <c r="Q88" s="793"/>
      <c r="R88" s="92" t="s">
        <v>108</v>
      </c>
      <c r="S88" s="263" t="str">
        <f>'別紙様式3-2（処遇改善加算　個票）'!AC7</f>
        <v>○</v>
      </c>
      <c r="T88" s="754" t="s">
        <v>111</v>
      </c>
      <c r="U88" s="755"/>
      <c r="V88" s="755"/>
      <c r="W88" s="755"/>
      <c r="X88" s="755"/>
      <c r="Y88" s="755"/>
      <c r="Z88" s="755"/>
      <c r="AA88" s="755"/>
      <c r="AB88" s="755"/>
      <c r="AC88" s="755"/>
      <c r="AD88" s="755"/>
      <c r="AE88" s="755"/>
      <c r="AF88" s="756"/>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101</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12" t="s">
        <v>113</v>
      </c>
      <c r="C93" s="758"/>
      <c r="D93" s="758"/>
      <c r="E93" s="758"/>
      <c r="F93" s="758"/>
      <c r="G93" s="758"/>
      <c r="H93" s="758"/>
      <c r="I93" s="758"/>
      <c r="J93" s="758"/>
      <c r="K93" s="758"/>
      <c r="L93" s="758"/>
      <c r="M93" s="758"/>
      <c r="N93" s="758"/>
      <c r="O93" s="758"/>
      <c r="P93" s="758"/>
      <c r="Q93" s="758"/>
      <c r="R93" s="758"/>
      <c r="S93" s="758"/>
      <c r="T93" s="758"/>
      <c r="U93" s="758"/>
      <c r="V93" s="758"/>
      <c r="W93" s="758"/>
      <c r="X93" s="758"/>
      <c r="Y93" s="758"/>
      <c r="Z93" s="758"/>
      <c r="AA93" s="758"/>
      <c r="AB93" s="758"/>
      <c r="AC93" s="758"/>
      <c r="AD93" s="758"/>
      <c r="AE93" s="758"/>
      <c r="AF93" s="758"/>
      <c r="AG93" s="758"/>
      <c r="AH93" s="758"/>
      <c r="AI93" s="758"/>
      <c r="AJ93" s="758"/>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該当</v>
      </c>
      <c r="AJ95" s="573"/>
      <c r="AK95" s="470" t="str">
        <f>IF(AI95="","",IF(AND(AN102&gt;=2,AN106&gt;=2,AN110&gt;=2,AN114&gt;=2,AN118&gt;=2,AN127&gt;=2),"○","×"))</f>
        <v>○</v>
      </c>
      <c r="AL95" s="66"/>
      <c r="AM95" s="287"/>
      <c r="AN95" s="287"/>
      <c r="AO95" s="287"/>
      <c r="AX95" s="188"/>
      <c r="AY95" s="188"/>
      <c r="AZ95" s="188"/>
    </row>
    <row r="96" spans="1:57" s="67" customFormat="1" ht="45" customHeight="1">
      <c r="A96" s="38"/>
      <c r="B96" s="134" t="s">
        <v>108</v>
      </c>
      <c r="C96" s="552" t="s">
        <v>2196</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該当</v>
      </c>
      <c r="AJ98" s="575"/>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552" t="s">
        <v>2222</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116</v>
      </c>
      <c r="C101" s="554"/>
      <c r="D101" s="554"/>
      <c r="E101" s="554"/>
      <c r="F101" s="759" t="s">
        <v>117</v>
      </c>
      <c r="G101" s="760"/>
      <c r="H101" s="760"/>
      <c r="I101" s="760"/>
      <c r="J101" s="760"/>
      <c r="K101" s="760"/>
      <c r="L101" s="760"/>
      <c r="M101" s="760"/>
      <c r="N101" s="760"/>
      <c r="O101" s="760"/>
      <c r="P101" s="760"/>
      <c r="Q101" s="760"/>
      <c r="R101" s="760"/>
      <c r="S101" s="760"/>
      <c r="T101" s="760"/>
      <c r="U101" s="760"/>
      <c r="V101" s="760"/>
      <c r="W101" s="760"/>
      <c r="X101" s="760"/>
      <c r="Y101" s="760"/>
      <c r="Z101" s="760"/>
      <c r="AA101" s="760"/>
      <c r="AB101" s="760"/>
      <c r="AC101" s="760"/>
      <c r="AD101" s="760"/>
      <c r="AE101" s="760"/>
      <c r="AF101" s="760"/>
      <c r="AG101" s="760"/>
      <c r="AH101" s="760"/>
      <c r="AI101" s="760"/>
      <c r="AJ101" s="760"/>
      <c r="AK101" s="761"/>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118</v>
      </c>
      <c r="C102" s="565"/>
      <c r="D102" s="565"/>
      <c r="E102" s="566"/>
      <c r="F102" s="224"/>
      <c r="G102" s="555" t="s">
        <v>2199</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1</v>
      </c>
      <c r="AN102" s="547">
        <f>COUNTIF(AM102:AM105, TRUE)</f>
        <v>2</v>
      </c>
      <c r="AO102" s="288"/>
      <c r="AP102" s="185"/>
      <c r="AQ102" s="597" t="str">
        <f>IF(AI95="該当",  "！この区分（４項目）から２つ以上の取組が選択されていません。",  "！この区分（４項目）から１つ以上の取組が選択されていません。")</f>
        <v>！この区分（４項目）から２つ以上の取組が選択されていません。</v>
      </c>
      <c r="AR102" s="598"/>
      <c r="AS102" s="598"/>
      <c r="AT102" s="598"/>
      <c r="AU102" s="598"/>
      <c r="AV102" s="598"/>
      <c r="AW102" s="598"/>
      <c r="AX102" s="598"/>
      <c r="AY102" s="598"/>
      <c r="AZ102" s="598"/>
      <c r="BA102" s="598"/>
      <c r="BB102" s="598"/>
      <c r="BC102" s="598"/>
      <c r="BD102" s="598"/>
      <c r="BE102" s="599"/>
    </row>
    <row r="103" spans="1:57" s="67" customFormat="1" ht="18" customHeight="1">
      <c r="A103" s="38"/>
      <c r="B103" s="567"/>
      <c r="C103" s="568"/>
      <c r="D103" s="568"/>
      <c r="E103" s="569"/>
      <c r="F103" s="228"/>
      <c r="G103" s="555" t="s">
        <v>119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00"/>
      <c r="AR103" s="601"/>
      <c r="AS103" s="601"/>
      <c r="AT103" s="601"/>
      <c r="AU103" s="601"/>
      <c r="AV103" s="601"/>
      <c r="AW103" s="601"/>
      <c r="AX103" s="601"/>
      <c r="AY103" s="601"/>
      <c r="AZ103" s="601"/>
      <c r="BA103" s="601"/>
      <c r="BB103" s="601"/>
      <c r="BC103" s="601"/>
      <c r="BD103" s="601"/>
      <c r="BE103" s="602"/>
    </row>
    <row r="104" spans="1:57" s="67" customFormat="1" ht="18" customHeight="1">
      <c r="A104" s="38"/>
      <c r="B104" s="567"/>
      <c r="C104" s="568"/>
      <c r="D104" s="568"/>
      <c r="E104" s="569"/>
      <c r="F104" s="228"/>
      <c r="G104" s="555" t="s">
        <v>2200</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1</v>
      </c>
      <c r="AN104" s="547"/>
      <c r="AO104" s="288"/>
      <c r="AP104" s="185"/>
      <c r="AQ104" s="600"/>
      <c r="AR104" s="601"/>
      <c r="AS104" s="601"/>
      <c r="AT104" s="601"/>
      <c r="AU104" s="601"/>
      <c r="AV104" s="601"/>
      <c r="AW104" s="601"/>
      <c r="AX104" s="601"/>
      <c r="AY104" s="601"/>
      <c r="AZ104" s="601"/>
      <c r="BA104" s="601"/>
      <c r="BB104" s="601"/>
      <c r="BC104" s="601"/>
      <c r="BD104" s="601"/>
      <c r="BE104" s="602"/>
    </row>
    <row r="105" spans="1:57" s="67" customFormat="1" ht="15.6" customHeight="1" thickBot="1">
      <c r="A105" s="38"/>
      <c r="B105" s="570"/>
      <c r="C105" s="571"/>
      <c r="D105" s="571"/>
      <c r="E105" s="572"/>
      <c r="F105" s="225"/>
      <c r="G105" s="555" t="s">
        <v>2201</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03"/>
      <c r="AR105" s="604"/>
      <c r="AS105" s="604"/>
      <c r="AT105" s="604"/>
      <c r="AU105" s="604"/>
      <c r="AV105" s="604"/>
      <c r="AW105" s="604"/>
      <c r="AX105" s="604"/>
      <c r="AY105" s="604"/>
      <c r="AZ105" s="604"/>
      <c r="BA105" s="604"/>
      <c r="BB105" s="604"/>
      <c r="BC105" s="604"/>
      <c r="BD105" s="604"/>
      <c r="BE105" s="605"/>
    </row>
    <row r="106" spans="1:57" s="67" customFormat="1" ht="28.9" customHeight="1">
      <c r="A106" s="38"/>
      <c r="B106" s="564" t="s">
        <v>120</v>
      </c>
      <c r="C106" s="565"/>
      <c r="D106" s="565"/>
      <c r="E106" s="566"/>
      <c r="F106" s="229"/>
      <c r="G106" s="555" t="s">
        <v>2202</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1</v>
      </c>
      <c r="AN106" s="547">
        <f>COUNTIF(AM106:AM109, TRUE)</f>
        <v>2</v>
      </c>
      <c r="AO106" s="288"/>
      <c r="AP106" s="185"/>
      <c r="AQ106" s="597" t="str">
        <f>IF(AI95="該当", "！この区分（４項目）から２つ以上の取組が選択されていません。",  "！この区分（４項目）から１つ以上の取組が選択されていません。")</f>
        <v>！この区分（４項目）から２つ以上の取組が選択されていません。</v>
      </c>
      <c r="AR106" s="598"/>
      <c r="AS106" s="598"/>
      <c r="AT106" s="598"/>
      <c r="AU106" s="598"/>
      <c r="AV106" s="598"/>
      <c r="AW106" s="598"/>
      <c r="AX106" s="598"/>
      <c r="AY106" s="598"/>
      <c r="AZ106" s="598"/>
      <c r="BA106" s="598"/>
      <c r="BB106" s="598"/>
      <c r="BC106" s="598"/>
      <c r="BD106" s="598"/>
      <c r="BE106" s="599"/>
    </row>
    <row r="107" spans="1:57" s="67" customFormat="1" ht="18" customHeight="1">
      <c r="A107" s="38"/>
      <c r="B107" s="567"/>
      <c r="C107" s="568"/>
      <c r="D107" s="568"/>
      <c r="E107" s="569"/>
      <c r="F107" s="228"/>
      <c r="G107" s="555" t="s">
        <v>2203</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00"/>
      <c r="AR107" s="601"/>
      <c r="AS107" s="601"/>
      <c r="AT107" s="601"/>
      <c r="AU107" s="601"/>
      <c r="AV107" s="601"/>
      <c r="AW107" s="601"/>
      <c r="AX107" s="601"/>
      <c r="AY107" s="601"/>
      <c r="AZ107" s="601"/>
      <c r="BA107" s="601"/>
      <c r="BB107" s="601"/>
      <c r="BC107" s="601"/>
      <c r="BD107" s="601"/>
      <c r="BE107" s="602"/>
    </row>
    <row r="108" spans="1:57" s="67" customFormat="1" ht="18" customHeight="1">
      <c r="A108" s="38"/>
      <c r="B108" s="567"/>
      <c r="C108" s="568"/>
      <c r="D108" s="568"/>
      <c r="E108" s="569"/>
      <c r="F108" s="228"/>
      <c r="G108" s="555" t="s">
        <v>121</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1</v>
      </c>
      <c r="AN108" s="547"/>
      <c r="AO108" s="288"/>
      <c r="AP108" s="185"/>
      <c r="AQ108" s="600"/>
      <c r="AR108" s="601"/>
      <c r="AS108" s="601"/>
      <c r="AT108" s="601"/>
      <c r="AU108" s="601"/>
      <c r="AV108" s="601"/>
      <c r="AW108" s="601"/>
      <c r="AX108" s="601"/>
      <c r="AY108" s="601"/>
      <c r="AZ108" s="601"/>
      <c r="BA108" s="601"/>
      <c r="BB108" s="601"/>
      <c r="BC108" s="601"/>
      <c r="BD108" s="601"/>
      <c r="BE108" s="602"/>
    </row>
    <row r="109" spans="1:57" s="67" customFormat="1" ht="18" customHeight="1" thickBot="1">
      <c r="A109" s="38"/>
      <c r="B109" s="570"/>
      <c r="C109" s="571"/>
      <c r="D109" s="571"/>
      <c r="E109" s="572"/>
      <c r="F109" s="230"/>
      <c r="G109" s="555" t="s">
        <v>122</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03"/>
      <c r="AR109" s="604"/>
      <c r="AS109" s="604"/>
      <c r="AT109" s="604"/>
      <c r="AU109" s="604"/>
      <c r="AV109" s="604"/>
      <c r="AW109" s="604"/>
      <c r="AX109" s="604"/>
      <c r="AY109" s="604"/>
      <c r="AZ109" s="604"/>
      <c r="BA109" s="604"/>
      <c r="BB109" s="604"/>
      <c r="BC109" s="604"/>
      <c r="BD109" s="604"/>
      <c r="BE109" s="605"/>
    </row>
    <row r="110" spans="1:57" s="67" customFormat="1" ht="21.6" customHeight="1">
      <c r="A110" s="38"/>
      <c r="B110" s="564" t="s">
        <v>123</v>
      </c>
      <c r="C110" s="565"/>
      <c r="D110" s="565"/>
      <c r="E110" s="566"/>
      <c r="F110" s="231"/>
      <c r="G110" s="555" t="s">
        <v>2204</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2</v>
      </c>
      <c r="AO110" s="288"/>
      <c r="AP110" s="185"/>
      <c r="AQ110" s="597" t="str">
        <f>IF(AI95="該当", "！この区分（４項目）から２つ以上の取組が選択されていません。",  "！この区分（４項目）から１つ以上の取組が選択されていません。")</f>
        <v>！この区分（４項目）から２つ以上の取組が選択されていません。</v>
      </c>
      <c r="AR110" s="598"/>
      <c r="AS110" s="598"/>
      <c r="AT110" s="598"/>
      <c r="AU110" s="598"/>
      <c r="AV110" s="598"/>
      <c r="AW110" s="598"/>
      <c r="AX110" s="598"/>
      <c r="AY110" s="598"/>
      <c r="AZ110" s="598"/>
      <c r="BA110" s="598"/>
      <c r="BB110" s="598"/>
      <c r="BC110" s="598"/>
      <c r="BD110" s="598"/>
      <c r="BE110" s="599"/>
    </row>
    <row r="111" spans="1:57" s="67" customFormat="1" ht="30" customHeight="1">
      <c r="A111" s="38"/>
      <c r="B111" s="567"/>
      <c r="C111" s="568"/>
      <c r="D111" s="568"/>
      <c r="E111" s="569"/>
      <c r="F111" s="228"/>
      <c r="G111" s="555" t="s">
        <v>124</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00"/>
      <c r="AR111" s="601"/>
      <c r="AS111" s="601"/>
      <c r="AT111" s="601"/>
      <c r="AU111" s="601"/>
      <c r="AV111" s="601"/>
      <c r="AW111" s="601"/>
      <c r="AX111" s="601"/>
      <c r="AY111" s="601"/>
      <c r="AZ111" s="601"/>
      <c r="BA111" s="601"/>
      <c r="BB111" s="601"/>
      <c r="BC111" s="601"/>
      <c r="BD111" s="601"/>
      <c r="BE111" s="602"/>
    </row>
    <row r="112" spans="1:57" s="67" customFormat="1" ht="27" customHeight="1">
      <c r="A112" s="38"/>
      <c r="B112" s="567"/>
      <c r="C112" s="568"/>
      <c r="D112" s="568"/>
      <c r="E112" s="569"/>
      <c r="F112" s="228"/>
      <c r="G112" s="555" t="s">
        <v>2205</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1</v>
      </c>
      <c r="AN112" s="547"/>
      <c r="AO112" s="288"/>
      <c r="AP112" s="185"/>
      <c r="AQ112" s="600"/>
      <c r="AR112" s="601"/>
      <c r="AS112" s="601"/>
      <c r="AT112" s="601"/>
      <c r="AU112" s="601"/>
      <c r="AV112" s="601"/>
      <c r="AW112" s="601"/>
      <c r="AX112" s="601"/>
      <c r="AY112" s="601"/>
      <c r="AZ112" s="601"/>
      <c r="BA112" s="601"/>
      <c r="BB112" s="601"/>
      <c r="BC112" s="601"/>
      <c r="BD112" s="601"/>
      <c r="BE112" s="602"/>
    </row>
    <row r="113" spans="1:57" s="67" customFormat="1" ht="18" customHeight="1" thickBot="1">
      <c r="A113" s="38"/>
      <c r="B113" s="570"/>
      <c r="C113" s="571"/>
      <c r="D113" s="571"/>
      <c r="E113" s="572"/>
      <c r="F113" s="225"/>
      <c r="G113" s="555" t="s">
        <v>2206</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1</v>
      </c>
      <c r="AN113" s="547"/>
      <c r="AO113" s="288"/>
      <c r="AP113" s="185"/>
      <c r="AQ113" s="603"/>
      <c r="AR113" s="604"/>
      <c r="AS113" s="604"/>
      <c r="AT113" s="604"/>
      <c r="AU113" s="604"/>
      <c r="AV113" s="604"/>
      <c r="AW113" s="604"/>
      <c r="AX113" s="604"/>
      <c r="AY113" s="604"/>
      <c r="AZ113" s="604"/>
      <c r="BA113" s="604"/>
      <c r="BB113" s="604"/>
      <c r="BC113" s="604"/>
      <c r="BD113" s="604"/>
      <c r="BE113" s="605"/>
    </row>
    <row r="114" spans="1:57" s="67" customFormat="1" ht="18" customHeight="1">
      <c r="A114" s="38"/>
      <c r="B114" s="564" t="s">
        <v>125</v>
      </c>
      <c r="C114" s="565"/>
      <c r="D114" s="565"/>
      <c r="E114" s="566"/>
      <c r="F114" s="229"/>
      <c r="G114" s="555" t="s">
        <v>2207</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1</v>
      </c>
      <c r="AN114" s="547">
        <f>COUNTIF(AM114:AM117, TRUE)</f>
        <v>2</v>
      </c>
      <c r="AO114" s="288"/>
      <c r="AP114" s="185"/>
      <c r="AQ114" s="597" t="str">
        <f>IF(AI95="該当", "！この区分（４項目）から２つ以上の取組が選択されていません。",  "！この区分（４項目）から１つ以上の取組が選択されていません。")</f>
        <v>！この区分（４項目）から２つ以上の取組が選択されていません。</v>
      </c>
      <c r="AR114" s="598"/>
      <c r="AS114" s="598"/>
      <c r="AT114" s="598"/>
      <c r="AU114" s="598"/>
      <c r="AV114" s="598"/>
      <c r="AW114" s="598"/>
      <c r="AX114" s="598"/>
      <c r="AY114" s="598"/>
      <c r="AZ114" s="598"/>
      <c r="BA114" s="598"/>
      <c r="BB114" s="598"/>
      <c r="BC114" s="598"/>
      <c r="BD114" s="598"/>
      <c r="BE114" s="599"/>
    </row>
    <row r="115" spans="1:57" s="67" customFormat="1" ht="18" customHeight="1">
      <c r="A115" s="38"/>
      <c r="B115" s="567"/>
      <c r="C115" s="568"/>
      <c r="D115" s="568"/>
      <c r="E115" s="569"/>
      <c r="F115" s="228"/>
      <c r="G115" s="555" t="s">
        <v>2208</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1</v>
      </c>
      <c r="AN115" s="547"/>
      <c r="AO115" s="288"/>
      <c r="AP115" s="185"/>
      <c r="AQ115" s="600"/>
      <c r="AR115" s="601"/>
      <c r="AS115" s="601"/>
      <c r="AT115" s="601"/>
      <c r="AU115" s="601"/>
      <c r="AV115" s="601"/>
      <c r="AW115" s="601"/>
      <c r="AX115" s="601"/>
      <c r="AY115" s="601"/>
      <c r="AZ115" s="601"/>
      <c r="BA115" s="601"/>
      <c r="BB115" s="601"/>
      <c r="BC115" s="601"/>
      <c r="BD115" s="601"/>
      <c r="BE115" s="602"/>
    </row>
    <row r="116" spans="1:57" s="67" customFormat="1" ht="18" customHeight="1">
      <c r="A116" s="38"/>
      <c r="B116" s="567"/>
      <c r="C116" s="568"/>
      <c r="D116" s="568"/>
      <c r="E116" s="569"/>
      <c r="F116" s="228"/>
      <c r="G116" s="555" t="s">
        <v>2209</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00"/>
      <c r="AR116" s="601"/>
      <c r="AS116" s="601"/>
      <c r="AT116" s="601"/>
      <c r="AU116" s="601"/>
      <c r="AV116" s="601"/>
      <c r="AW116" s="601"/>
      <c r="AX116" s="601"/>
      <c r="AY116" s="601"/>
      <c r="AZ116" s="601"/>
      <c r="BA116" s="601"/>
      <c r="BB116" s="601"/>
      <c r="BC116" s="601"/>
      <c r="BD116" s="601"/>
      <c r="BE116" s="602"/>
    </row>
    <row r="117" spans="1:57" s="67" customFormat="1" ht="25.5" customHeight="1" thickBot="1">
      <c r="A117" s="38"/>
      <c r="B117" s="570"/>
      <c r="C117" s="571"/>
      <c r="D117" s="571"/>
      <c r="E117" s="572"/>
      <c r="F117" s="230"/>
      <c r="G117" s="555" t="s">
        <v>2210</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03"/>
      <c r="AR117" s="604"/>
      <c r="AS117" s="604"/>
      <c r="AT117" s="604"/>
      <c r="AU117" s="604"/>
      <c r="AV117" s="604"/>
      <c r="AW117" s="604"/>
      <c r="AX117" s="604"/>
      <c r="AY117" s="604"/>
      <c r="AZ117" s="604"/>
      <c r="BA117" s="604"/>
      <c r="BB117" s="604"/>
      <c r="BC117" s="604"/>
      <c r="BD117" s="604"/>
      <c r="BE117" s="605"/>
    </row>
    <row r="118" spans="1:57" s="67" customFormat="1" ht="25.9" customHeight="1" thickBot="1">
      <c r="A118" s="38"/>
      <c r="B118" s="806" t="s">
        <v>126</v>
      </c>
      <c r="C118" s="807"/>
      <c r="D118" s="807"/>
      <c r="E118" s="808"/>
      <c r="F118" s="231"/>
      <c r="G118" s="555" t="s">
        <v>2211</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09">
        <f>COUNTIF(AM118:AM125, TRUE)</f>
        <v>2</v>
      </c>
      <c r="AO118" s="288"/>
      <c r="AP118" s="185"/>
      <c r="AQ118" s="606" t="str">
        <f>IF(AND(AI95="該当", AND(AM118=FALSE,AM119= FALSE)), "！⑰又は⑱の取組は必須です。",  "")</f>
        <v/>
      </c>
      <c r="AR118" s="607"/>
      <c r="AS118" s="607"/>
      <c r="AT118" s="607"/>
      <c r="AU118" s="607"/>
      <c r="AV118" s="607"/>
      <c r="AW118" s="607"/>
      <c r="AX118" s="607"/>
      <c r="AY118" s="607"/>
      <c r="AZ118" s="607"/>
      <c r="BA118" s="607"/>
      <c r="BB118" s="607"/>
      <c r="BC118" s="607"/>
      <c r="BD118" s="607"/>
      <c r="BE118" s="608"/>
    </row>
    <row r="119" spans="1:57" s="67" customFormat="1" ht="18" customHeight="1">
      <c r="A119" s="38"/>
      <c r="B119" s="809"/>
      <c r="C119" s="788"/>
      <c r="D119" s="788"/>
      <c r="E119" s="810"/>
      <c r="F119" s="228"/>
      <c r="G119" s="555" t="s">
        <v>127</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1</v>
      </c>
      <c r="AN119" s="610"/>
      <c r="AO119" s="288"/>
      <c r="AP119" s="185"/>
      <c r="AQ119" s="597" t="str">
        <f>IF(AI95="該当", "！この区分（４項目）から３つ以上の取組が選択されていません。",  "！この区分（４項目）から２つ以上の取組が選択されていません。")</f>
        <v>！この区分（４項目）から３つ以上の取組が選択されていません。</v>
      </c>
      <c r="AR119" s="598"/>
      <c r="AS119" s="598"/>
      <c r="AT119" s="598"/>
      <c r="AU119" s="598"/>
      <c r="AV119" s="598"/>
      <c r="AW119" s="598"/>
      <c r="AX119" s="598"/>
      <c r="AY119" s="598"/>
      <c r="AZ119" s="598"/>
      <c r="BA119" s="598"/>
      <c r="BB119" s="598"/>
      <c r="BC119" s="598"/>
      <c r="BD119" s="598"/>
      <c r="BE119" s="599"/>
    </row>
    <row r="120" spans="1:57" s="67" customFormat="1" ht="18" customHeight="1">
      <c r="A120" s="38"/>
      <c r="B120" s="809"/>
      <c r="C120" s="788"/>
      <c r="D120" s="788"/>
      <c r="E120" s="810"/>
      <c r="F120" s="228"/>
      <c r="G120" s="555" t="s">
        <v>128</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1</v>
      </c>
      <c r="AN120" s="610"/>
      <c r="AO120" s="288"/>
      <c r="AP120" s="185"/>
      <c r="AQ120" s="600"/>
      <c r="AR120" s="601"/>
      <c r="AS120" s="601"/>
      <c r="AT120" s="601"/>
      <c r="AU120" s="601"/>
      <c r="AV120" s="601"/>
      <c r="AW120" s="601"/>
      <c r="AX120" s="601"/>
      <c r="AY120" s="601"/>
      <c r="AZ120" s="601"/>
      <c r="BA120" s="601"/>
      <c r="BB120" s="601"/>
      <c r="BC120" s="601"/>
      <c r="BD120" s="601"/>
      <c r="BE120" s="602"/>
    </row>
    <row r="121" spans="1:57" s="67" customFormat="1" ht="18" customHeight="1">
      <c r="A121" s="38"/>
      <c r="B121" s="809"/>
      <c r="C121" s="788"/>
      <c r="D121" s="788"/>
      <c r="E121" s="810"/>
      <c r="F121" s="228"/>
      <c r="G121" s="555" t="s">
        <v>129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10"/>
      <c r="AO121" s="288"/>
      <c r="AP121" s="185"/>
      <c r="AQ121" s="600"/>
      <c r="AR121" s="601"/>
      <c r="AS121" s="601"/>
      <c r="AT121" s="601"/>
      <c r="AU121" s="601"/>
      <c r="AV121" s="601"/>
      <c r="AW121" s="601"/>
      <c r="AX121" s="601"/>
      <c r="AY121" s="601"/>
      <c r="AZ121" s="601"/>
      <c r="BA121" s="601"/>
      <c r="BB121" s="601"/>
      <c r="BC121" s="601"/>
      <c r="BD121" s="601"/>
      <c r="BE121" s="602"/>
    </row>
    <row r="122" spans="1:57" s="67" customFormat="1" ht="18" customHeight="1">
      <c r="A122" s="38"/>
      <c r="B122" s="809"/>
      <c r="C122" s="788"/>
      <c r="D122" s="788"/>
      <c r="E122" s="810"/>
      <c r="F122" s="228"/>
      <c r="G122" s="555" t="s">
        <v>2212</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10"/>
      <c r="AO122" s="288"/>
      <c r="AP122" s="185"/>
      <c r="AQ122" s="600"/>
      <c r="AR122" s="601"/>
      <c r="AS122" s="601"/>
      <c r="AT122" s="601"/>
      <c r="AU122" s="601"/>
      <c r="AV122" s="601"/>
      <c r="AW122" s="601"/>
      <c r="AX122" s="601"/>
      <c r="AY122" s="601"/>
      <c r="AZ122" s="601"/>
      <c r="BA122" s="601"/>
      <c r="BB122" s="601"/>
      <c r="BC122" s="601"/>
      <c r="BD122" s="601"/>
      <c r="BE122" s="602"/>
    </row>
    <row r="123" spans="1:57" s="67" customFormat="1" ht="28.9" customHeight="1">
      <c r="A123" s="38"/>
      <c r="B123" s="809"/>
      <c r="C123" s="788"/>
      <c r="D123" s="788"/>
      <c r="E123" s="810"/>
      <c r="F123" s="232"/>
      <c r="G123" s="555" t="s">
        <v>130</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10"/>
      <c r="AO123" s="288"/>
      <c r="AP123" s="185"/>
      <c r="AQ123" s="600"/>
      <c r="AR123" s="601"/>
      <c r="AS123" s="601"/>
      <c r="AT123" s="601"/>
      <c r="AU123" s="601"/>
      <c r="AV123" s="601"/>
      <c r="AW123" s="601"/>
      <c r="AX123" s="601"/>
      <c r="AY123" s="601"/>
      <c r="AZ123" s="601"/>
      <c r="BA123" s="601"/>
      <c r="BB123" s="601"/>
      <c r="BC123" s="601"/>
      <c r="BD123" s="601"/>
      <c r="BE123" s="602"/>
    </row>
    <row r="124" spans="1:57" s="67" customFormat="1" ht="38.25" customHeight="1">
      <c r="A124" s="38"/>
      <c r="B124" s="809"/>
      <c r="C124" s="788"/>
      <c r="D124" s="788"/>
      <c r="E124" s="810"/>
      <c r="F124" s="228"/>
      <c r="G124" s="555" t="s">
        <v>2213</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0</v>
      </c>
      <c r="AN124" s="610"/>
      <c r="AO124" s="287"/>
      <c r="AQ124" s="600"/>
      <c r="AR124" s="601"/>
      <c r="AS124" s="601"/>
      <c r="AT124" s="601"/>
      <c r="AU124" s="601"/>
      <c r="AV124" s="601"/>
      <c r="AW124" s="601"/>
      <c r="AX124" s="601"/>
      <c r="AY124" s="601"/>
      <c r="AZ124" s="601"/>
      <c r="BA124" s="601"/>
      <c r="BB124" s="601"/>
      <c r="BC124" s="601"/>
      <c r="BD124" s="601"/>
      <c r="BE124" s="602"/>
    </row>
    <row r="125" spans="1:57" s="67" customFormat="1" ht="28.5" customHeight="1" thickBot="1">
      <c r="A125" s="38"/>
      <c r="B125" s="809"/>
      <c r="C125" s="788"/>
      <c r="D125" s="788"/>
      <c r="E125" s="810"/>
      <c r="F125" s="232"/>
      <c r="G125" s="555" t="s">
        <v>131</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10"/>
      <c r="AO125" s="287"/>
      <c r="AQ125" s="603"/>
      <c r="AR125" s="604"/>
      <c r="AS125" s="604"/>
      <c r="AT125" s="604"/>
      <c r="AU125" s="604"/>
      <c r="AV125" s="604"/>
      <c r="AW125" s="604"/>
      <c r="AX125" s="604"/>
      <c r="AY125" s="604"/>
      <c r="AZ125" s="604"/>
      <c r="BA125" s="604"/>
      <c r="BB125" s="604"/>
      <c r="BC125" s="604"/>
      <c r="BD125" s="604"/>
      <c r="BE125" s="605"/>
    </row>
    <row r="126" spans="1:57" s="67" customFormat="1" ht="17.45" customHeight="1" thickBot="1">
      <c r="A126" s="38"/>
      <c r="B126" s="811"/>
      <c r="C126" s="812"/>
      <c r="D126" s="812"/>
      <c r="E126" s="813"/>
      <c r="F126" s="232"/>
      <c r="G126" s="803" t="s">
        <v>132</v>
      </c>
      <c r="H126" s="804"/>
      <c r="I126" s="804"/>
      <c r="J126" s="804"/>
      <c r="K126" s="804"/>
      <c r="L126" s="804"/>
      <c r="M126" s="804"/>
      <c r="N126" s="804"/>
      <c r="O126" s="804"/>
      <c r="P126" s="804"/>
      <c r="Q126" s="804"/>
      <c r="R126" s="804"/>
      <c r="S126" s="804"/>
      <c r="T126" s="804"/>
      <c r="U126" s="804"/>
      <c r="V126" s="804"/>
      <c r="W126" s="804"/>
      <c r="X126" s="804"/>
      <c r="Y126" s="804"/>
      <c r="Z126" s="804"/>
      <c r="AA126" s="804"/>
      <c r="AB126" s="804"/>
      <c r="AC126" s="804"/>
      <c r="AD126" s="804"/>
      <c r="AE126" s="804"/>
      <c r="AF126" s="804"/>
      <c r="AG126" s="804"/>
      <c r="AH126" s="804"/>
      <c r="AI126" s="804"/>
      <c r="AJ126" s="804"/>
      <c r="AK126" s="805"/>
      <c r="AL126" s="193"/>
      <c r="AM126" s="278" t="b">
        <v>0</v>
      </c>
      <c r="AN126" s="61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133</v>
      </c>
      <c r="C127" s="565"/>
      <c r="D127" s="565"/>
      <c r="E127" s="566"/>
      <c r="F127" s="229"/>
      <c r="G127" s="555" t="s">
        <v>2214</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0</v>
      </c>
      <c r="AN127" s="547">
        <f>COUNTIF(AM127:AM130,TRUE)</f>
        <v>2</v>
      </c>
      <c r="AO127" s="288"/>
      <c r="AP127" s="185"/>
      <c r="AQ127" s="597" t="str">
        <f>IF(AI95="該当", "！この区分（４項目）から２つ以上の取組が選択されていません。",  "！この区分（４項目）から１つ以上の取組が選択されていません。")</f>
        <v>！この区分（４項目）から２つ以上の取組が選択されていません。</v>
      </c>
      <c r="AR127" s="598"/>
      <c r="AS127" s="598"/>
      <c r="AT127" s="598"/>
      <c r="AU127" s="598"/>
      <c r="AV127" s="598"/>
      <c r="AW127" s="598"/>
      <c r="AX127" s="598"/>
      <c r="AY127" s="598"/>
      <c r="AZ127" s="598"/>
      <c r="BA127" s="598"/>
      <c r="BB127" s="598"/>
      <c r="BC127" s="598"/>
      <c r="BD127" s="598"/>
      <c r="BE127" s="599"/>
    </row>
    <row r="128" spans="1:57" s="67" customFormat="1" ht="18" customHeight="1">
      <c r="A128" s="38"/>
      <c r="B128" s="567"/>
      <c r="C128" s="568"/>
      <c r="D128" s="568"/>
      <c r="E128" s="569"/>
      <c r="F128" s="228"/>
      <c r="G128" s="555" t="s">
        <v>2215</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1</v>
      </c>
      <c r="AN128" s="547"/>
      <c r="AO128" s="288"/>
      <c r="AP128" s="185"/>
      <c r="AQ128" s="600"/>
      <c r="AR128" s="601"/>
      <c r="AS128" s="601"/>
      <c r="AT128" s="601"/>
      <c r="AU128" s="601"/>
      <c r="AV128" s="601"/>
      <c r="AW128" s="601"/>
      <c r="AX128" s="601"/>
      <c r="AY128" s="601"/>
      <c r="AZ128" s="601"/>
      <c r="BA128" s="601"/>
      <c r="BB128" s="601"/>
      <c r="BC128" s="601"/>
      <c r="BD128" s="601"/>
      <c r="BE128" s="602"/>
    </row>
    <row r="129" spans="1:57" s="67" customFormat="1" ht="18" customHeight="1">
      <c r="A129" s="38"/>
      <c r="B129" s="567"/>
      <c r="C129" s="568"/>
      <c r="D129" s="568"/>
      <c r="E129" s="569"/>
      <c r="F129" s="228"/>
      <c r="G129" s="555" t="s">
        <v>2216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00"/>
      <c r="AR129" s="601"/>
      <c r="AS129" s="601"/>
      <c r="AT129" s="601"/>
      <c r="AU129" s="601"/>
      <c r="AV129" s="601"/>
      <c r="AW129" s="601"/>
      <c r="AX129" s="601"/>
      <c r="AY129" s="601"/>
      <c r="AZ129" s="601"/>
      <c r="BA129" s="601"/>
      <c r="BB129" s="601"/>
      <c r="BC129" s="601"/>
      <c r="BD129" s="601"/>
      <c r="BE129" s="602"/>
    </row>
    <row r="130" spans="1:57" s="67" customFormat="1" ht="19.899999999999999" customHeight="1" thickBot="1">
      <c r="A130" s="38"/>
      <c r="B130" s="570"/>
      <c r="C130" s="571"/>
      <c r="D130" s="571"/>
      <c r="E130" s="572"/>
      <c r="F130" s="226"/>
      <c r="G130" s="614" t="s">
        <v>2217</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615"/>
      <c r="AL130" s="66"/>
      <c r="AM130" s="278" t="b">
        <v>1</v>
      </c>
      <c r="AN130" s="547"/>
      <c r="AO130" s="293"/>
      <c r="AP130" s="194"/>
      <c r="AQ130" s="603"/>
      <c r="AR130" s="604"/>
      <c r="AS130" s="604"/>
      <c r="AT130" s="604"/>
      <c r="AU130" s="604"/>
      <c r="AV130" s="604"/>
      <c r="AW130" s="604"/>
      <c r="AX130" s="604"/>
      <c r="AY130" s="604"/>
      <c r="AZ130" s="604"/>
      <c r="BA130" s="604"/>
      <c r="BB130" s="604"/>
      <c r="BC130" s="604"/>
      <c r="BD130" s="604"/>
      <c r="BE130" s="60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2" t="s">
        <v>2219</v>
      </c>
      <c r="C134" s="613"/>
      <c r="D134" s="613"/>
      <c r="E134" s="613"/>
      <c r="F134" s="613"/>
      <c r="G134" s="613"/>
      <c r="H134" s="613"/>
      <c r="I134" s="613"/>
      <c r="J134" s="613"/>
      <c r="K134" s="613"/>
      <c r="L134" s="613"/>
      <c r="M134" s="613"/>
      <c r="N134" s="613"/>
      <c r="O134" s="613"/>
      <c r="P134" s="613"/>
      <c r="Q134" s="613"/>
      <c r="R134" s="613"/>
      <c r="S134" s="613"/>
      <c r="T134" s="613"/>
      <c r="U134" s="613"/>
      <c r="V134" s="613"/>
      <c r="W134" s="613"/>
      <c r="X134" s="613"/>
      <c r="Y134" s="613"/>
      <c r="Z134" s="613"/>
      <c r="AA134" s="613"/>
      <c r="AB134" s="613"/>
      <c r="AC134" s="613"/>
      <c r="AD134" s="613"/>
      <c r="AE134" s="613"/>
      <c r="AF134" s="613"/>
      <c r="AG134" s="613"/>
      <c r="AH134" s="613"/>
      <c r="AI134" s="613"/>
      <c r="AJ134" s="61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582" t="s">
        <v>2232</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1487407</v>
      </c>
      <c r="V137" s="589"/>
      <c r="W137" s="589"/>
      <c r="X137" s="590"/>
      <c r="Y137" s="471" t="s">
        <v>58</v>
      </c>
      <c r="Z137" s="112" t="s">
        <v>59</v>
      </c>
      <c r="AA137" s="59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585" t="s">
        <v>2236</v>
      </c>
      <c r="D138" s="586"/>
      <c r="E138" s="586"/>
      <c r="F138" s="586"/>
      <c r="G138" s="586"/>
      <c r="H138" s="586"/>
      <c r="I138" s="586"/>
      <c r="J138" s="586"/>
      <c r="K138" s="586"/>
      <c r="L138" s="586"/>
      <c r="M138" s="586"/>
      <c r="N138" s="586"/>
      <c r="O138" s="586"/>
      <c r="P138" s="586"/>
      <c r="Q138" s="586"/>
      <c r="R138" s="586"/>
      <c r="S138" s="586"/>
      <c r="T138" s="587"/>
      <c r="U138" s="591">
        <f>T52</f>
        <v>26386000</v>
      </c>
      <c r="V138" s="592"/>
      <c r="W138" s="592"/>
      <c r="X138" s="592"/>
      <c r="Y138" s="471" t="s">
        <v>58</v>
      </c>
      <c r="Z138" s="112" t="s">
        <v>59</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14"/>
      <c r="C141" s="815"/>
      <c r="D141" s="815"/>
      <c r="E141" s="815"/>
      <c r="F141" s="815"/>
      <c r="G141" s="815"/>
      <c r="H141" s="815"/>
      <c r="I141" s="815"/>
      <c r="J141" s="815"/>
      <c r="K141" s="815"/>
      <c r="L141" s="815"/>
      <c r="M141" s="815"/>
      <c r="N141" s="815"/>
      <c r="O141" s="815"/>
      <c r="P141" s="815"/>
      <c r="Q141" s="815"/>
      <c r="R141" s="815"/>
      <c r="S141" s="815"/>
      <c r="T141" s="815"/>
      <c r="U141" s="815"/>
      <c r="V141" s="815"/>
      <c r="W141" s="815"/>
      <c r="X141" s="815"/>
      <c r="Y141" s="815"/>
      <c r="Z141" s="815"/>
      <c r="AA141" s="815"/>
      <c r="AB141" s="815"/>
      <c r="AC141" s="815"/>
      <c r="AD141" s="815"/>
      <c r="AE141" s="815"/>
      <c r="AF141" s="815"/>
      <c r="AG141" s="815"/>
      <c r="AH141" s="815"/>
      <c r="AI141" s="815"/>
      <c r="AJ141" s="815"/>
      <c r="AK141" s="816"/>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96" t="s">
        <v>137</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95" t="s">
        <v>139</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629">
        <v>9</v>
      </c>
      <c r="F148" s="630"/>
      <c r="G148" s="211" t="s">
        <v>141</v>
      </c>
      <c r="H148" s="629">
        <v>7</v>
      </c>
      <c r="I148" s="630"/>
      <c r="J148" s="211" t="s">
        <v>142</v>
      </c>
      <c r="K148" s="629">
        <v>1</v>
      </c>
      <c r="L148" s="630"/>
      <c r="M148" s="211" t="s">
        <v>143</v>
      </c>
      <c r="N148" s="209"/>
      <c r="O148" s="631" t="s">
        <v>11</v>
      </c>
      <c r="P148" s="631"/>
      <c r="Q148" s="631"/>
      <c r="R148" s="626" t="str">
        <f>IF(H7="","",H7)</f>
        <v>○○ケアサービス</v>
      </c>
      <c r="S148" s="626"/>
      <c r="T148" s="626"/>
      <c r="U148" s="626"/>
      <c r="V148" s="626"/>
      <c r="W148" s="626"/>
      <c r="X148" s="626"/>
      <c r="Y148" s="626"/>
      <c r="Z148" s="626"/>
      <c r="AA148" s="626"/>
      <c r="AB148" s="626"/>
      <c r="AC148" s="626"/>
      <c r="AD148" s="626"/>
      <c r="AE148" s="626"/>
      <c r="AF148" s="626"/>
      <c r="AG148" s="626"/>
      <c r="AH148" s="626"/>
      <c r="AI148" s="62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02" t="s">
        <v>144</v>
      </c>
      <c r="P149" s="802"/>
      <c r="Q149" s="802"/>
      <c r="R149" s="642" t="s">
        <v>24</v>
      </c>
      <c r="S149" s="642"/>
      <c r="T149" s="628" t="str">
        <f>IF(基本情報入力シート!M27="", "", 基本情報入力シート!M27)</f>
        <v>代表取締役</v>
      </c>
      <c r="U149" s="628"/>
      <c r="V149" s="628"/>
      <c r="W149" s="628"/>
      <c r="X149" s="628"/>
      <c r="Y149" s="627" t="s">
        <v>26</v>
      </c>
      <c r="Z149" s="627"/>
      <c r="AA149" s="628" t="str">
        <f>IF(基本情報入力シート!M28="", "", 基本情報入力シート!M28)</f>
        <v>厚労　花子</v>
      </c>
      <c r="AB149" s="628"/>
      <c r="AC149" s="628"/>
      <c r="AD149" s="628"/>
      <c r="AE149" s="628"/>
      <c r="AF149" s="628"/>
      <c r="AG149" s="628"/>
      <c r="AH149" s="628"/>
      <c r="AI149" s="62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32" t="s">
        <v>53</v>
      </c>
      <c r="C156" s="632"/>
      <c r="D156" s="632"/>
      <c r="E156" s="632"/>
      <c r="F156" s="632"/>
      <c r="G156" s="632"/>
      <c r="H156" s="632"/>
      <c r="I156" s="632"/>
      <c r="J156" s="632"/>
      <c r="K156" s="632"/>
      <c r="L156" s="632"/>
      <c r="M156" s="632"/>
      <c r="N156" s="632"/>
      <c r="O156" s="632"/>
      <c r="P156" s="632"/>
      <c r="Q156" s="632"/>
      <c r="R156" s="632"/>
      <c r="S156" s="632"/>
      <c r="T156" s="632"/>
      <c r="U156" s="632"/>
      <c r="V156" s="632"/>
      <c r="W156" s="632"/>
      <c r="X156" s="632"/>
      <c r="Y156" s="632"/>
      <c r="Z156" s="632"/>
      <c r="AA156" s="632"/>
      <c r="AB156" s="632"/>
      <c r="AC156" s="632"/>
      <c r="AD156" s="632"/>
      <c r="AE156" s="632"/>
      <c r="AF156" s="632"/>
      <c r="AG156" s="632"/>
      <c r="AH156" s="632"/>
      <c r="AI156" s="632"/>
      <c r="AJ156" s="632"/>
      <c r="AK156" s="632"/>
      <c r="AL156" s="38"/>
      <c r="AM156" s="62"/>
      <c r="AN156" s="62"/>
      <c r="AO156" s="62"/>
    </row>
    <row r="157" spans="1:51" ht="15" customHeight="1">
      <c r="A157" s="38"/>
      <c r="B157" s="281" t="s">
        <v>149</v>
      </c>
      <c r="C157" s="633" t="s">
        <v>150</v>
      </c>
      <c r="D157" s="634"/>
      <c r="E157" s="634"/>
      <c r="F157" s="634"/>
      <c r="G157" s="634"/>
      <c r="H157" s="634"/>
      <c r="I157" s="634"/>
      <c r="J157" s="634"/>
      <c r="K157" s="634"/>
      <c r="L157" s="634"/>
      <c r="M157" s="634"/>
      <c r="N157" s="634"/>
      <c r="O157" s="634"/>
      <c r="P157" s="634"/>
      <c r="Q157" s="634"/>
      <c r="R157" s="634"/>
      <c r="S157" s="634"/>
      <c r="T157" s="634"/>
      <c r="U157" s="634"/>
      <c r="V157" s="634"/>
      <c r="W157" s="634"/>
      <c r="X157" s="634"/>
      <c r="Y157" s="634"/>
      <c r="Z157" s="634"/>
      <c r="AA157" s="634"/>
      <c r="AB157" s="634"/>
      <c r="AC157" s="634"/>
      <c r="AD157" s="634"/>
      <c r="AE157" s="634"/>
      <c r="AF157" s="634"/>
      <c r="AG157" s="634"/>
      <c r="AH157" s="634"/>
      <c r="AI157" s="634"/>
      <c r="AJ157" s="635"/>
      <c r="AK157" s="221" t="str">
        <f>AE18</f>
        <v>○</v>
      </c>
      <c r="AL157" s="38"/>
      <c r="AM157" s="62"/>
      <c r="AN157" s="62"/>
      <c r="AO157" s="62"/>
    </row>
    <row r="158" spans="1:51" ht="15" customHeight="1">
      <c r="A158" s="38"/>
      <c r="B158" s="385" t="s">
        <v>151</v>
      </c>
      <c r="C158" s="636" t="s">
        <v>152</v>
      </c>
      <c r="D158" s="637"/>
      <c r="E158" s="637"/>
      <c r="F158" s="637"/>
      <c r="G158" s="637"/>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8"/>
      <c r="AK158" s="221" t="str">
        <f>Y31</f>
        <v>○</v>
      </c>
      <c r="AL158" s="38"/>
      <c r="AM158" s="62"/>
      <c r="AN158" s="62"/>
      <c r="AO158" s="62"/>
    </row>
    <row r="159" spans="1:51" ht="15" customHeight="1">
      <c r="A159" s="38"/>
      <c r="B159" s="391" t="s">
        <v>153</v>
      </c>
      <c r="C159" s="579" t="s">
        <v>154</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32" t="s">
        <v>2237</v>
      </c>
      <c r="C161" s="632"/>
      <c r="D161" s="632"/>
      <c r="E161" s="632"/>
      <c r="F161" s="632"/>
      <c r="G161" s="632"/>
      <c r="H161" s="632"/>
      <c r="I161" s="632"/>
      <c r="J161" s="632"/>
      <c r="K161" s="632"/>
      <c r="L161" s="632"/>
      <c r="M161" s="632"/>
      <c r="N161" s="632"/>
      <c r="O161" s="632"/>
      <c r="P161" s="632"/>
      <c r="Q161" s="632"/>
      <c r="R161" s="632"/>
      <c r="S161" s="632"/>
      <c r="T161" s="632"/>
      <c r="U161" s="632"/>
      <c r="V161" s="632"/>
      <c r="W161" s="632"/>
      <c r="X161" s="632"/>
      <c r="Y161" s="632"/>
      <c r="Z161" s="632"/>
      <c r="AA161" s="632"/>
      <c r="AB161" s="632"/>
      <c r="AC161" s="632"/>
      <c r="AD161" s="632"/>
      <c r="AE161" s="632"/>
      <c r="AF161" s="632"/>
      <c r="AG161" s="632"/>
      <c r="AH161" s="632"/>
      <c r="AI161" s="632"/>
      <c r="AJ161" s="632"/>
      <c r="AK161" s="632"/>
      <c r="AL161" s="38"/>
      <c r="AM161" s="62"/>
      <c r="AN161" s="62"/>
      <c r="AO161" s="62"/>
    </row>
    <row r="162" spans="1:41" ht="15" customHeight="1">
      <c r="A162" s="38"/>
      <c r="B162" s="222" t="s">
        <v>149</v>
      </c>
      <c r="C162" s="797" t="s">
        <v>155</v>
      </c>
      <c r="D162" s="798"/>
      <c r="E162" s="798"/>
      <c r="F162" s="798"/>
      <c r="G162" s="798"/>
      <c r="H162" s="798"/>
      <c r="I162" s="799"/>
      <c r="J162" s="800" t="s">
        <v>156</v>
      </c>
      <c r="K162" s="800"/>
      <c r="L162" s="800"/>
      <c r="M162" s="800"/>
      <c r="N162" s="800"/>
      <c r="O162" s="800"/>
      <c r="P162" s="800"/>
      <c r="Q162" s="800"/>
      <c r="R162" s="800"/>
      <c r="S162" s="800"/>
      <c r="T162" s="800"/>
      <c r="U162" s="800"/>
      <c r="V162" s="800"/>
      <c r="W162" s="800"/>
      <c r="X162" s="800"/>
      <c r="Y162" s="800"/>
      <c r="Z162" s="800"/>
      <c r="AA162" s="800"/>
      <c r="AB162" s="800"/>
      <c r="AC162" s="800"/>
      <c r="AD162" s="800"/>
      <c r="AE162" s="800"/>
      <c r="AF162" s="800"/>
      <c r="AG162" s="800"/>
      <c r="AH162" s="800"/>
      <c r="AI162" s="800"/>
      <c r="AJ162" s="801"/>
      <c r="AK162" s="221" t="str">
        <f>IF(H7="", "", IF(AND(AA52="○", AK50="○"), "○", "×"))</f>
        <v>○</v>
      </c>
      <c r="AL162" s="38"/>
      <c r="AM162" s="62"/>
      <c r="AN162" s="62"/>
      <c r="AO162" s="62"/>
    </row>
    <row r="163" spans="1:41" ht="15" customHeight="1">
      <c r="A163" s="38"/>
      <c r="B163" s="222" t="s">
        <v>151</v>
      </c>
      <c r="C163" s="639" t="s">
        <v>157</v>
      </c>
      <c r="D163" s="640"/>
      <c r="E163" s="640"/>
      <c r="F163" s="640"/>
      <c r="G163" s="640"/>
      <c r="H163" s="640"/>
      <c r="I163" s="641"/>
      <c r="J163" s="577" t="s">
        <v>158</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v>
      </c>
      <c r="AL163" s="38"/>
      <c r="AM163" s="62"/>
      <c r="AN163" s="62"/>
      <c r="AO163" s="62"/>
    </row>
    <row r="164" spans="1:41" ht="15" customHeight="1">
      <c r="A164" s="38"/>
      <c r="B164" s="222" t="s">
        <v>153</v>
      </c>
      <c r="C164" s="576" t="s">
        <v>159</v>
      </c>
      <c r="D164" s="576"/>
      <c r="E164" s="576"/>
      <c r="F164" s="576"/>
      <c r="G164" s="576"/>
      <c r="H164" s="576"/>
      <c r="I164" s="576"/>
      <c r="J164" s="577" t="s">
        <v>160</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v>
      </c>
      <c r="AL164" s="38"/>
      <c r="AM164" s="62"/>
      <c r="AN164" s="62"/>
      <c r="AO164" s="62"/>
    </row>
    <row r="165" spans="1:41" ht="30" customHeight="1">
      <c r="A165" s="38"/>
      <c r="B165" s="222" t="s">
        <v>161</v>
      </c>
      <c r="C165" s="576" t="s">
        <v>162</v>
      </c>
      <c r="D165" s="576"/>
      <c r="E165" s="576"/>
      <c r="F165" s="576"/>
      <c r="G165" s="576"/>
      <c r="H165" s="576"/>
      <c r="I165" s="576"/>
      <c r="J165" s="577" t="s">
        <v>2197</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v>
      </c>
      <c r="AL165" s="38"/>
      <c r="AM165" s="62"/>
      <c r="AN165" s="62"/>
      <c r="AO165" s="62"/>
    </row>
    <row r="166" spans="1:41" ht="17.45" customHeight="1">
      <c r="A166" s="38"/>
      <c r="B166" s="384" t="s">
        <v>163</v>
      </c>
      <c r="C166" s="576" t="s">
        <v>164</v>
      </c>
      <c r="D166" s="576"/>
      <c r="E166" s="576"/>
      <c r="F166" s="576"/>
      <c r="G166" s="576"/>
      <c r="H166" s="576"/>
      <c r="I166" s="576"/>
      <c r="J166" s="577" t="s">
        <v>165</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v>
      </c>
      <c r="AL166" s="38"/>
      <c r="AM166" s="62"/>
      <c r="AN166" s="62"/>
      <c r="AO166" s="62"/>
    </row>
    <row r="167" spans="1:41" ht="15" customHeight="1">
      <c r="A167" s="38"/>
      <c r="B167" s="383" t="s">
        <v>166</v>
      </c>
      <c r="C167" s="623" t="s">
        <v>167</v>
      </c>
      <c r="D167" s="623"/>
      <c r="E167" s="623"/>
      <c r="F167" s="623"/>
      <c r="G167" s="623"/>
      <c r="H167" s="623"/>
      <c r="I167" s="623"/>
      <c r="J167" s="624" t="s">
        <v>168</v>
      </c>
      <c r="K167" s="624"/>
      <c r="L167" s="624"/>
      <c r="M167" s="624"/>
      <c r="N167" s="624"/>
      <c r="O167" s="624"/>
      <c r="P167" s="624"/>
      <c r="Q167" s="624"/>
      <c r="R167" s="624"/>
      <c r="S167" s="624"/>
      <c r="T167" s="624"/>
      <c r="U167" s="624"/>
      <c r="V167" s="624"/>
      <c r="W167" s="624"/>
      <c r="X167" s="624"/>
      <c r="Y167" s="624"/>
      <c r="Z167" s="624"/>
      <c r="AA167" s="624"/>
      <c r="AB167" s="624"/>
      <c r="AC167" s="624"/>
      <c r="AD167" s="624"/>
      <c r="AE167" s="624"/>
      <c r="AF167" s="624"/>
      <c r="AG167" s="624"/>
      <c r="AH167" s="624"/>
      <c r="AI167" s="624"/>
      <c r="AJ167" s="625"/>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election activeCell="A36" sqref="A36:Y3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customWidth="1"/>
    <col min="34" max="34" width="10.75" style="38" customWidth="1"/>
    <col min="35" max="35" width="12.75" style="39" customWidth="1"/>
    <col min="36" max="36" width="15.75" style="38" customWidth="1"/>
    <col min="37" max="37" width="15" customWidth="1"/>
    <col min="38" max="38" width="10.75" customWidth="1"/>
    <col min="39" max="39" width="16.75" customWidth="1"/>
    <col min="40" max="40" width="24.75" customWidth="1"/>
    <col min="41" max="41" width="9" style="40"/>
    <col min="42" max="42" width="9.75" style="481" bestFit="1" customWidth="1"/>
    <col min="43"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64" t="s">
        <v>49</v>
      </c>
      <c r="Z1" s="876"/>
      <c r="AA1" s="876"/>
      <c r="AB1" s="864" t="str">
        <f>IF(基本情報入力シート!G18="","",基本情報入力シート!G18)</f>
        <v>東京都</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11</v>
      </c>
      <c r="B3" s="900"/>
      <c r="C3" s="900"/>
      <c r="D3" s="900"/>
      <c r="E3" s="901"/>
      <c r="F3" s="902" t="str">
        <f>IF(基本情報入力シート!M23="","",基本情報入力シート!M23)</f>
        <v>○○ケアサービス</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905" t="s">
        <v>171</v>
      </c>
      <c r="C5" s="905"/>
      <c r="D5" s="893"/>
      <c r="E5" s="893"/>
      <c r="F5" s="893"/>
      <c r="G5" s="893"/>
      <c r="H5" s="893"/>
      <c r="I5" s="893"/>
      <c r="J5" s="893"/>
      <c r="K5" s="893"/>
      <c r="L5" s="893"/>
      <c r="M5" s="893"/>
      <c r="N5" s="894">
        <f>IFERROR(SUM(Q:Q)+SUM(Y:Y),"")</f>
        <v>37213038</v>
      </c>
      <c r="O5" s="895"/>
      <c r="P5" s="328" t="s">
        <v>58</v>
      </c>
      <c r="Q5" s="45"/>
      <c r="R5" s="45"/>
      <c r="S5" s="264"/>
      <c r="T5" s="866" t="s">
        <v>172</v>
      </c>
      <c r="U5" s="866"/>
      <c r="V5" s="877" t="s">
        <v>2233</v>
      </c>
      <c r="W5" s="616"/>
      <c r="X5" s="616"/>
      <c r="Y5" s="616"/>
      <c r="Z5" s="616"/>
      <c r="AA5" s="878"/>
      <c r="AB5" s="46">
        <f>COUNTIF(U15:V114,"○")</f>
        <v>2</v>
      </c>
      <c r="AC5" s="838" t="str">
        <f>IF(AB6=0, "", IF(AB5&gt;=AB6,"○","×"))</f>
        <v>○</v>
      </c>
      <c r="AD5" s="382"/>
      <c r="AE5" s="44"/>
      <c r="AF5" s="44"/>
      <c r="AG5" s="44"/>
      <c r="AH5" s="40"/>
      <c r="AI5" s="40"/>
      <c r="AJ5" s="40"/>
      <c r="AK5" s="40"/>
      <c r="AL5" s="40"/>
      <c r="AM5" s="40"/>
      <c r="AN5" s="40"/>
    </row>
    <row r="6" spans="1:42" ht="30.6" customHeight="1" thickBot="1">
      <c r="A6" s="38"/>
      <c r="B6" s="861"/>
      <c r="C6" s="862"/>
      <c r="D6" s="863" t="s">
        <v>2007</v>
      </c>
      <c r="E6" s="863"/>
      <c r="F6" s="863"/>
      <c r="G6" s="863"/>
      <c r="H6" s="863"/>
      <c r="I6" s="863"/>
      <c r="J6" s="863"/>
      <c r="K6" s="863"/>
      <c r="L6" s="863"/>
      <c r="M6" s="863"/>
      <c r="N6" s="894">
        <f>SUM(S:S, AA:AA)</f>
        <v>14772677</v>
      </c>
      <c r="O6" s="895"/>
      <c r="P6" s="328" t="s">
        <v>58</v>
      </c>
      <c r="Q6" s="45"/>
      <c r="R6" s="45"/>
      <c r="S6" s="45"/>
      <c r="T6" s="866"/>
      <c r="U6" s="866"/>
      <c r="V6" s="877" t="s">
        <v>2241</v>
      </c>
      <c r="W6" s="616"/>
      <c r="X6" s="616"/>
      <c r="Y6" s="616"/>
      <c r="Z6" s="616"/>
      <c r="AA6" s="878"/>
      <c r="AB6" s="48">
        <f>SUM(AI:AI)</f>
        <v>2</v>
      </c>
      <c r="AC6" s="839"/>
      <c r="AD6" s="382"/>
      <c r="AE6" s="44"/>
      <c r="AF6" s="44"/>
      <c r="AG6" s="44"/>
      <c r="AH6" s="40"/>
      <c r="AI6" s="40"/>
      <c r="AJ6" s="40"/>
      <c r="AK6" s="40"/>
      <c r="AL6" s="40"/>
      <c r="AM6" s="40"/>
      <c r="AN6" s="40"/>
    </row>
    <row r="7" spans="1:42" ht="30.6" customHeight="1">
      <c r="A7" s="38"/>
      <c r="B7" s="893" t="s">
        <v>2173</v>
      </c>
      <c r="C7" s="893"/>
      <c r="D7" s="893"/>
      <c r="E7" s="893"/>
      <c r="F7" s="893"/>
      <c r="G7" s="893"/>
      <c r="H7" s="893"/>
      <c r="I7" s="893"/>
      <c r="J7" s="893"/>
      <c r="K7" s="893"/>
      <c r="L7" s="893"/>
      <c r="M7" s="893"/>
      <c r="N7" s="837">
        <f>SUM(R15:R114)+SUM(Z15:Z114)</f>
        <v>13513217</v>
      </c>
      <c r="O7" s="837"/>
      <c r="P7" s="328" t="s">
        <v>2170</v>
      </c>
      <c r="Q7" s="45"/>
      <c r="R7" s="45"/>
      <c r="S7" s="45"/>
      <c r="T7" s="884" t="s">
        <v>2171</v>
      </c>
      <c r="U7" s="885"/>
      <c r="V7" s="877" t="s">
        <v>2233</v>
      </c>
      <c r="W7" s="616"/>
      <c r="X7" s="616"/>
      <c r="Y7" s="616"/>
      <c r="Z7" s="616"/>
      <c r="AA7" s="878"/>
      <c r="AB7" s="46">
        <f>COUNTIF(AC15:AC114,"○")</f>
        <v>3</v>
      </c>
      <c r="AC7" s="838" t="str">
        <f>IF(AB8=0, "", IF(AB7&gt;=AB8,"○","×"))</f>
        <v>○</v>
      </c>
      <c r="AD7" s="382"/>
      <c r="AE7" s="44"/>
      <c r="AF7" s="44"/>
      <c r="AG7" s="44"/>
      <c r="AH7" s="40"/>
      <c r="AI7" s="40"/>
      <c r="AJ7" s="40"/>
      <c r="AK7" s="40"/>
      <c r="AL7" s="40"/>
      <c r="AM7" s="40"/>
      <c r="AN7" s="40"/>
    </row>
    <row r="8" spans="1:42" ht="33" customHeight="1" thickBot="1">
      <c r="A8" s="38"/>
      <c r="B8" s="879" t="s">
        <v>2240</v>
      </c>
      <c r="C8" s="879"/>
      <c r="D8" s="879"/>
      <c r="E8" s="879"/>
      <c r="F8" s="879"/>
      <c r="G8" s="879"/>
      <c r="H8" s="879"/>
      <c r="I8" s="879"/>
      <c r="J8" s="879"/>
      <c r="K8" s="879"/>
      <c r="L8" s="879"/>
      <c r="M8" s="879"/>
      <c r="N8" s="879"/>
      <c r="O8" s="879"/>
      <c r="P8" s="879"/>
      <c r="Q8" s="879"/>
      <c r="R8" s="410"/>
      <c r="S8" s="327"/>
      <c r="T8" s="886"/>
      <c r="U8" s="887"/>
      <c r="V8" s="874" t="s">
        <v>2242</v>
      </c>
      <c r="W8" s="730"/>
      <c r="X8" s="730"/>
      <c r="Y8" s="730"/>
      <c r="Z8" s="730"/>
      <c r="AA8" s="875"/>
      <c r="AB8" s="48">
        <f>SUM(AJ:AJ)</f>
        <v>3</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30"/>
      <c r="W9" s="730"/>
      <c r="X9" s="730"/>
      <c r="Y9" s="730"/>
      <c r="Z9" s="730"/>
      <c r="AA9" s="730"/>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2193</v>
      </c>
      <c r="C11" s="844"/>
      <c r="D11" s="844"/>
      <c r="E11" s="844"/>
      <c r="F11" s="844"/>
      <c r="G11" s="844"/>
      <c r="H11" s="844"/>
      <c r="I11" s="845"/>
      <c r="J11" s="852" t="s">
        <v>174</v>
      </c>
      <c r="K11" s="855" t="s">
        <v>175</v>
      </c>
      <c r="L11" s="856"/>
      <c r="M11" s="916" t="s">
        <v>176</v>
      </c>
      <c r="N11" s="919" t="s">
        <v>42</v>
      </c>
      <c r="O11" s="446" t="s">
        <v>2008</v>
      </c>
      <c r="P11" s="867" t="s">
        <v>2243</v>
      </c>
      <c r="Q11" s="867"/>
      <c r="R11" s="867"/>
      <c r="S11" s="867"/>
      <c r="T11" s="867"/>
      <c r="U11" s="867"/>
      <c r="V11" s="867"/>
      <c r="W11" s="867"/>
      <c r="X11" s="867"/>
      <c r="Y11" s="867"/>
      <c r="Z11" s="867"/>
      <c r="AA11" s="867"/>
      <c r="AB11" s="867"/>
      <c r="AC11" s="867"/>
      <c r="AD11" s="867"/>
      <c r="AE11" s="923" t="s">
        <v>177</v>
      </c>
      <c r="AF11" s="923" t="s">
        <v>178</v>
      </c>
      <c r="AG11" s="923" t="s">
        <v>179</v>
      </c>
      <c r="AH11" s="928" t="s">
        <v>180</v>
      </c>
      <c r="AI11" s="922" t="s">
        <v>181</v>
      </c>
      <c r="AJ11" s="923"/>
      <c r="AK11" s="938" t="s">
        <v>182</v>
      </c>
      <c r="AL11" s="379"/>
      <c r="AM11" s="400"/>
      <c r="AN11" s="40"/>
    </row>
    <row r="12" spans="1:42" ht="21.6" customHeight="1">
      <c r="A12" s="841"/>
      <c r="B12" s="846"/>
      <c r="C12" s="847"/>
      <c r="D12" s="847"/>
      <c r="E12" s="847"/>
      <c r="F12" s="847"/>
      <c r="G12" s="847"/>
      <c r="H12" s="847"/>
      <c r="I12" s="848"/>
      <c r="J12" s="853"/>
      <c r="K12" s="857"/>
      <c r="L12" s="858"/>
      <c r="M12" s="917"/>
      <c r="N12" s="920"/>
      <c r="O12" s="889" t="s">
        <v>2009</v>
      </c>
      <c r="P12" s="868" t="s">
        <v>183</v>
      </c>
      <c r="Q12" s="868"/>
      <c r="R12" s="868"/>
      <c r="S12" s="868"/>
      <c r="T12" s="868"/>
      <c r="U12" s="868"/>
      <c r="V12" s="868"/>
      <c r="W12" s="869"/>
      <c r="X12" s="872" t="s">
        <v>173</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184</v>
      </c>
      <c r="Q13" s="881" t="s">
        <v>185</v>
      </c>
      <c r="R13" s="892" t="s">
        <v>2165</v>
      </c>
      <c r="S13" s="892" t="s">
        <v>186</v>
      </c>
      <c r="T13" s="892" t="s">
        <v>187</v>
      </c>
      <c r="U13" s="882" t="s">
        <v>188</v>
      </c>
      <c r="V13" s="883"/>
      <c r="W13" s="870" t="s">
        <v>189</v>
      </c>
      <c r="X13" s="935" t="s">
        <v>190</v>
      </c>
      <c r="Y13" s="892" t="s">
        <v>185</v>
      </c>
      <c r="Z13" s="892" t="s">
        <v>2165</v>
      </c>
      <c r="AA13" s="892" t="s">
        <v>186</v>
      </c>
      <c r="AB13" s="892" t="s">
        <v>187</v>
      </c>
      <c r="AC13" s="344" t="s">
        <v>188</v>
      </c>
      <c r="AD13" s="870" t="s">
        <v>189</v>
      </c>
      <c r="AE13" s="925"/>
      <c r="AF13" s="925"/>
      <c r="AG13" s="925"/>
      <c r="AH13" s="929"/>
      <c r="AI13" s="926"/>
      <c r="AJ13" s="927"/>
      <c r="AK13" s="938"/>
      <c r="AL13" s="379"/>
      <c r="AM13" s="40" t="s">
        <v>2168</v>
      </c>
      <c r="AN13" s="40" t="s">
        <v>2169</v>
      </c>
      <c r="AP13" s="481">
        <f>SUM(AP15:AP114)</f>
        <v>1487407</v>
      </c>
    </row>
    <row r="14" spans="1:42" ht="87.75" customHeight="1" thickBot="1">
      <c r="A14" s="842"/>
      <c r="B14" s="849"/>
      <c r="C14" s="850"/>
      <c r="D14" s="850"/>
      <c r="E14" s="850"/>
      <c r="F14" s="850"/>
      <c r="G14" s="850"/>
      <c r="H14" s="850"/>
      <c r="I14" s="851"/>
      <c r="J14" s="854"/>
      <c r="K14" s="52" t="s">
        <v>44</v>
      </c>
      <c r="L14" s="52" t="s">
        <v>45</v>
      </c>
      <c r="M14" s="918"/>
      <c r="N14" s="921"/>
      <c r="O14" s="891"/>
      <c r="P14" s="851"/>
      <c r="Q14" s="846"/>
      <c r="R14" s="854"/>
      <c r="S14" s="853"/>
      <c r="T14" s="853"/>
      <c r="U14" s="939" t="s">
        <v>2234</v>
      </c>
      <c r="V14" s="940"/>
      <c r="W14" s="871"/>
      <c r="X14" s="936"/>
      <c r="Y14" s="853"/>
      <c r="Z14" s="853"/>
      <c r="AA14" s="853"/>
      <c r="AB14" s="853"/>
      <c r="AC14" s="302" t="s">
        <v>2234</v>
      </c>
      <c r="AD14" s="871"/>
      <c r="AE14" s="927"/>
      <c r="AF14" s="927"/>
      <c r="AG14" s="927"/>
      <c r="AH14" s="930"/>
      <c r="AI14" s="265" t="s">
        <v>191</v>
      </c>
      <c r="AJ14" s="266" t="s">
        <v>173</v>
      </c>
      <c r="AK14" s="938"/>
      <c r="AL14" s="379" t="s">
        <v>2164</v>
      </c>
      <c r="AM14" s="453" t="s">
        <v>2165</v>
      </c>
      <c r="AN14" s="453" t="s">
        <v>2165</v>
      </c>
      <c r="AO14" s="453" t="s">
        <v>2227</v>
      </c>
      <c r="AP14" s="482" t="s">
        <v>2228</v>
      </c>
    </row>
    <row r="15" spans="1:42" s="55" customFormat="1" ht="40.15" customHeight="1">
      <c r="A15" s="53" t="s">
        <v>192</v>
      </c>
      <c r="B15" s="932" t="str">
        <f>IF(基本情報入力シート!C40="","",基本情報入力シート!C40)</f>
        <v>1234567899</v>
      </c>
      <c r="C15" s="933"/>
      <c r="D15" s="933"/>
      <c r="E15" s="933"/>
      <c r="F15" s="933"/>
      <c r="G15" s="933"/>
      <c r="H15" s="933"/>
      <c r="I15" s="934"/>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931" t="s">
        <v>194</v>
      </c>
      <c r="V15" s="931"/>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97" t="str">
        <f>IF(基本情報入力シート!C41="","",基本情報入力シート!C41)</f>
        <v>1234567900</v>
      </c>
      <c r="C16" s="898"/>
      <c r="D16" s="898"/>
      <c r="E16" s="898"/>
      <c r="F16" s="898"/>
      <c r="G16" s="898"/>
      <c r="H16" s="898"/>
      <c r="I16" s="899"/>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96"/>
      <c r="V16" s="896"/>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1234567901</v>
      </c>
      <c r="C17" s="898"/>
      <c r="D17" s="898"/>
      <c r="E17" s="898"/>
      <c r="F17" s="898"/>
      <c r="G17" s="898"/>
      <c r="H17" s="898"/>
      <c r="I17" s="899"/>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96" t="s">
        <v>194</v>
      </c>
      <c r="V17" s="896"/>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1234567902</v>
      </c>
      <c r="C18" s="898"/>
      <c r="D18" s="898"/>
      <c r="E18" s="898"/>
      <c r="F18" s="898"/>
      <c r="G18" s="898"/>
      <c r="H18" s="898"/>
      <c r="I18" s="899"/>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96"/>
      <c r="V18" s="896"/>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1234567903</v>
      </c>
      <c r="C19" s="898"/>
      <c r="D19" s="898"/>
      <c r="E19" s="898"/>
      <c r="F19" s="898"/>
      <c r="G19" s="898"/>
      <c r="H19" s="898"/>
      <c r="I19" s="899"/>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96"/>
      <c r="V19" s="896"/>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1234567904</v>
      </c>
      <c r="C20" s="898"/>
      <c r="D20" s="898"/>
      <c r="E20" s="898"/>
      <c r="F20" s="898"/>
      <c r="G20" s="898"/>
      <c r="H20" s="898"/>
      <c r="I20" s="899"/>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937"/>
      <c r="V20" s="937"/>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1234567905</v>
      </c>
      <c r="C21" s="898"/>
      <c r="D21" s="898"/>
      <c r="E21" s="898"/>
      <c r="F21" s="898"/>
      <c r="G21" s="898"/>
      <c r="H21" s="898"/>
      <c r="I21" s="899"/>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96"/>
      <c r="V21" s="896"/>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2192</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2" t="s">
        <v>204</v>
      </c>
      <c r="T2" s="953"/>
      <c r="V2" s="941" t="s">
        <v>205</v>
      </c>
      <c r="W2" s="944" t="s">
        <v>206</v>
      </c>
      <c r="X2" s="949" t="s">
        <v>207</v>
      </c>
      <c r="Y2" s="950"/>
      <c r="Z2" s="950"/>
      <c r="AA2" s="950"/>
      <c r="AB2" s="950"/>
      <c r="AC2" s="950"/>
      <c r="AD2" s="950"/>
      <c r="AE2" s="950"/>
      <c r="AF2" s="950"/>
      <c r="AG2" s="966"/>
      <c r="AI2" s="960" t="s">
        <v>205</v>
      </c>
      <c r="AJ2" s="963" t="s">
        <v>208</v>
      </c>
      <c r="AM2" s="360" t="s">
        <v>205</v>
      </c>
      <c r="AN2" s="361" t="s">
        <v>209</v>
      </c>
      <c r="AO2" s="361"/>
      <c r="AP2" s="361"/>
      <c r="AQ2" s="361"/>
      <c r="AR2" s="361"/>
      <c r="AS2" s="362"/>
      <c r="AT2" s="362"/>
      <c r="BE2" s="2"/>
    </row>
    <row r="3" spans="1:57" ht="30.6" customHeight="1" thickBot="1">
      <c r="A3" s="960" t="s">
        <v>205</v>
      </c>
      <c r="B3" s="944" t="s">
        <v>206</v>
      </c>
      <c r="C3" s="955" t="s">
        <v>210</v>
      </c>
      <c r="D3" s="955"/>
      <c r="E3" s="955"/>
      <c r="F3" s="956"/>
      <c r="G3" s="954" t="s">
        <v>211</v>
      </c>
      <c r="H3" s="955"/>
      <c r="I3" s="955"/>
      <c r="J3" s="955"/>
      <c r="K3" s="955"/>
      <c r="L3" s="955"/>
      <c r="M3" s="956"/>
      <c r="N3" s="954" t="s">
        <v>196</v>
      </c>
      <c r="O3" s="958" t="s">
        <v>212</v>
      </c>
      <c r="P3" s="304"/>
      <c r="Q3" s="17"/>
      <c r="R3" s="3"/>
      <c r="S3" s="348" t="s">
        <v>213</v>
      </c>
      <c r="T3" s="349" t="s">
        <v>214</v>
      </c>
      <c r="V3" s="942"/>
      <c r="W3" s="945"/>
      <c r="X3" s="954" t="s">
        <v>210</v>
      </c>
      <c r="Y3" s="955"/>
      <c r="Z3" s="955"/>
      <c r="AA3" s="956"/>
      <c r="AB3" s="954" t="s">
        <v>211</v>
      </c>
      <c r="AC3" s="955"/>
      <c r="AD3" s="955"/>
      <c r="AE3" s="955"/>
      <c r="AF3" s="955"/>
      <c r="AG3" s="956"/>
      <c r="AI3" s="962"/>
      <c r="AJ3" s="964"/>
      <c r="AM3" s="363" t="s">
        <v>2010</v>
      </c>
      <c r="AN3" s="364" t="s">
        <v>2105</v>
      </c>
      <c r="AO3" s="365" t="s">
        <v>2144</v>
      </c>
      <c r="AP3" s="366" t="s">
        <v>2220</v>
      </c>
      <c r="AQ3" s="436" t="s">
        <v>2145</v>
      </c>
      <c r="AR3" s="367" t="s">
        <v>195</v>
      </c>
      <c r="AS3" s="368"/>
      <c r="AT3" s="368"/>
      <c r="BE3" s="2"/>
    </row>
    <row r="4" spans="1:57" ht="48.6" customHeight="1" thickBot="1">
      <c r="A4" s="961"/>
      <c r="B4" s="946"/>
      <c r="C4" s="27" t="s">
        <v>193</v>
      </c>
      <c r="D4" s="28" t="s">
        <v>215</v>
      </c>
      <c r="E4" s="28" t="s">
        <v>216</v>
      </c>
      <c r="F4" s="28" t="s">
        <v>217</v>
      </c>
      <c r="G4" s="347" t="s">
        <v>218</v>
      </c>
      <c r="H4" s="28" t="s">
        <v>219</v>
      </c>
      <c r="I4" s="28" t="s">
        <v>220</v>
      </c>
      <c r="J4" s="28" t="s">
        <v>221</v>
      </c>
      <c r="K4" s="28" t="s">
        <v>222</v>
      </c>
      <c r="L4" s="28" t="s">
        <v>223</v>
      </c>
      <c r="M4" s="29" t="s">
        <v>224</v>
      </c>
      <c r="N4" s="957"/>
      <c r="O4" s="959"/>
      <c r="P4" s="304"/>
      <c r="Q4" s="33"/>
      <c r="R4" s="3"/>
      <c r="S4" s="14" t="s">
        <v>79</v>
      </c>
      <c r="T4" s="350" t="s">
        <v>225</v>
      </c>
      <c r="V4" s="943"/>
      <c r="W4" s="946"/>
      <c r="X4" s="27" t="s">
        <v>193</v>
      </c>
      <c r="Y4" s="28" t="s">
        <v>215</v>
      </c>
      <c r="Z4" s="28" t="s">
        <v>216</v>
      </c>
      <c r="AA4" s="28" t="s">
        <v>217</v>
      </c>
      <c r="AB4" s="347" t="s">
        <v>218</v>
      </c>
      <c r="AC4" s="28" t="s">
        <v>219</v>
      </c>
      <c r="AD4" s="28" t="s">
        <v>220</v>
      </c>
      <c r="AE4" s="28" t="s">
        <v>221</v>
      </c>
      <c r="AF4" s="28" t="s">
        <v>222</v>
      </c>
      <c r="AG4" s="29" t="s">
        <v>223</v>
      </c>
      <c r="AI4" s="961"/>
      <c r="AJ4" s="965"/>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2" t="s">
        <v>231</v>
      </c>
      <c r="T9" s="953"/>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1" t="s">
        <v>205</v>
      </c>
      <c r="W47" s="944" t="s">
        <v>206</v>
      </c>
      <c r="X47" s="949" t="s">
        <v>2231</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51" t="s">
        <v>211</v>
      </c>
      <c r="D48" s="951"/>
      <c r="E48" s="951"/>
      <c r="F48" s="951"/>
      <c r="G48" s="951"/>
      <c r="H48" s="951"/>
      <c r="I48" s="951"/>
      <c r="J48" s="431"/>
      <c r="K48" s="431"/>
      <c r="L48" s="431"/>
      <c r="M48" s="431"/>
      <c r="N48" s="314"/>
      <c r="O48" s="314"/>
      <c r="P48" s="305"/>
      <c r="V48" s="942"/>
      <c r="W48" s="945"/>
      <c r="X48" s="947" t="s">
        <v>2230</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3"/>
      <c r="W49" s="946"/>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小俣 直貴(omata-naoki)</cp:lastModifiedBy>
  <cp:revision/>
  <cp:lastPrinted>2026-03-23T04:58:54Z</cp:lastPrinted>
  <dcterms:created xsi:type="dcterms:W3CDTF">2023-01-10T13:53:21Z</dcterms:created>
  <dcterms:modified xsi:type="dcterms:W3CDTF">2026-03-23T04:59:55Z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