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srvinffl010\470_上下水道局\総務課\契約係\非公開\115_契約書・請書・約款\01_当初契約（約款含む）\R8\作成支援ツール\"/>
    </mc:Choice>
  </mc:AlternateContent>
  <xr:revisionPtr revIDLastSave="0" documentId="13_ncr:1_{B1C4ADC4-ED76-4AD7-B4C5-30D6BD544FAD}" xr6:coauthVersionLast="47" xr6:coauthVersionMax="47" xr10:uidLastSave="{00000000-0000-0000-0000-000000000000}"/>
  <bookViews>
    <workbookView xWindow="-120" yWindow="-120" windowWidth="29040" windowHeight="15720" tabRatio="922" xr2:uid="{00000000-000D-0000-FFFF-FFFF00000000}"/>
  </bookViews>
  <sheets>
    <sheet name="共通項目入力シート" sheetId="6" r:id="rId1"/>
    <sheet name="着手届" sheetId="7" r:id="rId2"/>
    <sheet name="請負代金内訳書" sheetId="3" r:id="rId3"/>
    <sheet name="請負契約書" sheetId="1" r:id="rId4"/>
    <sheet name="仲裁合意書" sheetId="14" r:id="rId5"/>
    <sheet name="工程表" sheetId="5" r:id="rId6"/>
    <sheet name="建退共収納書" sheetId="19" r:id="rId7"/>
    <sheet name="建退共理由書" sheetId="13" r:id="rId8"/>
    <sheet name="現場代理人及び主任技術者等通知書" sheetId="22" r:id="rId9"/>
    <sheet name="兼任配置届" sheetId="8" r:id="rId10"/>
    <sheet name="建退共収納書 (変更)" sheetId="21" r:id="rId11"/>
    <sheet name="現場代理人及び主任技術者等通知書（変更）" sheetId="23" r:id="rId12"/>
  </sheets>
  <definedNames>
    <definedName name="_xlnm.Print_Area" localSheetId="0">共通項目入力シート!$A$1:$M$30</definedName>
    <definedName name="_xlnm.Print_Area" localSheetId="9">兼任配置届!$A$1:$L$50</definedName>
    <definedName name="_xlnm.Print_Area" localSheetId="6">建退共収納書!$A$1:$I$37</definedName>
    <definedName name="_xlnm.Print_Area" localSheetId="10">'建退共収納書 (変更)'!$A$1:$I$41</definedName>
    <definedName name="_xlnm.Print_Area" localSheetId="7">建退共理由書!$A$1:$I$37</definedName>
    <definedName name="_xlnm.Print_Area" localSheetId="8">現場代理人及び主任技術者等通知書!$A$1:$AD$45</definedName>
    <definedName name="_xlnm.Print_Area" localSheetId="11">'現場代理人及び主任技術者等通知書（変更）'!$A$1:$AD$44</definedName>
    <definedName name="_xlnm.Print_Area" localSheetId="5">工程表!$A$1:$AG$23</definedName>
    <definedName name="_xlnm.Print_Area" localSheetId="3">請負契約書!$A$1:$S$39</definedName>
    <definedName name="_xlnm.Print_Area" localSheetId="2">請負代金内訳書!$A$1:$U$41</definedName>
    <definedName name="_xlnm.Print_Area" localSheetId="1">着手届!$A$1:$V$36</definedName>
    <definedName name="_xlnm.Print_Area" localSheetId="4">仲裁合意書!$A$1:$I$93</definedName>
    <definedName name="_xlnm.Print_Titles" localSheetId="2">請負代金内訳書!$15:$15</definedName>
    <definedName name="syuunyuuinshi" localSheetId="3">請負契約書!$AV$41</definedName>
    <definedName name="収入印紙">"Text Box 5"</definedName>
    <definedName name="収入印紙枠">IF(共通項目入力シート!$C$3=""+共通項目入力シート!$C$3="紙契約",請負契約書!$AS$41,"")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7" i="23" l="1"/>
  <c r="AG18" i="23" s="1"/>
  <c r="F17" i="23"/>
  <c r="AG15" i="23"/>
  <c r="AG16" i="23" s="1"/>
  <c r="F15" i="23"/>
  <c r="AG13" i="23"/>
  <c r="AG14" i="23" s="1"/>
  <c r="B21" i="23" s="1"/>
  <c r="O13" i="23"/>
  <c r="N13" i="23"/>
  <c r="M13" i="23"/>
  <c r="L13" i="23"/>
  <c r="K13" i="23"/>
  <c r="J13" i="23"/>
  <c r="I13" i="23"/>
  <c r="H13" i="23"/>
  <c r="G13" i="23"/>
  <c r="O9" i="23"/>
  <c r="O8" i="23"/>
  <c r="O7" i="23"/>
  <c r="O6" i="23"/>
  <c r="F19" i="23" l="1"/>
  <c r="R37" i="1"/>
  <c r="R32" i="1"/>
  <c r="C27" i="1"/>
  <c r="I43" i="14" l="1"/>
  <c r="I37" i="14"/>
  <c r="E1" i="14"/>
  <c r="J1" i="1"/>
  <c r="R2" i="1" l="1"/>
  <c r="C15" i="7"/>
  <c r="I36" i="1" l="1"/>
  <c r="I35" i="1"/>
  <c r="D5" i="13" l="1"/>
  <c r="C4" i="21"/>
  <c r="C4" i="19"/>
  <c r="M3" i="5"/>
  <c r="L3" i="5"/>
  <c r="K3" i="5"/>
  <c r="J3" i="5"/>
  <c r="I3" i="5"/>
  <c r="H3" i="5"/>
  <c r="G3" i="5"/>
  <c r="F3" i="5"/>
  <c r="C5" i="5"/>
  <c r="D8" i="14"/>
  <c r="F5" i="1"/>
  <c r="X3" i="5" l="1"/>
  <c r="AG17" i="22" l="1"/>
  <c r="AG18" i="22" s="1"/>
  <c r="AG15" i="22"/>
  <c r="AG16" i="22" s="1"/>
  <c r="AG13" i="22"/>
  <c r="AG14" i="22" s="1"/>
  <c r="B22" i="22" s="1"/>
  <c r="F19" i="22" l="1"/>
  <c r="I4" i="8"/>
  <c r="W4" i="22"/>
  <c r="X4" i="5"/>
  <c r="K16" i="14"/>
  <c r="K17" i="14" l="1"/>
  <c r="A17" i="14" s="1"/>
  <c r="A32" i="14"/>
  <c r="T29" i="1"/>
  <c r="D29" i="1" s="1"/>
  <c r="I13" i="1"/>
  <c r="I12" i="1"/>
  <c r="E13" i="3" l="1"/>
  <c r="M13" i="3"/>
  <c r="E12" i="3"/>
  <c r="N1" i="3" l="1"/>
  <c r="I30" i="7" l="1"/>
  <c r="I33" i="7"/>
  <c r="B17" i="7"/>
  <c r="N1" i="7"/>
  <c r="F13" i="21" l="1"/>
  <c r="F12" i="21"/>
  <c r="F7" i="1" l="1"/>
  <c r="F9" i="1"/>
  <c r="D43" i="14" l="1"/>
  <c r="D44" i="14"/>
  <c r="O9" i="22" l="1"/>
  <c r="F17" i="22" l="1"/>
  <c r="F15" i="22"/>
  <c r="O8" i="22"/>
  <c r="O6" i="22"/>
  <c r="F12" i="19" l="1"/>
  <c r="F11" i="19"/>
  <c r="C8" i="19"/>
  <c r="M17" i="1"/>
  <c r="I37" i="1"/>
  <c r="I38" i="1"/>
  <c r="M38" i="1"/>
  <c r="F16" i="1"/>
  <c r="AY16" i="1"/>
  <c r="G16" i="1" s="1"/>
  <c r="AZ16" i="1"/>
  <c r="H16" i="1" s="1"/>
  <c r="BA16" i="1"/>
  <c r="I16" i="1" s="1"/>
  <c r="BB16" i="1"/>
  <c r="J16" i="1" s="1"/>
  <c r="BC16" i="1"/>
  <c r="K16" i="1" s="1"/>
  <c r="BD16" i="1"/>
  <c r="L16" i="1" s="1"/>
  <c r="BE16" i="1"/>
  <c r="M16" i="1" s="1"/>
  <c r="BF16" i="1"/>
  <c r="N16" i="1" s="1"/>
  <c r="BG16" i="1"/>
  <c r="O16" i="1" s="1"/>
  <c r="BH16" i="1"/>
  <c r="P16" i="1" s="1"/>
  <c r="BI16" i="1"/>
  <c r="Q16" i="1" s="1"/>
  <c r="F10" i="3"/>
  <c r="G10" i="3"/>
  <c r="H10" i="3"/>
  <c r="I10" i="3"/>
  <c r="J10" i="3"/>
  <c r="K10" i="3"/>
  <c r="L10" i="3"/>
  <c r="M10" i="3"/>
  <c r="D42" i="14"/>
  <c r="D41" i="14"/>
  <c r="C13" i="14"/>
  <c r="C11" i="14"/>
  <c r="O7" i="22"/>
  <c r="C21" i="21"/>
  <c r="C20" i="19"/>
  <c r="U7" i="5"/>
  <c r="AA39" i="3"/>
  <c r="AA38" i="3"/>
  <c r="J19" i="6"/>
  <c r="H13" i="22"/>
  <c r="I13" i="22"/>
  <c r="J13" i="22"/>
  <c r="K13" i="22"/>
  <c r="L13" i="22"/>
  <c r="M13" i="22"/>
  <c r="N13" i="22"/>
  <c r="O13" i="22"/>
  <c r="G13" i="22"/>
  <c r="H22" i="7"/>
  <c r="I22" i="7"/>
  <c r="J22" i="7"/>
  <c r="K22" i="7"/>
  <c r="L22" i="7"/>
  <c r="M22" i="7"/>
  <c r="N22" i="7"/>
  <c r="G22" i="7"/>
  <c r="G7" i="8"/>
  <c r="D30" i="13"/>
  <c r="U8" i="5"/>
  <c r="L3" i="3"/>
  <c r="M6" i="7"/>
  <c r="C23" i="21" l="1"/>
  <c r="C22" i="21"/>
  <c r="C20" i="21"/>
  <c r="C7" i="21"/>
  <c r="C6" i="21"/>
  <c r="C22" i="19"/>
  <c r="C21" i="19"/>
  <c r="C19" i="19"/>
  <c r="C7" i="19"/>
  <c r="C6" i="19"/>
  <c r="D32" i="13"/>
  <c r="D34" i="13"/>
  <c r="D29" i="13"/>
  <c r="D11" i="13" l="1"/>
  <c r="D9" i="13"/>
  <c r="D7" i="13"/>
  <c r="G10" i="8" l="1"/>
  <c r="G9" i="8"/>
  <c r="L5" i="3"/>
  <c r="M8" i="7"/>
  <c r="M7" i="7"/>
  <c r="M5" i="7"/>
  <c r="G27" i="7"/>
  <c r="G25" i="7"/>
  <c r="G36" i="7"/>
  <c r="L6" i="3"/>
  <c r="E11" i="3"/>
  <c r="U9" i="5"/>
  <c r="U6" i="5"/>
  <c r="C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上下水道局</author>
    <author>齋藤　順子</author>
    <author>渡邉　能悠</author>
    <author>総務課契約係</author>
  </authors>
  <commentList>
    <comment ref="C3" authorId="0" shapeId="0" xr:uid="{EE19DDF3-C847-4C38-AA4D-9EF1FA30BEDB}">
      <text>
        <r>
          <rPr>
            <b/>
            <sz val="16"/>
            <color indexed="81"/>
            <rFont val="游ゴシック"/>
            <family val="3"/>
            <charset val="128"/>
            <scheme val="minor"/>
          </rPr>
          <t>👈　電子契約、紙契約のいずれかを選択してください。</t>
        </r>
      </text>
    </comment>
    <comment ref="C9" authorId="1" shapeId="0" xr:uid="{00000000-0006-0000-0000-000001000000}">
      <text>
        <r>
          <rPr>
            <b/>
            <sz val="16"/>
            <color indexed="81"/>
            <rFont val="游ゴシック"/>
            <family val="3"/>
            <charset val="128"/>
            <scheme val="minor"/>
          </rPr>
          <t>👈　最後に「地内」を忘れずに入力してください。
　　「地内」の前に全角スペースを１文字分、入力して
　ください。</t>
        </r>
      </text>
    </comment>
    <comment ref="C11" authorId="2" shapeId="0" xr:uid="{AA48A9EA-62A4-4AEC-9988-9E65C4797C9A}">
      <text>
        <r>
          <rPr>
            <b/>
            <sz val="16"/>
            <color indexed="81"/>
            <rFont val="游ゴシック"/>
            <family val="3"/>
            <charset val="128"/>
            <scheme val="minor"/>
          </rPr>
          <t>👈　契約日、始期（着手日）、終期の入力は
　　 ○○○○/○○/○○で入力してください。
　　【入力例】20XX/8/18</t>
        </r>
      </text>
    </comment>
    <comment ref="C25" authorId="1" shapeId="0" xr:uid="{00000000-0006-0000-0000-000002000000}">
      <text>
        <r>
          <rPr>
            <b/>
            <sz val="16"/>
            <color indexed="81"/>
            <rFont val="游ゴシック"/>
            <family val="3"/>
            <charset val="128"/>
            <scheme val="minor"/>
          </rPr>
          <t>👈　法人形態は（株）や（有）のように省略せず、正式
　  名称で記載してください。</t>
        </r>
        <r>
          <rPr>
            <sz val="16"/>
            <color indexed="81"/>
            <rFont val="游ゴシック"/>
            <family val="3"/>
            <charset val="128"/>
            <scheme val="minor"/>
          </rPr>
          <t xml:space="preserve">
</t>
        </r>
        <r>
          <rPr>
            <b/>
            <sz val="16"/>
            <color indexed="81"/>
            <rFont val="游ゴシック"/>
            <family val="3"/>
            <charset val="128"/>
            <scheme val="minor"/>
          </rPr>
          <t>👈　法人形態と会社名の間、会社名と支店・営業所名の
　  間にはスペースを入れないでください。
　　【例】株式会社　こおりやま・・・×
　　　　　株式会社こおりやま・・・〇
　　　　　株式会社がくと　東北支店・・・×
　　　　　株式会社がくと東北支店・・・〇</t>
        </r>
      </text>
    </comment>
    <comment ref="C29" authorId="3" shapeId="0" xr:uid="{72A96425-6ADB-4194-9519-31E14F4256DB}">
      <text>
        <r>
          <rPr>
            <b/>
            <sz val="16"/>
            <color indexed="81"/>
            <rFont val="游ゴシック"/>
            <family val="3"/>
            <charset val="128"/>
            <scheme val="minor"/>
          </rPr>
          <t>👈　氏と名の間に全角スペースを１字分、入力してくだ
  　さい。
　　【例】郡山太郎・・・×
　　　　　郡山　太郎・・・〇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上下水道局</author>
  </authors>
  <commentList>
    <comment ref="X5" authorId="0" shapeId="0" xr:uid="{3A97689B-6681-454A-9A91-14579884EE5C}">
      <text>
        <r>
          <rPr>
            <b/>
            <sz val="14"/>
            <color indexed="81"/>
            <rFont val="游ゴシック"/>
            <family val="3"/>
            <charset val="128"/>
            <scheme val="minor"/>
          </rPr>
          <t>変更契約の場合は、このセルに変更後の終期を直接入力してください。</t>
        </r>
      </text>
    </comment>
    <comment ref="AE5" authorId="0" shapeId="0" xr:uid="{889395E5-1BCD-45A4-BECC-EA018339B709}">
      <text>
        <r>
          <rPr>
            <b/>
            <sz val="14"/>
            <color indexed="81"/>
            <rFont val="游ゴシック"/>
            <family val="3"/>
            <charset val="128"/>
            <scheme val="minor"/>
          </rPr>
          <t>変更契約の場合は、このセルのプルダウンメニューから「（変更）」を
選択してください。</t>
        </r>
      </text>
    </comment>
    <comment ref="D10" authorId="0" shapeId="0" xr:uid="{699A0290-8B4A-477C-B9C2-38FAA4D8C55F}">
      <text>
        <r>
          <rPr>
            <b/>
            <sz val="14"/>
            <color indexed="81"/>
            <rFont val="游ゴシック"/>
            <family val="3"/>
            <charset val="128"/>
            <scheme val="minor"/>
          </rPr>
          <t>月名を入力してください。</t>
        </r>
      </text>
    </comment>
    <comment ref="A12" authorId="0" shapeId="0" xr:uid="{4367C24E-45DF-41D6-9978-CB1B896CED82}">
      <text>
        <r>
          <rPr>
            <b/>
            <sz val="14"/>
            <color indexed="81"/>
            <rFont val="游ゴシック"/>
            <family val="3"/>
            <charset val="128"/>
            <scheme val="minor"/>
          </rPr>
          <t>工事等の工程を入力してください。（準備工、仮設工　など。）
なお、「完成」は工程ではないため入力しないでください。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cocac</author>
  </authors>
  <commentList>
    <comment ref="H28" authorId="0" shapeId="0" xr:uid="{00000000-0006-0000-0900-000001000000}">
      <text>
        <r>
          <rPr>
            <b/>
            <sz val="14"/>
            <color indexed="81"/>
            <rFont val="游ゴシック"/>
            <family val="3"/>
            <charset val="128"/>
            <scheme val="minor"/>
          </rPr>
          <t>現場代理人の氏名を入力してください。</t>
        </r>
      </text>
    </comment>
    <comment ref="C33" authorId="0" shapeId="0" xr:uid="{00000000-0006-0000-0900-000002000000}">
      <text>
        <r>
          <rPr>
            <b/>
            <sz val="14"/>
            <color indexed="81"/>
            <rFont val="游ゴシック"/>
            <family val="3"/>
            <charset val="128"/>
            <scheme val="minor"/>
          </rPr>
          <t xml:space="preserve">主任技術者の氏名を入力してください。
また、右隣のセルには、会社内での役職を入力してください。
（役職がない場合には空欄のままとしてください。）
</t>
        </r>
        <r>
          <rPr>
            <b/>
            <sz val="14"/>
            <color indexed="10"/>
            <rFont val="游ゴシック"/>
            <family val="3"/>
            <charset val="128"/>
            <scheme val="minor"/>
          </rPr>
          <t>下請予定総額が5,000万円以上の場合</t>
        </r>
        <r>
          <rPr>
            <b/>
            <sz val="14"/>
            <color indexed="81"/>
            <rFont val="游ゴシック"/>
            <family val="3"/>
            <charset val="128"/>
            <scheme val="minor"/>
          </rPr>
          <t>は、主任技術者の欄は入力せず、</t>
        </r>
        <r>
          <rPr>
            <b/>
            <sz val="14"/>
            <color indexed="10"/>
            <rFont val="游ゴシック"/>
            <family val="3"/>
            <charset val="128"/>
            <scheme val="minor"/>
          </rPr>
          <t>監理技術者の欄に入力してください</t>
        </r>
        <r>
          <rPr>
            <b/>
            <sz val="14"/>
            <color indexed="81"/>
            <rFont val="游ゴシック"/>
            <family val="3"/>
            <charset val="128"/>
            <scheme val="minor"/>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上下水道局</author>
  </authors>
  <commentList>
    <comment ref="C8" authorId="0" shapeId="0" xr:uid="{55C703FF-DE57-4AC5-A539-1BCCECF5D45D}">
      <text>
        <r>
          <rPr>
            <b/>
            <sz val="14"/>
            <color indexed="81"/>
            <rFont val="游ゴシック"/>
            <family val="3"/>
            <charset val="128"/>
            <scheme val="minor"/>
          </rPr>
          <t>以下を参考に、契約金額を直接入力してください。
　１回目の変更契約　→　当初契約金額
　２回目以降の変更契約　→　前回の変更契約時の契約金額
（前回の変更契約の内容によっては、当初契約金額を入力するケースもあります。）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上下水道局</author>
    <author>cocac</author>
  </authors>
  <commentList>
    <comment ref="W4" authorId="0" shapeId="0" xr:uid="{0F356F20-40CE-4BD5-B0C6-BEACB8160710}">
      <text>
        <r>
          <rPr>
            <b/>
            <sz val="14"/>
            <color indexed="81"/>
            <rFont val="游ゴシック"/>
            <family val="3"/>
            <charset val="128"/>
            <scheme val="minor"/>
          </rPr>
          <t>日付は直接入力してください。</t>
        </r>
      </text>
    </comment>
    <comment ref="H27" authorId="1" shapeId="0" xr:uid="{AAD74B10-9A06-44AE-9793-E06F7677B468}">
      <text>
        <r>
          <rPr>
            <b/>
            <sz val="14"/>
            <color indexed="81"/>
            <rFont val="游ゴシック"/>
            <family val="3"/>
            <charset val="128"/>
            <scheme val="minor"/>
          </rPr>
          <t>現場代理人の氏名を入力してください。</t>
        </r>
      </text>
    </comment>
    <comment ref="C32" authorId="1" shapeId="0" xr:uid="{E58FF7FB-E32D-40F8-8E55-9ACBB784ABED}">
      <text>
        <r>
          <rPr>
            <b/>
            <sz val="14"/>
            <color indexed="81"/>
            <rFont val="游ゴシック"/>
            <family val="3"/>
            <charset val="128"/>
            <scheme val="minor"/>
          </rPr>
          <t xml:space="preserve">主任技術者の氏名を入力してください。
また、右隣のセルには、会社内での役職を入力してください。
（役職がない場合には空欄のままとしてください。）
</t>
        </r>
        <r>
          <rPr>
            <b/>
            <sz val="14"/>
            <color indexed="10"/>
            <rFont val="游ゴシック"/>
            <family val="3"/>
            <charset val="128"/>
            <scheme val="minor"/>
          </rPr>
          <t>下請予定総額が5,000万円以上の場合</t>
        </r>
        <r>
          <rPr>
            <b/>
            <sz val="14"/>
            <color indexed="81"/>
            <rFont val="游ゴシック"/>
            <family val="3"/>
            <charset val="128"/>
            <scheme val="minor"/>
          </rPr>
          <t>は、主任技術者の欄は入力せず、</t>
        </r>
        <r>
          <rPr>
            <b/>
            <sz val="14"/>
            <color indexed="10"/>
            <rFont val="游ゴシック"/>
            <family val="3"/>
            <charset val="128"/>
            <scheme val="minor"/>
          </rPr>
          <t>監理技術者の欄に入力してください</t>
        </r>
        <r>
          <rPr>
            <b/>
            <sz val="14"/>
            <color indexed="81"/>
            <rFont val="游ゴシック"/>
            <family val="3"/>
            <charset val="128"/>
            <scheme val="minor"/>
          </rPr>
          <t>。</t>
        </r>
      </text>
    </comment>
  </commentList>
</comments>
</file>

<file path=xl/sharedStrings.xml><?xml version="1.0" encoding="utf-8"?>
<sst xmlns="http://schemas.openxmlformats.org/spreadsheetml/2006/main" count="414" uniqueCount="261">
  <si>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</si>
  <si>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</si>
  <si>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着手</t>
  </si>
  <si>
    <t>完成</t>
  </si>
  <si>
    <t>百</t>
  </si>
  <si>
    <t>拾</t>
  </si>
  <si>
    <t>億</t>
  </si>
  <si>
    <t>千</t>
  </si>
  <si>
    <t>万</t>
  </si>
  <si>
    <t>円</t>
  </si>
  <si>
    <t>うち取引に係る消費税及び地方消費税の額</t>
  </si>
  <si>
    <t>特 約 条 項</t>
    <phoneticPr fontId="1"/>
  </si>
  <si>
    <t>発 注 者</t>
    <phoneticPr fontId="1"/>
  </si>
  <si>
    <t>住　所</t>
  </si>
  <si>
    <t>受 注 者</t>
    <phoneticPr fontId="1"/>
  </si>
  <si>
    <t>氏　名</t>
  </si>
  <si>
    <t>名称及び
代 表 者</t>
    <phoneticPr fontId="1"/>
  </si>
  <si>
    <t>円)</t>
    <rPh sb="0" eb="1">
      <t>エン</t>
    </rPh>
    <phoneticPr fontId="23"/>
  </si>
  <si>
    <t>￥</t>
    <phoneticPr fontId="23"/>
  </si>
  <si>
    <t>工事費計</t>
    <rPh sb="0" eb="3">
      <t>コウジヒ</t>
    </rPh>
    <rPh sb="3" eb="4">
      <t>ケイ</t>
    </rPh>
    <phoneticPr fontId="23"/>
  </si>
  <si>
    <t>消費税</t>
    <rPh sb="0" eb="3">
      <t>ショウヒゼイ</t>
    </rPh>
    <phoneticPr fontId="23"/>
  </si>
  <si>
    <t>備考</t>
    <rPh sb="0" eb="2">
      <t>ビコウ</t>
    </rPh>
    <phoneticPr fontId="25"/>
  </si>
  <si>
    <t>金額（円）</t>
    <rPh sb="0" eb="1">
      <t>キン</t>
    </rPh>
    <rPh sb="1" eb="2">
      <t>ガク</t>
    </rPh>
    <rPh sb="3" eb="4">
      <t>エン</t>
    </rPh>
    <phoneticPr fontId="25"/>
  </si>
  <si>
    <t>単価（円）</t>
    <rPh sb="0" eb="2">
      <t>タンカ</t>
    </rPh>
    <rPh sb="3" eb="4">
      <t>エン</t>
    </rPh>
    <phoneticPr fontId="25"/>
  </si>
  <si>
    <t>単位</t>
    <rPh sb="0" eb="2">
      <t>タンイ</t>
    </rPh>
    <phoneticPr fontId="25"/>
  </si>
  <si>
    <t>数量</t>
    <rPh sb="0" eb="2">
      <t>スウリョウ</t>
    </rPh>
    <phoneticPr fontId="25"/>
  </si>
  <si>
    <t>費目・工種・施工名称など</t>
    <rPh sb="0" eb="2">
      <t>ヒモク</t>
    </rPh>
    <rPh sb="3" eb="4">
      <t>コウ</t>
    </rPh>
    <rPh sb="4" eb="5">
      <t>タネ</t>
    </rPh>
    <rPh sb="6" eb="8">
      <t>セコウ</t>
    </rPh>
    <rPh sb="8" eb="10">
      <t>メイショウ</t>
    </rPh>
    <phoneticPr fontId="25"/>
  </si>
  <si>
    <t>月</t>
    <rPh sb="0" eb="1">
      <t>ガツ</t>
    </rPh>
    <phoneticPr fontId="23"/>
  </si>
  <si>
    <t>～</t>
    <phoneticPr fontId="23"/>
  </si>
  <si>
    <t>契約年月日</t>
    <rPh sb="0" eb="2">
      <t>ケイヤク</t>
    </rPh>
    <rPh sb="2" eb="5">
      <t>ネンガッピ</t>
    </rPh>
    <phoneticPr fontId="25"/>
  </si>
  <si>
    <t>号</t>
    <rPh sb="0" eb="1">
      <t>ゴウ</t>
    </rPh>
    <phoneticPr fontId="23"/>
  </si>
  <si>
    <t>第</t>
    <rPh sb="0" eb="1">
      <t>ダイ</t>
    </rPh>
    <phoneticPr fontId="23"/>
  </si>
  <si>
    <t>契約番号</t>
    <rPh sb="0" eb="2">
      <t>ケイヤク</t>
    </rPh>
    <rPh sb="2" eb="4">
      <t>バンゴウ</t>
    </rPh>
    <phoneticPr fontId="25"/>
  </si>
  <si>
    <t>請負代金内訳書</t>
    <rPh sb="0" eb="2">
      <t>ウケオイ</t>
    </rPh>
    <rPh sb="2" eb="4">
      <t>ダイキン</t>
    </rPh>
    <rPh sb="4" eb="6">
      <t>ウチワケ</t>
    </rPh>
    <rPh sb="6" eb="7">
      <t>ショ</t>
    </rPh>
    <phoneticPr fontId="25"/>
  </si>
  <si>
    <t>（注）工期を棒グラフで表示すること。</t>
    <rPh sb="1" eb="2">
      <t>チュウ</t>
    </rPh>
    <rPh sb="3" eb="4">
      <t>コウ</t>
    </rPh>
    <rPh sb="4" eb="5">
      <t>キ</t>
    </rPh>
    <rPh sb="6" eb="7">
      <t>ボウ</t>
    </rPh>
    <rPh sb="11" eb="13">
      <t>ヒョウジ</t>
    </rPh>
    <phoneticPr fontId="23"/>
  </si>
  <si>
    <t>工事等の種類</t>
    <rPh sb="0" eb="2">
      <t>コウジ</t>
    </rPh>
    <rPh sb="2" eb="3">
      <t>トウ</t>
    </rPh>
    <rPh sb="4" eb="6">
      <t>シュルイ</t>
    </rPh>
    <phoneticPr fontId="23"/>
  </si>
  <si>
    <t>工程</t>
    <rPh sb="0" eb="2">
      <t>コウテイ</t>
    </rPh>
    <phoneticPr fontId="23"/>
  </si>
  <si>
    <t>施行場所</t>
    <rPh sb="0" eb="2">
      <t>セコウ</t>
    </rPh>
    <rPh sb="2" eb="4">
      <t>バショ</t>
    </rPh>
    <phoneticPr fontId="23"/>
  </si>
  <si>
    <r>
      <t xml:space="preserve">受 注 者
</t>
    </r>
    <r>
      <rPr>
        <sz val="11"/>
        <rFont val="ＭＳ 明朝"/>
        <family val="1"/>
        <charset val="128"/>
      </rPr>
      <t>住　所
代表者職　氏名</t>
    </r>
    <rPh sb="12" eb="15">
      <t>ダイヒョウシャ</t>
    </rPh>
    <rPh sb="15" eb="16">
      <t>ショク</t>
    </rPh>
    <phoneticPr fontId="23"/>
  </si>
  <si>
    <t>完成</t>
    <phoneticPr fontId="23"/>
  </si>
  <si>
    <t>着手</t>
    <phoneticPr fontId="23"/>
  </si>
  <si>
    <t>契約番号</t>
    <rPh sb="0" eb="2">
      <t>ケイヤク</t>
    </rPh>
    <rPh sb="2" eb="4">
      <t>バンゴウ</t>
    </rPh>
    <phoneticPr fontId="23"/>
  </si>
  <si>
    <t>工　　程　　表</t>
    <rPh sb="0" eb="4">
      <t>コウテイ</t>
    </rPh>
    <rPh sb="6" eb="7">
      <t>ヒョウ</t>
    </rPh>
    <phoneticPr fontId="23"/>
  </si>
  <si>
    <t>工事名</t>
  </si>
  <si>
    <t>契約番号</t>
    <rPh sb="0" eb="2">
      <t>ケイヤク</t>
    </rPh>
    <rPh sb="2" eb="4">
      <t>バンゴウ</t>
    </rPh>
    <phoneticPr fontId="1"/>
  </si>
  <si>
    <t>施工場所</t>
    <rPh sb="0" eb="2">
      <t>セコウ</t>
    </rPh>
    <rPh sb="2" eb="4">
      <t>バショ</t>
    </rPh>
    <phoneticPr fontId="1"/>
  </si>
  <si>
    <t>会社名</t>
    <rPh sb="0" eb="2">
      <t>カイシャ</t>
    </rPh>
    <rPh sb="2" eb="3">
      <t>メイ</t>
    </rPh>
    <phoneticPr fontId="1"/>
  </si>
  <si>
    <t>代表者役職</t>
    <rPh sb="0" eb="2">
      <t>ダイヒョウ</t>
    </rPh>
    <rPh sb="2" eb="3">
      <t>シャ</t>
    </rPh>
    <rPh sb="3" eb="5">
      <t>ヤクショク</t>
    </rPh>
    <phoneticPr fontId="1"/>
  </si>
  <si>
    <t>住所</t>
  </si>
  <si>
    <t>年</t>
    <rPh sb="0" eb="1">
      <t>ネン</t>
    </rPh>
    <phoneticPr fontId="1"/>
  </si>
  <si>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</si>
  <si>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</si>
  <si>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</si>
  <si>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</si>
  <si>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</si>
  <si>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</si>
  <si>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</si>
  <si>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 xml:space="preserve">
代表者職氏名</t>
    <rPh sb="1" eb="4">
      <t>ダイヒョウシャ</t>
    </rPh>
    <rPh sb="4" eb="5">
      <t>ショク</t>
    </rPh>
    <rPh sb="5" eb="7">
      <t>シメイ</t>
    </rPh>
    <phoneticPr fontId="23"/>
  </si>
  <si>
    <t>着手届</t>
  </si>
  <si>
    <t>記</t>
  </si>
  <si>
    <t>）</t>
  </si>
  <si>
    <t>請負人</t>
    <phoneticPr fontId="1"/>
  </si>
  <si>
    <t>（　契約番号　　</t>
    <phoneticPr fontId="1"/>
  </si>
  <si>
    <t>施行場所</t>
    <phoneticPr fontId="1"/>
  </si>
  <si>
    <t>請負金額</t>
    <phoneticPr fontId="1"/>
  </si>
  <si>
    <t>円也</t>
    <phoneticPr fontId="1"/>
  </si>
  <si>
    <t>着手</t>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</si>
  <si>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</si>
  <si>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</si>
  <si>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</si>
  <si>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</si>
  <si>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課</t>
    <rPh sb="0" eb="1">
      <t>カ</t>
    </rPh>
    <phoneticPr fontId="23"/>
  </si>
  <si>
    <t>監督員</t>
    <rPh sb="0" eb="3">
      <t>カントクイン</t>
    </rPh>
    <phoneticPr fontId="23"/>
  </si>
  <si>
    <t>係　長</t>
    <rPh sb="0" eb="1">
      <t>ケイ</t>
    </rPh>
    <rPh sb="2" eb="3">
      <t>チョウ</t>
    </rPh>
    <phoneticPr fontId="23"/>
  </si>
  <si>
    <t>課長補佐</t>
    <rPh sb="0" eb="2">
      <t>カチョウ</t>
    </rPh>
    <rPh sb="2" eb="4">
      <t>ホサ</t>
    </rPh>
    <phoneticPr fontId="23"/>
  </si>
  <si>
    <t>課長</t>
    <rPh sb="0" eb="2">
      <t>カチョウ</t>
    </rPh>
    <phoneticPr fontId="23"/>
  </si>
  <si>
    <t>工事担当課名</t>
    <rPh sb="0" eb="2">
      <t>コウジ</t>
    </rPh>
    <rPh sb="2" eb="5">
      <t>タントウカ</t>
    </rPh>
    <rPh sb="5" eb="6">
      <t>メイ</t>
    </rPh>
    <phoneticPr fontId="23"/>
  </si>
  <si>
    <t>○確認欄</t>
    <rPh sb="1" eb="3">
      <t>カクニン</t>
    </rPh>
    <rPh sb="3" eb="4">
      <t>ラン</t>
    </rPh>
    <phoneticPr fontId="23"/>
  </si>
  <si>
    <t>工事担当課</t>
    <rPh sb="0" eb="2">
      <t>コウジ</t>
    </rPh>
    <rPh sb="2" eb="5">
      <t>タントウカ</t>
    </rPh>
    <phoneticPr fontId="23"/>
  </si>
  <si>
    <t>請負金額</t>
    <rPh sb="0" eb="2">
      <t>ウケオイ</t>
    </rPh>
    <rPh sb="2" eb="4">
      <t>キンガク</t>
    </rPh>
    <phoneticPr fontId="23"/>
  </si>
  <si>
    <t>工　　期</t>
    <rPh sb="0" eb="1">
      <t>コウ</t>
    </rPh>
    <rPh sb="3" eb="4">
      <t>キ</t>
    </rPh>
    <phoneticPr fontId="23"/>
  </si>
  <si>
    <t>工事等名</t>
    <rPh sb="0" eb="1">
      <t>コウ</t>
    </rPh>
    <rPh sb="1" eb="2">
      <t>ジ</t>
    </rPh>
    <rPh sb="2" eb="3">
      <t>ナド</t>
    </rPh>
    <rPh sb="3" eb="4">
      <t>ナ</t>
    </rPh>
    <phoneticPr fontId="23"/>
  </si>
  <si>
    <t>連絡先</t>
    <rPh sb="0" eb="1">
      <t>レン</t>
    </rPh>
    <rPh sb="1" eb="2">
      <t>ラク</t>
    </rPh>
    <rPh sb="2" eb="3">
      <t>サキ</t>
    </rPh>
    <phoneticPr fontId="23"/>
  </si>
  <si>
    <t>現場代理人氏名</t>
    <rPh sb="0" eb="2">
      <t>ゲンバ</t>
    </rPh>
    <rPh sb="2" eb="5">
      <t>ダイリニン</t>
    </rPh>
    <rPh sb="5" eb="7">
      <t>シメイ</t>
    </rPh>
    <phoneticPr fontId="23"/>
  </si>
  <si>
    <t>及び代表者の氏名</t>
    <rPh sb="0" eb="1">
      <t>オヨ</t>
    </rPh>
    <rPh sb="2" eb="5">
      <t>ダイヒョウシャ</t>
    </rPh>
    <rPh sb="6" eb="8">
      <t>シメイ</t>
    </rPh>
    <phoneticPr fontId="23"/>
  </si>
  <si>
    <t>氏 名又は名 称</t>
    <rPh sb="0" eb="1">
      <t>シ</t>
    </rPh>
    <rPh sb="2" eb="3">
      <t>ナ</t>
    </rPh>
    <rPh sb="3" eb="4">
      <t>マタ</t>
    </rPh>
    <rPh sb="5" eb="6">
      <t>ナ</t>
    </rPh>
    <rPh sb="7" eb="8">
      <t>ショウ</t>
    </rPh>
    <phoneticPr fontId="23"/>
  </si>
  <si>
    <t>住所又は所在地</t>
    <rPh sb="0" eb="1">
      <t>ジュウ</t>
    </rPh>
    <rPh sb="1" eb="2">
      <t>ショ</t>
    </rPh>
    <rPh sb="2" eb="3">
      <t>マタ</t>
    </rPh>
    <rPh sb="4" eb="7">
      <t>ショザイチ</t>
    </rPh>
    <phoneticPr fontId="23"/>
  </si>
  <si>
    <t>郡山市長</t>
    <rPh sb="0" eb="4">
      <t>コオリヤマシチョウ</t>
    </rPh>
    <phoneticPr fontId="23"/>
  </si>
  <si>
    <t>現場代理人兼任配置届</t>
    <rPh sb="0" eb="2">
      <t>ゲンバ</t>
    </rPh>
    <rPh sb="2" eb="5">
      <t>ダイリニン</t>
    </rPh>
    <rPh sb="5" eb="6">
      <t>ケン</t>
    </rPh>
    <rPh sb="6" eb="7">
      <t>ニン</t>
    </rPh>
    <rPh sb="7" eb="9">
      <t>ハイチ</t>
    </rPh>
    <rPh sb="9" eb="10">
      <t>トドケ</t>
    </rPh>
    <phoneticPr fontId="23"/>
  </si>
  <si>
    <t>別記様式</t>
    <rPh sb="0" eb="1">
      <t>ベツ</t>
    </rPh>
    <rPh sb="1" eb="2">
      <t>キ</t>
    </rPh>
    <rPh sb="2" eb="4">
      <t>ヨウシキ</t>
    </rPh>
    <phoneticPr fontId="23"/>
  </si>
  <si>
    <t>　　　</t>
    <phoneticPr fontId="23"/>
  </si>
  <si>
    <t>受注者</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</si>
  <si>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</si>
  <si>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</si>
  <si>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</si>
  <si>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掛金計算式</t>
  </si>
  <si>
    <t>（発注用掛金収納書のり付け）</t>
  </si>
  <si>
    <t>建設業退職金共済制度掛金収納書提出用紙</t>
    <phoneticPr fontId="1"/>
  </si>
  <si>
    <t>仲　裁　合　意　書</t>
  </si>
  <si>
    <t xml:space="preserve">施行場所   　　 </t>
  </si>
  <si>
    <t xml:space="preserve">　　　　　　　　　　　　　　　管轄審査会名　　　　福島県建設工事紛争審査会 </t>
  </si>
  <si>
    <t>発注者</t>
  </si>
  <si>
    <t xml:space="preserve">氏　名      　   </t>
  </si>
  <si>
    <t>仲裁合意書について</t>
  </si>
  <si>
    <t>（1） 仲裁合意について</t>
  </si>
  <si>
    <t>（2） 建設工事紛争審査会について</t>
  </si>
  <si>
    <t>兼任する
工事１</t>
    <rPh sb="0" eb="1">
      <t>ケン</t>
    </rPh>
    <rPh sb="1" eb="2">
      <t>ニン</t>
    </rPh>
    <rPh sb="5" eb="7">
      <t>コウジ</t>
    </rPh>
    <phoneticPr fontId="23"/>
  </si>
  <si>
    <t>兼任する
工事２</t>
    <rPh sb="0" eb="1">
      <t>ケン</t>
    </rPh>
    <rPh sb="1" eb="2">
      <t>ニン</t>
    </rPh>
    <rPh sb="5" eb="7">
      <t>コウジ</t>
    </rPh>
    <phoneticPr fontId="23"/>
  </si>
  <si>
    <t>兼任する
工事３</t>
    <rPh sb="0" eb="1">
      <t>ケン</t>
    </rPh>
    <rPh sb="1" eb="2">
      <t>ニン</t>
    </rPh>
    <rPh sb="5" eb="7">
      <t>コウジ</t>
    </rPh>
    <phoneticPr fontId="23"/>
  </si>
  <si>
    <t>　　　</t>
    <phoneticPr fontId="1"/>
  </si>
  <si>
    <t>　</t>
    <phoneticPr fontId="1"/>
  </si>
  <si>
    <t>契約番号</t>
    <phoneticPr fontId="1"/>
  </si>
  <si>
    <t>施行場所</t>
    <phoneticPr fontId="1"/>
  </si>
  <si>
    <t>請負代金額</t>
    <phoneticPr fontId="1"/>
  </si>
  <si>
    <t>円</t>
    <rPh sb="0" eb="1">
      <t>エン</t>
    </rPh>
    <phoneticPr fontId="1"/>
  </si>
  <si>
    <t>工事等名</t>
    <phoneticPr fontId="1"/>
  </si>
  <si>
    <t>所在地</t>
    <rPh sb="0" eb="3">
      <t>ショザイチ</t>
    </rPh>
    <phoneticPr fontId="1"/>
  </si>
  <si>
    <t>住所</t>
    <phoneticPr fontId="1"/>
  </si>
  <si>
    <t>）</t>
    <phoneticPr fontId="1"/>
  </si>
  <si>
    <t>　（共済制度名</t>
    <phoneticPr fontId="1"/>
  </si>
  <si>
    <t>　（掛金収納書等裏面添付）</t>
    <phoneticPr fontId="1"/>
  </si>
  <si>
    <t>　（</t>
    <phoneticPr fontId="1"/>
  </si>
  <si>
    <t xml:space="preserve"> 代表者</t>
    <phoneticPr fontId="1"/>
  </si>
  <si>
    <t>（名称及び代表者）</t>
    <phoneticPr fontId="1"/>
  </si>
  <si>
    <t>（又は住所）</t>
    <rPh sb="1" eb="2">
      <t>マタ</t>
    </rPh>
    <rPh sb="3" eb="5">
      <t>ジュウショ</t>
    </rPh>
    <phoneticPr fontId="1"/>
  </si>
  <si>
    <t>建設業退職金共済制度掛金</t>
    <phoneticPr fontId="1"/>
  </si>
  <si>
    <t>収納書提出に係る理由書</t>
    <phoneticPr fontId="1"/>
  </si>
  <si>
    <t>請負代金額</t>
    <phoneticPr fontId="1"/>
  </si>
  <si>
    <t>掛金収納額</t>
    <phoneticPr fontId="1"/>
  </si>
  <si>
    <t>円</t>
    <rPh sb="0" eb="1">
      <t>エン</t>
    </rPh>
    <phoneticPr fontId="1"/>
  </si>
  <si>
    <t>円・・・（A）</t>
    <phoneticPr fontId="1"/>
  </si>
  <si>
    <t>円・・・（B）</t>
    <phoneticPr fontId="1"/>
  </si>
  <si>
    <t>枚</t>
    <rPh sb="0" eb="1">
      <t>マイ</t>
    </rPh>
    <phoneticPr fontId="1"/>
  </si>
  <si>
    <t>（設備工事を含む）</t>
    <phoneticPr fontId="1"/>
  </si>
  <si>
    <t>土木工事</t>
    <phoneticPr fontId="1"/>
  </si>
  <si>
    <t>建築工事</t>
    <phoneticPr fontId="1"/>
  </si>
  <si>
    <t>　　（Ａ－Ｂ）×1.5／1,000</t>
    <phoneticPr fontId="1"/>
  </si>
  <si>
    <t>　　（Ａ－Ｂ）× ２ ／1,000</t>
    <phoneticPr fontId="1"/>
  </si>
  <si>
    <t>当初請負代金額</t>
    <rPh sb="0" eb="2">
      <t>トウショ</t>
    </rPh>
    <phoneticPr fontId="1"/>
  </si>
  <si>
    <t>当初収納済枚数</t>
    <rPh sb="0" eb="2">
      <t>トウショ</t>
    </rPh>
    <rPh sb="2" eb="4">
      <t>シュウノウ</t>
    </rPh>
    <rPh sb="4" eb="5">
      <t>ズ</t>
    </rPh>
    <rPh sb="5" eb="7">
      <t>マイスウ</t>
    </rPh>
    <phoneticPr fontId="1"/>
  </si>
  <si>
    <t>変更後請負代金額</t>
    <rPh sb="0" eb="2">
      <t>ヘンコウ</t>
    </rPh>
    <rPh sb="2" eb="3">
      <t>ゴ</t>
    </rPh>
    <rPh sb="3" eb="5">
      <t>ウケオイ</t>
    </rPh>
    <phoneticPr fontId="1"/>
  </si>
  <si>
    <t>変更後必要枚数</t>
    <rPh sb="0" eb="2">
      <t>ヘンコウ</t>
    </rPh>
    <rPh sb="2" eb="3">
      <t>ゴ</t>
    </rPh>
    <rPh sb="3" eb="5">
      <t>ヒツヨウ</t>
    </rPh>
    <rPh sb="5" eb="7">
      <t>マイスウ</t>
    </rPh>
    <phoneticPr fontId="1"/>
  </si>
  <si>
    <t>枚・・・(1)</t>
    <rPh sb="0" eb="1">
      <t>マイ</t>
    </rPh>
    <phoneticPr fontId="1"/>
  </si>
  <si>
    <t>枚・・・(2)</t>
    <rPh sb="0" eb="1">
      <t>マイ</t>
    </rPh>
    <phoneticPr fontId="1"/>
  </si>
  <si>
    <t>枚・・・（2）―（1）</t>
    <rPh sb="0" eb="1">
      <t>マイ</t>
    </rPh>
    <phoneticPr fontId="1"/>
  </si>
  <si>
    <t>　　　請負代金額又は対象額</t>
    <phoneticPr fontId="1"/>
  </si>
  <si>
    <t>　　　上記に係る消費税及び地方消費税の額</t>
    <phoneticPr fontId="1"/>
  </si>
  <si>
    <t>(追加変更）</t>
    <rPh sb="1" eb="3">
      <t>ツイカ</t>
    </rPh>
    <rPh sb="3" eb="5">
      <t>ヘンコウ</t>
    </rPh>
    <phoneticPr fontId="1"/>
  </si>
  <si>
    <t>（1）掛金収納書(電子申請方式)で手続き完了後に提出するため。</t>
    <rPh sb="3" eb="4">
      <t>カ</t>
    </rPh>
    <rPh sb="4" eb="5">
      <t>キン</t>
    </rPh>
    <rPh sb="5" eb="7">
      <t>シュウノウ</t>
    </rPh>
    <rPh sb="7" eb="8">
      <t>ショ</t>
    </rPh>
    <rPh sb="9" eb="11">
      <t>デンシ</t>
    </rPh>
    <rPh sb="11" eb="13">
      <t>シンセイ</t>
    </rPh>
    <rPh sb="13" eb="15">
      <t>ホウシキ</t>
    </rPh>
    <rPh sb="17" eb="19">
      <t>テツヅ</t>
    </rPh>
    <rPh sb="20" eb="22">
      <t>カンリョウ</t>
    </rPh>
    <rPh sb="22" eb="23">
      <t>ゴ</t>
    </rPh>
    <rPh sb="24" eb="26">
      <t>テイシュツ</t>
    </rPh>
    <phoneticPr fontId="1"/>
  </si>
  <si>
    <t>消費税計算チェック</t>
    <rPh sb="0" eb="3">
      <t>ショウヒゼイ</t>
    </rPh>
    <rPh sb="3" eb="5">
      <t>ケイサン</t>
    </rPh>
    <phoneticPr fontId="1"/>
  </si>
  <si>
    <t>契約締結時に掛金収納書の提出を要しない理由</t>
    <rPh sb="0" eb="2">
      <t>ケイヤク</t>
    </rPh>
    <rPh sb="2" eb="4">
      <t>テイケツ</t>
    </rPh>
    <rPh sb="4" eb="5">
      <t>ジ</t>
    </rPh>
    <rPh sb="6" eb="7">
      <t>カ</t>
    </rPh>
    <rPh sb="7" eb="8">
      <t>キン</t>
    </rPh>
    <rPh sb="8" eb="10">
      <t>シュウノウ</t>
    </rPh>
    <rPh sb="10" eb="11">
      <t>ショ</t>
    </rPh>
    <phoneticPr fontId="1"/>
  </si>
  <si>
    <t>（2）中小企業退職金共済制度に従業員が全員加入済のため。</t>
    <phoneticPr fontId="1"/>
  </si>
  <si>
    <t>（3）他の退職金共済制度に従業員が全員加入済のため。</t>
    <phoneticPr fontId="1"/>
  </si>
  <si>
    <t>（4）その他</t>
    <phoneticPr fontId="1"/>
  </si>
  <si>
    <t>当初</t>
    <phoneticPr fontId="1"/>
  </si>
  <si>
    <t>・</t>
    <phoneticPr fontId="1"/>
  </si>
  <si>
    <t>変更</t>
    <phoneticPr fontId="1"/>
  </si>
  <si>
    <t>氏名</t>
    <phoneticPr fontId="1"/>
  </si>
  <si>
    <t>現場代理人及び主任技術者等通知書</t>
    <phoneticPr fontId="1"/>
  </si>
  <si>
    <t>契約番号</t>
    <rPh sb="0" eb="4">
      <t>ケイヤクバンゴウ</t>
    </rPh>
    <phoneticPr fontId="1"/>
  </si>
  <si>
    <t>工期</t>
    <rPh sb="0" eb="2">
      <t>コウキ</t>
    </rPh>
    <phoneticPr fontId="1"/>
  </si>
  <si>
    <t>現場代理人</t>
    <phoneticPr fontId="1"/>
  </si>
  <si>
    <t>主任技術者又は監理技術者</t>
    <phoneticPr fontId="1"/>
  </si>
  <si>
    <t>施工形態</t>
    <phoneticPr fontId="1"/>
  </si>
  <si>
    <t>１　すべて自社施工する。</t>
    <phoneticPr fontId="1"/>
  </si>
  <si>
    <t>２　一部下請施工する。</t>
  </si>
  <si>
    <t>主任技術者　氏名</t>
  </si>
  <si>
    <t>役職</t>
  </si>
  <si>
    <t>建設業法第７条第２号に定める要件</t>
    <phoneticPr fontId="1"/>
  </si>
  <si>
    <t>イ</t>
  </si>
  <si>
    <t>学歴</t>
    <rPh sb="0" eb="2">
      <t>ガクレキ</t>
    </rPh>
    <phoneticPr fontId="1"/>
  </si>
  <si>
    <t>学科</t>
  </si>
  <si>
    <t>実務経験</t>
    <phoneticPr fontId="1"/>
  </si>
  <si>
    <t>ロ</t>
  </si>
  <si>
    <t>ハ</t>
  </si>
  <si>
    <t>資格の名称</t>
    <phoneticPr fontId="1"/>
  </si>
  <si>
    <t>監理技術者　氏名</t>
  </si>
  <si>
    <t>資格の名称</t>
  </si>
  <si>
    <t>資格者証番号</t>
  </si>
  <si>
    <t>(注)１　「施工形態」の欄は、該当する事項の番号を○で囲むこと。</t>
    <rPh sb="1" eb="2">
      <t>チュウ</t>
    </rPh>
    <phoneticPr fontId="1"/>
  </si>
  <si>
    <t>　　２　主任技術者の欄には、建設業法第7条第2号イ・ロ・ハのうち該当する資格要件を
　　　　○で囲み必要事項を記入すること。</t>
    <phoneticPr fontId="1"/>
  </si>
  <si>
    <t>　　４　監理技術者資格者証の交付を受けている技術者は、その写しを添付すること。</t>
    <phoneticPr fontId="1"/>
  </si>
  <si>
    <r>
      <t xml:space="preserve">    ５　記載事項に変更が生じた場合には、速やかに再提出すること。</t>
    </r>
    <r>
      <rPr>
        <sz val="8"/>
        <color theme="1"/>
        <rFont val="ＭＳ 明朝"/>
        <family val="1"/>
        <charset val="128"/>
      </rPr>
      <t>(上欄の変更を○で囲むこと。）</t>
    </r>
    <phoneticPr fontId="1"/>
  </si>
  <si>
    <t>～</t>
    <phoneticPr fontId="1"/>
  </si>
  <si>
    <r>
      <t xml:space="preserve">商号
</t>
    </r>
    <r>
      <rPr>
        <sz val="9"/>
        <color theme="1"/>
        <rFont val="ＭＳ 明朝"/>
        <family val="1"/>
        <charset val="128"/>
      </rPr>
      <t>又は名称</t>
    </r>
    <phoneticPr fontId="1"/>
  </si>
  <si>
    <t>(所在地)</t>
    <rPh sb="1" eb="4">
      <t>ショザイチ</t>
    </rPh>
    <phoneticPr fontId="1"/>
  </si>
  <si>
    <t>↓契約内容を入力してください</t>
    <rPh sb="1" eb="3">
      <t>ケイヤク</t>
    </rPh>
    <rPh sb="3" eb="5">
      <t>ナイヨウ</t>
    </rPh>
    <rPh sb="6" eb="8">
      <t>ニュウリョク</t>
    </rPh>
    <phoneticPr fontId="1"/>
  </si>
  <si>
    <t>消費税確認</t>
    <rPh sb="0" eb="3">
      <t>ショウヒゼイ</t>
    </rPh>
    <rPh sb="3" eb="5">
      <t>カクニン</t>
    </rPh>
    <phoneticPr fontId="1"/>
  </si>
  <si>
    <t>契約金額確認</t>
    <rPh sb="0" eb="2">
      <t>ケイヤク</t>
    </rPh>
    <rPh sb="2" eb="4">
      <t>キンガク</t>
    </rPh>
    <rPh sb="4" eb="6">
      <t>カクニン</t>
    </rPh>
    <phoneticPr fontId="1"/>
  </si>
  <si>
    <t>　　</t>
    <phoneticPr fontId="1"/>
  </si>
  <si>
    <t xml:space="preserve">  仲裁合意とは、裁判所への訴訟に代えて、紛争の解決を仲裁人に委ねることを約する当事者間の契約である。
   仲裁手続によってなされる仲裁判断は、裁判上の確定判決と同一の効力を有し、たとえその仲裁判断の内容に不服があっても、その内容を裁判所で争うことはできない.
</t>
    <phoneticPr fontId="1"/>
  </si>
  <si>
    <t>受注者</t>
    <phoneticPr fontId="1"/>
  </si>
  <si>
    <t>住　所</t>
    <phoneticPr fontId="1"/>
  </si>
  <si>
    <t xml:space="preserve">（ 契約番号  </t>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</si>
  <si>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</si>
  <si>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</si>
  <si>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（名称及び代表者）</t>
    <phoneticPr fontId="1"/>
  </si>
  <si>
    <t>（所在地）</t>
    <phoneticPr fontId="1"/>
  </si>
  <si>
    <r>
      <t>円</t>
    </r>
    <r>
      <rPr>
        <sz val="9"/>
        <rFont val="游ゴシック"/>
        <family val="3"/>
        <charset val="128"/>
        <scheme val="minor"/>
      </rPr>
      <t>・・・</t>
    </r>
    <r>
      <rPr>
        <sz val="10.5"/>
        <rFont val="游ゴシック"/>
        <family val="2"/>
        <charset val="128"/>
        <scheme val="minor"/>
      </rPr>
      <t>（A）</t>
    </r>
    <phoneticPr fontId="1"/>
  </si>
  <si>
    <r>
      <t>円</t>
    </r>
    <r>
      <rPr>
        <sz val="9"/>
        <rFont val="游ゴシック"/>
        <family val="3"/>
        <charset val="128"/>
        <scheme val="minor"/>
      </rPr>
      <t>・・・</t>
    </r>
    <r>
      <rPr>
        <sz val="10.5"/>
        <rFont val="游ゴシック"/>
        <family val="2"/>
        <charset val="128"/>
        <scheme val="minor"/>
      </rPr>
      <t>（B）</t>
    </r>
    <phoneticPr fontId="1"/>
  </si>
  <si>
    <t>代表者氏名</t>
    <rPh sb="0" eb="3">
      <t>ダイヒョウシャ</t>
    </rPh>
    <rPh sb="3" eb="5">
      <t>シメイ</t>
    </rPh>
    <phoneticPr fontId="1"/>
  </si>
  <si>
    <t>郡山市上下水道事業管理者</t>
    <rPh sb="0" eb="3">
      <t>コオリヤマシ</t>
    </rPh>
    <rPh sb="3" eb="5">
      <t>ジョウゲ</t>
    </rPh>
    <rPh sb="5" eb="7">
      <t>スイドウ</t>
    </rPh>
    <rPh sb="7" eb="9">
      <t>ジギョウ</t>
    </rPh>
    <rPh sb="9" eb="12">
      <t>カンリシャ</t>
    </rPh>
    <phoneticPr fontId="23"/>
  </si>
  <si>
    <t>郡山市上下水道事業管理者　様</t>
    <rPh sb="13" eb="14">
      <t>サマ</t>
    </rPh>
    <phoneticPr fontId="23"/>
  </si>
  <si>
    <t>　郡山市上下水道事業管理者</t>
    <phoneticPr fontId="1"/>
  </si>
  <si>
    <t>郡山市豊田町１番４号</t>
    <rPh sb="3" eb="6">
      <t>トヨタマチ</t>
    </rPh>
    <rPh sb="7" eb="8">
      <t>バン</t>
    </rPh>
    <rPh sb="9" eb="10">
      <t>ゴウ</t>
    </rPh>
    <phoneticPr fontId="1"/>
  </si>
  <si>
    <t>郡山市上下水道事業管理者</t>
    <rPh sb="3" eb="12">
      <t>ジョウゲスイドウジギョウカンリシャ</t>
    </rPh>
    <phoneticPr fontId="1"/>
  </si>
  <si>
    <t>に着手したので届けます。</t>
    <phoneticPr fontId="1"/>
  </si>
  <si>
    <t>ggge年m月d日</t>
    <rPh sb="4" eb="5">
      <t>ネン</t>
    </rPh>
    <rPh sb="6" eb="7">
      <t>ガツ</t>
    </rPh>
    <rPh sb="8" eb="9">
      <t>ニチ</t>
    </rPh>
    <phoneticPr fontId="1"/>
  </si>
  <si>
    <t>円（税込）</t>
    <rPh sb="0" eb="1">
      <t>エン</t>
    </rPh>
    <phoneticPr fontId="1"/>
  </si>
  <si>
    <t xml:space="preserve">   建設工事紛争審査会（以下「審査会」という。）は、建設工事の請負契約に関する紛争の解決を図るため建設業法に基づいて設置されており、同法の規定により、あっせん、調停及び仲裁を行う権限を有している。また、中央建設工事紛争審査会（以下「中央審査会」という。）は、国土交通省に、都道府県紛争審査会（以下「都道府県審査会」という。）は各都道府県にそれぞれ設置されている。審査会の管轄は、原則として、受注者が国土交通大臣の許可を受けた建設業者であるときは中央審査会、都道府県知事の許可を受けた建設業者であるときは当該都道府県審査会であるが、当事者の合意によって管轄審査会を定めることもできる。
   審査会による仲裁は、三人の仲裁委員が行い、仲裁委員は、審査会の委員又は特別委員のうちから当事者が合意によって選定した者につき、審査会の会長が指名する。また、仲裁委員のうち少なくとも一人は、弁護士法の規定により弁護士となる資格を有する者である。
　なお、審査会における仲裁手続は、建設業法に特別の定めがある場合を除き、仲裁法の規定が適用される。</t>
    <phoneticPr fontId="1"/>
  </si>
  <si>
    <t>工事等名　</t>
    <rPh sb="0" eb="2">
      <t>コウジ</t>
    </rPh>
    <rPh sb="2" eb="3">
      <t>トウ</t>
    </rPh>
    <rPh sb="3" eb="4">
      <t>メイ</t>
    </rPh>
    <phoneticPr fontId="1"/>
  </si>
  <si>
    <t>工事（修繕）名</t>
    <rPh sb="0" eb="2">
      <t>コウジ</t>
    </rPh>
    <rPh sb="3" eb="5">
      <t>シュウゼン</t>
    </rPh>
    <rPh sb="6" eb="7">
      <t>メイ</t>
    </rPh>
    <phoneticPr fontId="1"/>
  </si>
  <si>
    <t>工事等名</t>
    <rPh sb="0" eb="2">
      <t>コウジ</t>
    </rPh>
    <rPh sb="2" eb="3">
      <t>トウ</t>
    </rPh>
    <rPh sb="3" eb="4">
      <t>メイ</t>
    </rPh>
    <phoneticPr fontId="1"/>
  </si>
  <si>
    <t>施行場所</t>
    <rPh sb="0" eb="2">
      <t>セコウ</t>
    </rPh>
    <rPh sb="2" eb="4">
      <t>バショ</t>
    </rPh>
    <phoneticPr fontId="1"/>
  </si>
  <si>
    <t>(1) 下請総額5,000万円未満</t>
    <phoneticPr fontId="1"/>
  </si>
  <si>
    <t>(2)下請総額5,000万円以上</t>
    <phoneticPr fontId="1"/>
  </si>
  <si>
    <t>　　３　下請総額5,000万円は、建築一式工事の場合にあっては8,000万円とする。</t>
    <phoneticPr fontId="1"/>
  </si>
  <si>
    <t>監理技術者補佐　氏名</t>
    <rPh sb="5" eb="7">
      <t>ホサ</t>
    </rPh>
    <phoneticPr fontId="1"/>
  </si>
  <si>
    <t>該当する要件</t>
    <rPh sb="0" eb="2">
      <t>ガイトウ</t>
    </rPh>
    <rPh sb="4" eb="6">
      <t>ヨウケン</t>
    </rPh>
    <phoneticPr fontId="23"/>
  </si>
  <si>
    <t>１　建設業法施行令第27条第２項に該当する工事
　　工事の対象となる工作物に一体性若しくは連続性が認められる工事又は施工にあたり
　相互に調整を要する工事で、かつ、工事現場の相互の間隔が10km程度の近接した場所に
　おいて同一の建設業者が施工する工事（建設業法（昭和24年法律第100号）で定める監理
　技術者を配置しなければならない工事（以下「監理技術者配置工事」という。）を除
　く。）
※ 監理技術者配置工事とは、5,000万円以上の下請契約を締結する工事（建築一式の場合
　は、8,000万円以上の下請契約を締結する工事）</t>
    <phoneticPr fontId="23"/>
  </si>
  <si>
    <t>２　建設業法第26条第３項に該当する工事
　　次のア～クを全て満たす工事
　ア　請負代金の額が、１億円未満（建築一式工事である場合は２億円未満）であること。
　イ　建設工事の工事現場間の距離が、同一の現場代理人がその一日の勤務時間内に巡回
　　可能なものであり、かつ工事現場において災害、事故その他の事象が発生した場合に
　　おいて、当該工事現場と他の工事現場との間の移動時間がおおむね２時間以内である
　　こと。
　ウ　当該建設業者が注文者となった下請契約から数えて、下請次数が３を超えていない
　　こと。</t>
    <phoneticPr fontId="23"/>
  </si>
  <si>
    <t>　エ　連絡その他必要な措置を講ずるための連絡員を置いていること。なお、当該建設工
　　事が土木一式工事または建築一式工事の場合の連絡員は、当該建設工事に対し１年以
　　上の実務の経験を有する者を当該工事現場に置くこと。
　オ　当該工事現場の施工体制を情報通信技術を利用する方法により確認するための措置
　　を講じていること。
　カ　当該建設工事を請け負った建設業者が、建設業法施行規則（昭和24年建設省令第14
　　号）第17条の２第１項第５号に掲げる事項を記載した人員の配置の計画書を作成し、
　　工事現場ごとに備え置いていること。
　キ　当該工事現場の状況の確認をするために必要な映像及び音声の送受信が可能な情報
　　通信機器が設置され、かつ当該機器を用いた通信を利用することが可能な環境が確保
　　されていること。
　ク　工事現場の数が２を超えないこと。</t>
    <phoneticPr fontId="23"/>
  </si>
  <si>
    <t>３　それぞれの工事当初請負金額が1,500万円未満の３件又は4,500万円未満（建築一式の
　場合は、9,000万円未満）の２件まで工事担当課長（上下水道局の工事担当課長を含
　む。）が支障なしと認める工事</t>
    <phoneticPr fontId="23"/>
  </si>
  <si>
    <t>４　１から３のほか、工事担当課長、財務部契約検査課長及び上下水道局総務課長が特に
　必要と認める工事</t>
    <phoneticPr fontId="23"/>
  </si>
  <si>
    <t>郡山市上下水道事業管理者　緑川　光博</t>
    <rPh sb="0" eb="12">
      <t>コオリヤマシジョウゲスイドウジギョウカンリシャ</t>
    </rPh>
    <rPh sb="13" eb="15">
      <t>ミドリカワ</t>
    </rPh>
    <rPh sb="16" eb="18">
      <t>ミツヒロ</t>
    </rPh>
    <phoneticPr fontId="1"/>
  </si>
  <si>
    <t>該当する要件の番号（裏面参照）</t>
    <rPh sb="0" eb="2">
      <t>ガイトウ</t>
    </rPh>
    <rPh sb="4" eb="6">
      <t>ヨウケン</t>
    </rPh>
    <rPh sb="7" eb="9">
      <t>バンゴウ</t>
    </rPh>
    <rPh sb="10" eb="14">
      <t>ウラメンサンショウ</t>
    </rPh>
    <phoneticPr fontId="23"/>
  </si>
  <si>
    <t>郡山市上下水道事業管理者　　緑川　光博</t>
    <rPh sb="0" eb="12">
      <t>コオリヤマシジョウゲスイドウジギョウカンリシャ</t>
    </rPh>
    <phoneticPr fontId="1"/>
  </si>
  <si>
    <t>定めたので別添経歴書を添えて通知します。</t>
    <phoneticPr fontId="1"/>
  </si>
  <si>
    <t>　次の工事(上下水道局発注の修繕を含む。）について、現場代理人を兼任とするので届け出ます。
　なお、工事の施工に当たり、関係法令等を遵守し安全管理及び工程管理に万全を期し、万一、兼任が適当でないと判断された場合は、兼任の解除を指示されても異議ありません。</t>
    <rPh sb="1" eb="2">
      <t>ツギ</t>
    </rPh>
    <rPh sb="3" eb="5">
      <t>コウジ</t>
    </rPh>
    <rPh sb="6" eb="7">
      <t>ジョウ</t>
    </rPh>
    <rPh sb="8" eb="11">
      <t>スイドウキョク</t>
    </rPh>
    <rPh sb="11" eb="13">
      <t>ハッチュウ</t>
    </rPh>
    <rPh sb="14" eb="16">
      <t>シュウゼン</t>
    </rPh>
    <rPh sb="17" eb="18">
      <t>フク</t>
    </rPh>
    <rPh sb="26" eb="28">
      <t>ゲンバ</t>
    </rPh>
    <rPh sb="28" eb="31">
      <t>ダイリニン</t>
    </rPh>
    <rPh sb="32" eb="33">
      <t>ケン</t>
    </rPh>
    <rPh sb="33" eb="34">
      <t>ニン</t>
    </rPh>
    <rPh sb="39" eb="40">
      <t>トド</t>
    </rPh>
    <rPh sb="41" eb="42">
      <t>デ</t>
    </rPh>
    <phoneticPr fontId="23"/>
  </si>
  <si>
    <t>　厚生年金保険及び雇用保険の法定の事業主負担額）</t>
    <phoneticPr fontId="23"/>
  </si>
  <si>
    <t>（工事価格のうち、現場労働者に関する健康保険、</t>
    <rPh sb="1" eb="3">
      <t>コウジ</t>
    </rPh>
    <rPh sb="3" eb="5">
      <t>カカク</t>
    </rPh>
    <rPh sb="9" eb="11">
      <t>ゲンバ</t>
    </rPh>
    <rPh sb="11" eb="14">
      <t>ロウドウシャ</t>
    </rPh>
    <rPh sb="15" eb="16">
      <t>カン</t>
    </rPh>
    <rPh sb="18" eb="20">
      <t>ケンコウ</t>
    </rPh>
    <rPh sb="20" eb="22">
      <t>ホケン</t>
    </rPh>
    <phoneticPr fontId="23"/>
  </si>
  <si>
    <t>契約方法</t>
    <rPh sb="0" eb="4">
      <t>ケイヤクホウホウ</t>
    </rPh>
    <phoneticPr fontId="1"/>
  </si>
  <si>
    <t>工事等名</t>
    <rPh sb="0" eb="4">
      <t>コウジトウメイ</t>
    </rPh>
    <phoneticPr fontId="25"/>
  </si>
  <si>
    <t>紙契約</t>
  </si>
  <si>
    <t>月</t>
    <rPh sb="0" eb="1">
      <t>ツキ</t>
    </rPh>
    <phoneticPr fontId="23"/>
  </si>
  <si>
    <t>　本契約の証として、本書２通を作成し、当事者記名押印の上、各自１通を保有する。</t>
  </si>
  <si>
    <t>　本契約の証として、本書の電磁的記録を作成し、当事者は電子署名を行い、各自電磁的記録を保有する。</t>
  </si>
  <si>
    <t>始期（着手日）</t>
    <rPh sb="0" eb="1">
      <t>ハジ</t>
    </rPh>
    <rPh sb="1" eb="2">
      <t>キ</t>
    </rPh>
    <rPh sb="3" eb="5">
      <t>チャクシュ</t>
    </rPh>
    <rPh sb="5" eb="6">
      <t>ビ</t>
    </rPh>
    <phoneticPr fontId="1"/>
  </si>
  <si>
    <t>終期</t>
    <rPh sb="0" eb="2">
      <t>シュウキ</t>
    </rPh>
    <phoneticPr fontId="1"/>
  </si>
  <si>
    <t>工期又は</t>
    <rPh sb="2" eb="3">
      <t>マタ</t>
    </rPh>
    <phoneticPr fontId="1"/>
  </si>
  <si>
    <t>修繕期間</t>
    <rPh sb="0" eb="2">
      <t>シュウゼン</t>
    </rPh>
    <rPh sb="2" eb="4">
      <t>キカン</t>
    </rPh>
    <phoneticPr fontId="1"/>
  </si>
  <si>
    <t>工期又は修繕期間</t>
    <rPh sb="0" eb="2">
      <t>コウキ</t>
    </rPh>
    <rPh sb="2" eb="3">
      <t>マタ</t>
    </rPh>
    <rPh sb="4" eb="8">
      <t>シュウゼンキカン</t>
    </rPh>
    <phoneticPr fontId="25"/>
  </si>
  <si>
    <t>１</t>
    <phoneticPr fontId="1"/>
  </si>
  <si>
    <t>２</t>
    <phoneticPr fontId="1"/>
  </si>
  <si>
    <t>３</t>
    <phoneticPr fontId="1"/>
  </si>
  <si>
    <t>４</t>
    <phoneticPr fontId="1"/>
  </si>
  <si>
    <t>５</t>
    <phoneticPr fontId="1"/>
  </si>
  <si>
    <t xml:space="preserve">工事等名 </t>
    <rPh sb="2" eb="3">
      <t>トウ</t>
    </rPh>
    <phoneticPr fontId="1"/>
  </si>
  <si>
    <t>契約保証金</t>
    <phoneticPr fontId="1"/>
  </si>
  <si>
    <t>修繕期間</t>
    <rPh sb="0" eb="4">
      <t>シュウゼンキカン</t>
    </rPh>
    <phoneticPr fontId="1"/>
  </si>
  <si>
    <t>工期又は
修繕期間</t>
    <rPh sb="0" eb="2">
      <t>コウキ</t>
    </rPh>
    <rPh sb="2" eb="3">
      <t>マタ</t>
    </rPh>
    <rPh sb="5" eb="7">
      <t>シュウゼン</t>
    </rPh>
    <rPh sb="7" eb="9">
      <t>キカン</t>
    </rPh>
    <phoneticPr fontId="23"/>
  </si>
  <si>
    <t>工事等名</t>
    <rPh sb="0" eb="2">
      <t>コウジ</t>
    </rPh>
    <rPh sb="2" eb="3">
      <t>トウ</t>
    </rPh>
    <rPh sb="3" eb="4">
      <t>メイ</t>
    </rPh>
    <phoneticPr fontId="23"/>
  </si>
  <si>
    <t>工期又は</t>
    <rPh sb="0" eb="2">
      <t>コウキ</t>
    </rPh>
    <rPh sb="2" eb="3">
      <t>マタ</t>
    </rPh>
    <phoneticPr fontId="1"/>
  </si>
  <si>
    <t>修繕期間</t>
    <rPh sb="0" eb="4">
      <t>シュウゼンキカン</t>
    </rPh>
    <phoneticPr fontId="1"/>
  </si>
  <si>
    <t>件名</t>
    <rPh sb="0" eb="2">
      <t>ケンメイ</t>
    </rPh>
    <phoneticPr fontId="1"/>
  </si>
  <si>
    <t>契約の下記工事又は修繕は、</t>
    <rPh sb="7" eb="8">
      <t>マタ</t>
    </rPh>
    <phoneticPr fontId="1"/>
  </si>
  <si>
    <t>工事等請負契約書</t>
    <rPh sb="2" eb="3">
      <t>トウ</t>
    </rPh>
    <phoneticPr fontId="1"/>
  </si>
  <si>
    <t>　 上記の工事等について、発注者と受注者は、各々の対等な立場における合意に基づいて、令和８年度郡山市上下水道局工事等請負契約約款並びに別冊設計図及び仕様書並びに次の特約条項に定めるところにより、公正な請負契約を締結し、信義に従って誠実にこれを履行するものとする。</t>
    <rPh sb="7" eb="8">
      <t>トウ</t>
    </rPh>
    <rPh sb="50" eb="55">
      <t>ジョウゲスイドウキョク</t>
    </rPh>
    <rPh sb="57" eb="58">
      <t>トウ</t>
    </rPh>
    <phoneticPr fontId="1"/>
  </si>
  <si>
    <t xml:space="preserve"> </t>
    <phoneticPr fontId="1"/>
  </si>
  <si>
    <t>（当初）</t>
    <rPh sb="1" eb="3">
      <t>トウショ</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</si>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</sst>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quot;円&quot;"/>
    <numFmt numFmtId="177" formatCode="[$-411]ggge&quot;年&quot;m&quot;月&quot;d&quot;日&quot;;@"/>
    <numFmt numFmtId="178" formatCode="&quot;¥&quot;#,##0_);[Red]\(&quot;¥&quot;#,##0\)"/>
  </numFmts>
  <fonts count="93">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3"/>
      <color theme="1"/>
      <name val="游ゴシック"/>
      <family val="2"/>
      <charset val="128"/>
      <scheme val="minor"/>
    </font>
    <font>
      <sz val="14"/>
      <color theme="1"/>
      <name val="ＭＳ 明朝"/>
      <family val="1"/>
      <charset val="128"/>
    </font>
    <font>
      <sz val="11"/>
      <color theme="0" tint="-0.34998626667073579"/>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6"/>
      <name val="ＭＳ 明朝"/>
      <family val="1"/>
      <charset val="128"/>
    </font>
    <font>
      <sz val="18"/>
      <color theme="1"/>
      <name val="ＭＳ 明朝"/>
      <family val="1"/>
      <charset val="128"/>
    </font>
    <font>
      <sz val="11"/>
      <name val="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1"/>
      <color indexed="8"/>
      <name val="ＭＳ 明朝"/>
      <family val="1"/>
      <charset val="128"/>
    </font>
    <font>
      <sz val="9"/>
      <color indexed="8"/>
      <name val="ＭＳ 明朝"/>
      <family val="1"/>
      <charset val="128"/>
    </font>
    <font>
      <sz val="12"/>
      <color indexed="8"/>
      <name val="ＭＳ 明朝"/>
      <family val="1"/>
      <charset val="128"/>
    </font>
    <font>
      <sz val="18"/>
      <color indexed="8"/>
      <name val="ＭＳ 明朝"/>
      <family val="1"/>
      <charset val="128"/>
    </font>
    <font>
      <sz val="9.5"/>
      <color indexed="8"/>
      <name val="ＭＳ 明朝"/>
      <family val="1"/>
      <charset val="128"/>
    </font>
    <font>
      <sz val="10"/>
      <color theme="1"/>
      <name val="游ゴシック"/>
      <family val="3"/>
      <charset val="128"/>
      <scheme val="minor"/>
    </font>
    <font>
      <sz val="14"/>
      <color rgb="FFFF0000"/>
      <name val="ＭＳ 明朝"/>
      <family val="1"/>
      <charset val="128"/>
    </font>
    <font>
      <sz val="10.5"/>
      <name val="游ゴシック"/>
      <family val="3"/>
      <charset val="128"/>
      <scheme val="minor"/>
    </font>
    <font>
      <sz val="11"/>
      <name val="游ゴシック"/>
      <family val="3"/>
      <charset val="128"/>
      <scheme val="minor"/>
    </font>
    <font>
      <sz val="10.5"/>
      <color theme="1"/>
      <name val="ＭＳ 明朝"/>
      <family val="1"/>
      <charset val="128"/>
    </font>
    <font>
      <sz val="9"/>
      <color theme="1"/>
      <name val="ＭＳ 明朝"/>
      <family val="1"/>
      <charset val="128"/>
    </font>
    <font>
      <b/>
      <sz val="16"/>
      <name val="游ゴシック"/>
      <family val="3"/>
      <charset val="128"/>
      <scheme val="minor"/>
    </font>
    <font>
      <sz val="14"/>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b/>
      <sz val="18"/>
      <color theme="1"/>
      <name val="ＭＳ 明朝"/>
      <family val="1"/>
      <charset val="128"/>
    </font>
    <font>
      <sz val="20"/>
      <color theme="1"/>
      <name val="ＭＳ 明朝"/>
      <family val="1"/>
      <charset val="128"/>
    </font>
    <font>
      <sz val="11"/>
      <name val="游ゴシック"/>
      <family val="2"/>
      <charset val="128"/>
      <scheme val="minor"/>
    </font>
    <font>
      <sz val="12"/>
      <name val="游ゴシック"/>
      <family val="2"/>
      <charset val="128"/>
      <scheme val="minor"/>
    </font>
    <font>
      <sz val="18"/>
      <name val="游ゴシック"/>
      <family val="3"/>
      <charset val="128"/>
      <scheme val="minor"/>
    </font>
    <font>
      <sz val="16"/>
      <name val="游ゴシック"/>
      <family val="2"/>
      <charset val="128"/>
      <scheme val="minor"/>
    </font>
    <font>
      <sz val="16"/>
      <name val="游ゴシック"/>
      <family val="3"/>
      <charset val="128"/>
      <scheme val="minor"/>
    </font>
    <font>
      <sz val="14"/>
      <name val="游ゴシック"/>
      <family val="2"/>
      <charset val="128"/>
      <scheme val="minor"/>
    </font>
    <font>
      <sz val="10.5"/>
      <name val="游ゴシック"/>
      <family val="2"/>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b/>
      <sz val="11"/>
      <color theme="1"/>
      <name val="ＭＳ 明朝"/>
      <family val="1"/>
      <charset val="128"/>
    </font>
    <font>
      <sz val="16"/>
      <color theme="1"/>
      <name val="明朝"/>
      <family val="1"/>
      <charset val="128"/>
    </font>
    <font>
      <sz val="20"/>
      <color theme="1"/>
      <name val="ＭＳ ゴシック"/>
      <family val="3"/>
      <charset val="128"/>
    </font>
    <font>
      <sz val="14"/>
      <color indexed="8"/>
      <name val="ＭＳ 明朝"/>
      <family val="1"/>
      <charset val="128"/>
    </font>
    <font>
      <b/>
      <sz val="16"/>
      <color indexed="81"/>
      <name val="游ゴシック"/>
      <family val="3"/>
      <charset val="128"/>
      <scheme val="minor"/>
    </font>
    <font>
      <sz val="16"/>
      <color indexed="81"/>
      <name val="游ゴシック"/>
      <family val="3"/>
      <charset val="128"/>
      <scheme val="minor"/>
    </font>
    <font>
      <b/>
      <sz val="14"/>
      <color indexed="10"/>
      <name val="游ゴシック"/>
      <family val="3"/>
      <charset val="128"/>
      <scheme val="minor"/>
    </font>
    <font>
      <sz val="16"/>
      <color theme="1"/>
      <name val="游ゴシック"/>
      <family val="3"/>
      <charset val="128"/>
      <scheme val="minor"/>
    </font>
    <font>
      <sz val="20"/>
      <color theme="1"/>
      <name val="游ゴシック"/>
      <family val="2"/>
      <charset val="128"/>
      <scheme val="minor"/>
    </font>
    <font>
      <sz val="11"/>
      <color theme="0" tint="-0.499984740745262"/>
      <name val="ＭＳ 明朝"/>
      <family val="1"/>
      <charset val="128"/>
    </font>
    <font>
      <sz val="10.5"/>
      <color theme="0" tint="-0.499984740745262"/>
      <name val="ＭＳ 明朝"/>
      <family val="1"/>
      <charset val="128"/>
    </font>
    <font>
      <b/>
      <sz val="11"/>
      <color theme="1"/>
      <name val="游ゴシック"/>
      <family val="2"/>
      <charset val="128"/>
      <scheme val="minor"/>
    </font>
    <font>
      <sz val="26"/>
      <color theme="1"/>
      <name val="ＭＳ 明朝"/>
      <family val="1"/>
      <charset val="128"/>
    </font>
    <font>
      <sz val="48"/>
      <color theme="0" tint="-0.249977111117893"/>
      <name val="游ゴシック"/>
      <family val="3"/>
      <charset val="128"/>
      <scheme val="minor"/>
    </font>
    <font>
      <sz val="11"/>
      <color theme="0" tint="-0.249977111117893"/>
      <name val="游ゴシック"/>
      <family val="3"/>
      <charset val="128"/>
      <scheme val="minor"/>
    </font>
    <font>
      <sz val="11"/>
      <color theme="0" tint="-0.249977111117893"/>
      <name val="ＭＳ 明朝"/>
      <family val="1"/>
      <charset val="128"/>
    </font>
    <font>
      <sz val="36"/>
      <color theme="0" tint="-0.249977111117893"/>
      <name val="ＭＳ 明朝"/>
      <family val="1"/>
      <charset val="128"/>
    </font>
    <font>
      <sz val="11"/>
      <color theme="0" tint="-0.249977111117893"/>
      <name val="游ゴシック"/>
      <family val="2"/>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DashDot">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hair">
        <color auto="1"/>
      </bottom>
      <diagonal/>
    </border>
    <border>
      <left style="thin">
        <color indexed="64"/>
      </left>
      <right style="thin">
        <color indexed="64"/>
      </right>
      <top/>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38" fontId="21" fillId="0" borderId="0" applyFont="0" applyFill="0" applyBorder="0" applyAlignment="0" applyProtection="0">
      <alignment vertical="center"/>
    </xf>
    <xf numFmtId="0" fontId="22" fillId="0" borderId="0">
      <alignment vertical="center"/>
    </xf>
    <xf numFmtId="38" fontId="24" fillId="0" borderId="0" applyFill="0" applyBorder="0" applyAlignment="0" applyProtection="0">
      <alignment vertical="center"/>
    </xf>
    <xf numFmtId="0" fontId="27" fillId="0" borderId="0"/>
    <xf numFmtId="0" fontId="31" fillId="0" borderId="0"/>
    <xf numFmtId="0" fontId="9" fillId="0" borderId="0">
      <alignment vertical="center"/>
    </xf>
    <xf numFmtId="6" fontId="21" fillId="0" borderId="0" applyFont="0" applyFill="0" applyBorder="0" applyAlignment="0" applyProtection="0">
      <alignment vertical="center"/>
    </xf>
  </cellStyleXfs>
  <cellXfs count="573">
    <xf numFmtId="0" fontId="0" fillId="0" borderId="0" xfId="0">
      <alignment vertical="center"/>
    </xf>
    <xf numFmtId="0" fontId="5" fillId="0" borderId="0" xfId="0" applyFont="1" applyAlignment="1" applyProtection="1">
      <alignment vertical="center"/>
    </xf>
    <xf numFmtId="0" fontId="5" fillId="0" borderId="0" xfId="0" applyFont="1" applyAlignment="1">
      <alignment vertical="center"/>
    </xf>
    <xf numFmtId="0" fontId="5" fillId="0" borderId="0" xfId="0" applyFont="1">
      <alignment vertical="center"/>
    </xf>
    <xf numFmtId="0" fontId="5" fillId="0" borderId="0" xfId="0" applyFont="1" applyProtection="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16" fillId="0" borderId="0" xfId="0" applyFont="1" applyProtection="1">
      <alignment vertical="center"/>
    </xf>
    <xf numFmtId="0" fontId="0" fillId="0" borderId="0" xfId="0" applyProtection="1">
      <alignment vertical="center"/>
    </xf>
    <xf numFmtId="0" fontId="5" fillId="0" borderId="0" xfId="0" applyFont="1" applyAlignment="1">
      <alignment horizontal="center" vertical="center"/>
    </xf>
    <xf numFmtId="0" fontId="19" fillId="0" borderId="0" xfId="0" applyFont="1">
      <alignment vertical="center"/>
    </xf>
    <xf numFmtId="0" fontId="5" fillId="0" borderId="0" xfId="0" applyFont="1" applyAlignment="1">
      <alignment horizontal="right" vertical="center"/>
    </xf>
    <xf numFmtId="0" fontId="46" fillId="0" borderId="0" xfId="0" applyFont="1">
      <alignment vertical="center"/>
    </xf>
    <xf numFmtId="0" fontId="45" fillId="0" borderId="0" xfId="0" applyFont="1">
      <alignment vertical="center"/>
    </xf>
    <xf numFmtId="0" fontId="54" fillId="0" borderId="0" xfId="0" applyFont="1">
      <alignment vertical="center"/>
    </xf>
    <xf numFmtId="0" fontId="14" fillId="0" borderId="0" xfId="0" applyFont="1">
      <alignment vertical="center"/>
    </xf>
    <xf numFmtId="0" fontId="36" fillId="0" borderId="0" xfId="0" applyFont="1">
      <alignment vertical="center"/>
    </xf>
    <xf numFmtId="0" fontId="46" fillId="0" borderId="0" xfId="0" applyFont="1" applyAlignment="1">
      <alignment horizontal="justify" vertical="center" wrapText="1"/>
    </xf>
    <xf numFmtId="0" fontId="60" fillId="0" borderId="0" xfId="0" applyFont="1">
      <alignment vertical="center"/>
    </xf>
    <xf numFmtId="0" fontId="8" fillId="0" borderId="0" xfId="0" applyFont="1">
      <alignment vertical="center"/>
    </xf>
    <xf numFmtId="0" fontId="26" fillId="0" borderId="0" xfId="0" applyFont="1" applyAlignment="1">
      <alignment horizontal="center" vertical="center"/>
    </xf>
    <xf numFmtId="0" fontId="26" fillId="0" borderId="0" xfId="0" applyFont="1" applyAlignment="1">
      <alignment vertical="center"/>
    </xf>
    <xf numFmtId="0" fontId="5" fillId="0" borderId="0" xfId="0" applyFont="1" applyAlignment="1">
      <alignment vertical="center" wrapText="1"/>
    </xf>
    <xf numFmtId="0" fontId="16" fillId="0" borderId="0" xfId="0" applyFont="1">
      <alignment vertical="center"/>
    </xf>
    <xf numFmtId="0" fontId="63" fillId="0" borderId="0" xfId="0" applyFont="1" applyAlignment="1">
      <alignment vertical="center"/>
    </xf>
    <xf numFmtId="0" fontId="58" fillId="0" borderId="0" xfId="0" applyFont="1" applyAlignment="1">
      <alignment horizontal="right" vertical="center"/>
    </xf>
    <xf numFmtId="0" fontId="29" fillId="0" borderId="0" xfId="0" applyFont="1">
      <alignment vertical="center"/>
    </xf>
    <xf numFmtId="0" fontId="65" fillId="0" borderId="0" xfId="0" applyFont="1">
      <alignment vertical="center"/>
    </xf>
    <xf numFmtId="0" fontId="71" fillId="0" borderId="0" xfId="0" applyFont="1">
      <alignment vertical="center"/>
    </xf>
    <xf numFmtId="0" fontId="65" fillId="0" borderId="0" xfId="0" applyFont="1" applyAlignment="1">
      <alignment vertical="center" shrinkToFit="1"/>
    </xf>
    <xf numFmtId="0" fontId="5" fillId="0" borderId="0" xfId="0" applyFont="1" applyBorder="1" applyAlignment="1" applyProtection="1">
      <alignment horizontal="center" vertical="center"/>
    </xf>
    <xf numFmtId="0" fontId="5" fillId="0" borderId="10" xfId="0" applyFont="1" applyBorder="1" applyAlignment="1" applyProtection="1">
      <alignment horizontal="center" vertical="center"/>
    </xf>
    <xf numFmtId="0" fontId="16" fillId="0" borderId="0" xfId="0" applyFont="1" applyAlignment="1" applyProtection="1">
      <alignment vertical="center"/>
    </xf>
    <xf numFmtId="0" fontId="46" fillId="0" borderId="0" xfId="0" applyFont="1" applyBorder="1">
      <alignment vertical="center"/>
    </xf>
    <xf numFmtId="0" fontId="46" fillId="0" borderId="0" xfId="0" applyFont="1" applyBorder="1" applyAlignment="1">
      <alignment horizontal="justify" vertical="center" wrapText="1"/>
    </xf>
    <xf numFmtId="177" fontId="5" fillId="0" borderId="0" xfId="0" applyNumberFormat="1" applyFont="1">
      <alignment vertical="center"/>
    </xf>
    <xf numFmtId="0" fontId="12" fillId="0" borderId="0" xfId="0" applyFont="1" applyFill="1" applyBorder="1" applyAlignment="1" applyProtection="1">
      <alignment horizontal="center" vertical="center"/>
      <protection locked="0"/>
    </xf>
    <xf numFmtId="0" fontId="33" fillId="0" borderId="42" xfId="5" applyFont="1" applyBorder="1" applyAlignment="1" applyProtection="1">
      <alignment horizontal="center" vertical="top"/>
      <protection locked="0"/>
    </xf>
    <xf numFmtId="0" fontId="33" fillId="0" borderId="0" xfId="5" applyFont="1" applyBorder="1" applyAlignment="1" applyProtection="1">
      <alignment horizontal="center" vertical="top"/>
      <protection locked="0"/>
    </xf>
    <xf numFmtId="0" fontId="33" fillId="0" borderId="34" xfId="5" applyFont="1" applyBorder="1" applyAlignment="1" applyProtection="1">
      <alignment horizontal="right"/>
      <protection locked="0"/>
    </xf>
    <xf numFmtId="0" fontId="33" fillId="0" borderId="32" xfId="5" applyFont="1" applyBorder="1" applyAlignment="1" applyProtection="1">
      <alignment horizontal="right"/>
      <protection locked="0"/>
    </xf>
    <xf numFmtId="0" fontId="33" fillId="0" borderId="33" xfId="5" applyFont="1" applyBorder="1" applyAlignment="1" applyProtection="1">
      <alignment horizontal="right" vertical="top"/>
      <protection locked="0"/>
    </xf>
    <xf numFmtId="0" fontId="33" fillId="0" borderId="32" xfId="5" applyFont="1" applyBorder="1" applyAlignment="1" applyProtection="1">
      <alignment horizontal="right" vertical="top"/>
      <protection locked="0"/>
    </xf>
    <xf numFmtId="0" fontId="33" fillId="0" borderId="31" xfId="5" applyFont="1" applyBorder="1" applyAlignment="1" applyProtection="1">
      <alignment horizontal="right" vertical="top"/>
      <protection locked="0"/>
    </xf>
    <xf numFmtId="0" fontId="29" fillId="0" borderId="6" xfId="5" applyFont="1" applyBorder="1" applyProtection="1">
      <protection locked="0"/>
    </xf>
    <xf numFmtId="0" fontId="29" fillId="0" borderId="6" xfId="5" applyFont="1" applyFill="1" applyBorder="1" applyProtection="1">
      <protection locked="0"/>
    </xf>
    <xf numFmtId="0" fontId="29" fillId="0" borderId="8" xfId="5" applyFont="1" applyBorder="1" applyProtection="1">
      <protection locked="0"/>
    </xf>
    <xf numFmtId="0" fontId="29" fillId="0" borderId="10" xfId="5" applyFont="1" applyBorder="1" applyProtection="1">
      <protection locked="0"/>
    </xf>
    <xf numFmtId="0" fontId="29" fillId="0" borderId="10" xfId="5" applyFont="1" applyFill="1" applyBorder="1" applyProtection="1">
      <protection locked="0"/>
    </xf>
    <xf numFmtId="0" fontId="29" fillId="0" borderId="26" xfId="5" applyFont="1" applyBorder="1" applyProtection="1">
      <protection locked="0"/>
    </xf>
    <xf numFmtId="0" fontId="29" fillId="0" borderId="23" xfId="5" applyFont="1" applyBorder="1" applyProtection="1">
      <protection locked="0"/>
    </xf>
    <xf numFmtId="0" fontId="29" fillId="0" borderId="22" xfId="5" applyFont="1" applyBorder="1" applyProtection="1">
      <protection locked="0"/>
    </xf>
    <xf numFmtId="3" fontId="44" fillId="0" borderId="69" xfId="0" applyNumberFormat="1" applyFont="1" applyBorder="1" applyProtection="1">
      <alignment vertical="center"/>
      <protection locked="0"/>
    </xf>
    <xf numFmtId="0" fontId="44" fillId="0" borderId="69" xfId="0" applyFont="1" applyBorder="1" applyProtection="1">
      <alignment vertical="center"/>
      <protection locked="0"/>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7" xfId="0" applyFont="1" applyBorder="1" applyAlignment="1" applyProtection="1">
      <alignment horizontal="center" vertical="center"/>
    </xf>
    <xf numFmtId="5" fontId="7" fillId="0" borderId="0" xfId="0" applyNumberFormat="1" applyFont="1" applyBorder="1" applyAlignment="1" applyProtection="1">
      <alignment horizontal="right" vertical="center" indent="1"/>
    </xf>
    <xf numFmtId="0" fontId="78" fillId="0" borderId="75" xfId="0" applyFont="1" applyBorder="1" applyAlignment="1" applyProtection="1">
      <alignment horizontal="center" vertical="center" shrinkToFit="1"/>
      <protection locked="0"/>
    </xf>
    <xf numFmtId="0" fontId="46" fillId="0" borderId="0" xfId="0" applyFont="1" applyBorder="1" applyAlignment="1">
      <alignment horizontal="center" vertical="center" wrapText="1"/>
    </xf>
    <xf numFmtId="0" fontId="46" fillId="0" borderId="0" xfId="0" applyFont="1" applyBorder="1" applyAlignment="1">
      <alignment horizontal="center" vertical="center"/>
    </xf>
    <xf numFmtId="0" fontId="46" fillId="0" borderId="0" xfId="0" applyFont="1" applyBorder="1" applyAlignment="1">
      <alignment vertical="center"/>
    </xf>
    <xf numFmtId="0" fontId="37" fillId="0" borderId="0" xfId="6" applyFont="1" applyProtection="1">
      <alignment vertical="center"/>
    </xf>
    <xf numFmtId="0" fontId="37" fillId="0" borderId="0" xfId="6" applyFont="1" applyAlignment="1" applyProtection="1">
      <alignment horizontal="left" vertical="center"/>
    </xf>
    <xf numFmtId="0" fontId="37" fillId="0" borderId="0" xfId="6" applyFont="1" applyAlignment="1" applyProtection="1">
      <alignment vertical="center" shrinkToFit="1"/>
    </xf>
    <xf numFmtId="0" fontId="37" fillId="0" borderId="0" xfId="6" applyFont="1" applyAlignment="1" applyProtection="1">
      <alignment vertical="center"/>
    </xf>
    <xf numFmtId="0" fontId="37" fillId="0" borderId="0" xfId="6" applyFont="1" applyAlignment="1" applyProtection="1">
      <alignment horizontal="center" vertical="center"/>
    </xf>
    <xf numFmtId="0" fontId="38" fillId="0" borderId="0" xfId="6" applyFont="1" applyAlignment="1" applyProtection="1">
      <alignment vertical="center" wrapText="1"/>
    </xf>
    <xf numFmtId="0" fontId="37" fillId="0" borderId="0" xfId="0" applyFont="1" applyProtection="1">
      <alignment vertical="center"/>
    </xf>
    <xf numFmtId="0" fontId="37" fillId="0" borderId="66" xfId="0" applyFont="1" applyBorder="1" applyAlignment="1" applyProtection="1">
      <alignment vertical="center"/>
    </xf>
    <xf numFmtId="0" fontId="37" fillId="0" borderId="63" xfId="0" applyFont="1" applyBorder="1" applyAlignment="1" applyProtection="1">
      <alignment vertical="center" shrinkToFit="1"/>
    </xf>
    <xf numFmtId="0" fontId="37" fillId="0" borderId="68" xfId="6" applyFont="1" applyBorder="1" applyAlignment="1" applyProtection="1">
      <alignment horizontal="center" vertical="center" shrinkToFit="1"/>
    </xf>
    <xf numFmtId="0" fontId="37" fillId="0" borderId="54" xfId="6" applyFont="1" applyBorder="1" applyAlignment="1" applyProtection="1">
      <alignment horizontal="right" vertical="center"/>
    </xf>
    <xf numFmtId="0" fontId="37" fillId="0" borderId="53" xfId="6" applyFont="1" applyBorder="1" applyProtection="1">
      <alignment vertical="center"/>
    </xf>
    <xf numFmtId="0" fontId="37" fillId="0" borderId="55" xfId="6" applyFont="1" applyBorder="1" applyAlignment="1" applyProtection="1">
      <alignment vertical="center" shrinkToFit="1"/>
    </xf>
    <xf numFmtId="0" fontId="37" fillId="0" borderId="55" xfId="6" applyFont="1" applyBorder="1" applyProtection="1">
      <alignment vertical="center"/>
    </xf>
    <xf numFmtId="0" fontId="37" fillId="0" borderId="0" xfId="0" applyFont="1" applyAlignment="1" applyProtection="1">
      <alignment vertical="center" shrinkToFit="1"/>
    </xf>
    <xf numFmtId="0" fontId="46" fillId="0" borderId="0" xfId="0" applyFont="1" applyProtection="1">
      <alignment vertical="center"/>
    </xf>
    <xf numFmtId="0" fontId="46" fillId="0" borderId="0" xfId="0" applyFont="1" applyAlignment="1" applyProtection="1">
      <alignment vertical="center" wrapText="1"/>
    </xf>
    <xf numFmtId="0" fontId="46" fillId="0" borderId="0" xfId="0" applyFont="1" applyAlignment="1" applyProtection="1">
      <alignment horizontal="justify" vertical="center"/>
    </xf>
    <xf numFmtId="0" fontId="46" fillId="0" borderId="0" xfId="0" applyFont="1" applyAlignment="1" applyProtection="1">
      <alignment vertical="center" shrinkToFit="1"/>
    </xf>
    <xf numFmtId="0" fontId="5" fillId="0" borderId="0" xfId="0" applyFont="1" applyAlignment="1" applyProtection="1">
      <alignment vertical="center" shrinkToFit="1"/>
    </xf>
    <xf numFmtId="0" fontId="46" fillId="0" borderId="10" xfId="0" applyFont="1" applyBorder="1" applyProtection="1">
      <alignment vertical="center"/>
    </xf>
    <xf numFmtId="0" fontId="46" fillId="0" borderId="10" xfId="0" applyFont="1" applyBorder="1" applyAlignment="1" applyProtection="1">
      <alignment horizontal="center" vertical="center"/>
    </xf>
    <xf numFmtId="0" fontId="55" fillId="0" borderId="0" xfId="0" applyFont="1" applyAlignment="1" applyProtection="1">
      <alignment horizontal="justify" vertical="center"/>
    </xf>
    <xf numFmtId="0" fontId="5" fillId="0" borderId="0" xfId="0" applyFont="1" applyAlignment="1" applyProtection="1">
      <alignment horizontal="distributed" vertical="center" shrinkToFit="1"/>
    </xf>
    <xf numFmtId="0" fontId="14" fillId="0" borderId="0" xfId="0" applyFont="1" applyProtection="1">
      <alignment vertical="center"/>
    </xf>
    <xf numFmtId="0" fontId="56" fillId="0" borderId="0" xfId="0" applyFont="1" applyAlignment="1" applyProtection="1">
      <alignment horizontal="justify" vertical="center"/>
    </xf>
    <xf numFmtId="0" fontId="14" fillId="0" borderId="27" xfId="0" applyFont="1" applyBorder="1" applyAlignment="1" applyProtection="1">
      <alignment horizontal="left" vertical="center"/>
    </xf>
    <xf numFmtId="0" fontId="46" fillId="0" borderId="5" xfId="0" applyFont="1" applyBorder="1" applyProtection="1">
      <alignment vertical="center"/>
    </xf>
    <xf numFmtId="0" fontId="14" fillId="0" borderId="0" xfId="0" applyFont="1" applyAlignment="1" applyProtection="1">
      <alignment horizontal="justify" vertical="center"/>
    </xf>
    <xf numFmtId="0" fontId="46" fillId="0" borderId="0" xfId="0" applyFont="1" applyBorder="1" applyAlignment="1" applyProtection="1">
      <alignment vertical="center" wrapText="1"/>
    </xf>
    <xf numFmtId="0" fontId="46" fillId="0" borderId="0" xfId="0" applyFont="1" applyBorder="1" applyProtection="1">
      <alignment vertical="center"/>
    </xf>
    <xf numFmtId="0" fontId="45" fillId="0" borderId="0" xfId="0" applyFont="1" applyProtection="1">
      <alignment vertical="center"/>
    </xf>
    <xf numFmtId="0" fontId="49" fillId="0" borderId="0" xfId="0" applyFont="1" applyAlignment="1" applyProtection="1">
      <alignment horizontal="center" vertical="center"/>
    </xf>
    <xf numFmtId="0" fontId="45" fillId="0" borderId="0" xfId="0" applyFont="1" applyAlignment="1" applyProtection="1">
      <alignment horizontal="left" vertical="center" indent="1"/>
    </xf>
    <xf numFmtId="0" fontId="45" fillId="0" borderId="0" xfId="0" applyFont="1" applyAlignment="1" applyProtection="1">
      <alignment vertical="center"/>
    </xf>
    <xf numFmtId="0" fontId="45" fillId="0" borderId="0" xfId="0" applyFont="1" applyAlignment="1" applyProtection="1">
      <alignment horizontal="left" vertical="center" indent="3"/>
    </xf>
    <xf numFmtId="0" fontId="45" fillId="0" borderId="0" xfId="0" applyFont="1" applyAlignment="1" applyProtection="1">
      <alignment horizontal="center" vertical="center"/>
    </xf>
    <xf numFmtId="0" fontId="51" fillId="0" borderId="0" xfId="0" applyFont="1" applyAlignment="1" applyProtection="1">
      <alignment vertical="center"/>
    </xf>
    <xf numFmtId="0" fontId="52" fillId="0" borderId="0" xfId="0" applyFont="1" applyAlignment="1" applyProtection="1">
      <alignment vertical="center"/>
    </xf>
    <xf numFmtId="0" fontId="53" fillId="0" borderId="0" xfId="0" applyFont="1" applyAlignment="1" applyProtection="1">
      <alignment vertical="center"/>
    </xf>
    <xf numFmtId="0" fontId="45" fillId="0" borderId="0" xfId="0" applyFont="1" applyAlignment="1" applyProtection="1">
      <alignment horizontal="right" vertical="center"/>
    </xf>
    <xf numFmtId="0" fontId="44" fillId="0" borderId="0" xfId="0" applyFont="1" applyAlignment="1" applyProtection="1">
      <alignment horizontal="right" vertical="center" indent="1"/>
    </xf>
    <xf numFmtId="0" fontId="44" fillId="0" borderId="0" xfId="0" applyFont="1" applyProtection="1">
      <alignment vertical="center"/>
    </xf>
    <xf numFmtId="0" fontId="52" fillId="0" borderId="0" xfId="0" applyFont="1" applyProtection="1">
      <alignment vertical="center"/>
    </xf>
    <xf numFmtId="0" fontId="44" fillId="0" borderId="0" xfId="0" applyFont="1" applyAlignment="1" applyProtection="1">
      <alignment vertical="center"/>
    </xf>
    <xf numFmtId="0" fontId="44" fillId="0" borderId="0" xfId="0" applyFont="1" applyAlignment="1" applyProtection="1">
      <alignment horizontal="right" vertical="center"/>
    </xf>
    <xf numFmtId="0" fontId="44" fillId="0" borderId="0" xfId="0" applyFont="1" applyAlignment="1" applyProtection="1">
      <alignment horizontal="center" vertical="center"/>
    </xf>
    <xf numFmtId="0" fontId="52" fillId="0" borderId="0" xfId="0" applyFont="1" applyAlignment="1" applyProtection="1">
      <alignment horizontal="center" vertical="center"/>
    </xf>
    <xf numFmtId="0" fontId="53" fillId="0" borderId="0" xfId="0" applyFont="1" applyAlignment="1" applyProtection="1">
      <alignment horizontal="center" vertical="center"/>
    </xf>
    <xf numFmtId="0" fontId="44" fillId="0" borderId="0" xfId="0" applyFont="1" applyAlignment="1" applyProtection="1">
      <alignment vertical="center" shrinkToFit="1"/>
    </xf>
    <xf numFmtId="0" fontId="45" fillId="0" borderId="0" xfId="0" applyFont="1" applyBorder="1" applyProtection="1">
      <alignment vertical="center"/>
    </xf>
    <xf numFmtId="0" fontId="65" fillId="0" borderId="0" xfId="0" applyFont="1" applyProtection="1">
      <alignment vertical="center"/>
    </xf>
    <xf numFmtId="0" fontId="65" fillId="0" borderId="0" xfId="0" applyFont="1" applyAlignment="1" applyProtection="1">
      <alignment horizontal="right" vertical="center"/>
    </xf>
    <xf numFmtId="0" fontId="65" fillId="0" borderId="0" xfId="0" applyFont="1" applyAlignment="1" applyProtection="1">
      <alignment vertical="center"/>
    </xf>
    <xf numFmtId="0" fontId="70" fillId="0" borderId="0" xfId="0" applyFont="1" applyAlignment="1" applyProtection="1">
      <alignment vertical="center"/>
    </xf>
    <xf numFmtId="0" fontId="71" fillId="0" borderId="0" xfId="0" applyFont="1" applyAlignment="1" applyProtection="1">
      <alignment horizontal="right" vertical="center" indent="1"/>
    </xf>
    <xf numFmtId="0" fontId="71" fillId="0" borderId="0" xfId="0" applyFont="1" applyProtection="1">
      <alignment vertical="center"/>
    </xf>
    <xf numFmtId="0" fontId="44" fillId="0" borderId="0" xfId="0" applyFont="1" applyBorder="1" applyProtection="1">
      <alignment vertical="center"/>
    </xf>
    <xf numFmtId="0" fontId="71" fillId="0" borderId="0" xfId="0" applyFont="1" applyAlignment="1" applyProtection="1">
      <alignment horizontal="center" vertical="center"/>
    </xf>
    <xf numFmtId="0" fontId="65" fillId="0" borderId="0" xfId="0" applyFont="1" applyBorder="1" applyProtection="1">
      <alignment vertical="center"/>
    </xf>
    <xf numFmtId="0" fontId="29" fillId="0" borderId="0" xfId="5" applyFont="1" applyProtection="1"/>
    <xf numFmtId="0" fontId="29" fillId="0" borderId="37" xfId="5" applyFont="1" applyBorder="1" applyAlignment="1" applyProtection="1">
      <alignment vertical="center"/>
    </xf>
    <xf numFmtId="0" fontId="29" fillId="0" borderId="0" xfId="5" applyFont="1" applyBorder="1" applyAlignment="1" applyProtection="1">
      <alignment horizontal="center"/>
    </xf>
    <xf numFmtId="0" fontId="29" fillId="0" borderId="0" xfId="5" applyFont="1" applyBorder="1" applyAlignment="1" applyProtection="1"/>
    <xf numFmtId="0" fontId="28" fillId="0" borderId="0" xfId="5" applyFont="1" applyBorder="1" applyAlignment="1" applyProtection="1">
      <alignment vertical="center"/>
    </xf>
    <xf numFmtId="0" fontId="32" fillId="0" borderId="0" xfId="5" applyFont="1" applyProtection="1"/>
    <xf numFmtId="0" fontId="2" fillId="0" borderId="0" xfId="0" applyFont="1" applyAlignment="1" applyProtection="1">
      <alignment vertical="center"/>
    </xf>
    <xf numFmtId="0" fontId="7" fillId="0" borderId="0" xfId="0" applyFont="1" applyAlignment="1" applyProtection="1">
      <alignment horizontal="center" vertical="center"/>
    </xf>
    <xf numFmtId="0" fontId="5" fillId="0" borderId="0" xfId="0" applyFont="1" applyAlignment="1" applyProtection="1">
      <alignment horizontal="left" vertical="center" wrapText="1"/>
    </xf>
    <xf numFmtId="0" fontId="14" fillId="0" borderId="0" xfId="0" applyFont="1" applyAlignment="1" applyProtection="1">
      <alignment vertical="center" wrapText="1"/>
    </xf>
    <xf numFmtId="0" fontId="13" fillId="0" borderId="0" xfId="0" applyFont="1" applyAlignment="1" applyProtection="1">
      <alignment vertical="distributed" wrapText="1"/>
    </xf>
    <xf numFmtId="0" fontId="15" fillId="0" borderId="0" xfId="0" applyFont="1" applyAlignment="1" applyProtection="1">
      <alignment vertical="center"/>
    </xf>
    <xf numFmtId="0" fontId="10" fillId="0" borderId="0" xfId="0" applyFont="1" applyProtection="1">
      <alignment vertical="center"/>
    </xf>
    <xf numFmtId="0" fontId="5" fillId="0" borderId="0" xfId="2" applyFont="1" applyProtection="1">
      <alignment vertical="center"/>
    </xf>
    <xf numFmtId="0" fontId="5" fillId="0" borderId="0" xfId="2" applyFont="1" applyAlignment="1" applyProtection="1">
      <alignment horizontal="center" vertical="center"/>
    </xf>
    <xf numFmtId="0" fontId="75" fillId="0" borderId="0" xfId="2" applyFont="1" applyProtection="1">
      <alignment vertical="center"/>
    </xf>
    <xf numFmtId="0" fontId="5" fillId="0" borderId="1" xfId="2" applyFont="1" applyBorder="1" applyProtection="1">
      <alignment vertical="center"/>
    </xf>
    <xf numFmtId="0" fontId="5" fillId="0" borderId="1" xfId="2" applyFont="1" applyBorder="1" applyAlignment="1" applyProtection="1">
      <alignment horizontal="center" vertical="center"/>
    </xf>
    <xf numFmtId="0" fontId="8" fillId="0" borderId="1" xfId="2" applyFont="1" applyBorder="1" applyAlignment="1" applyProtection="1">
      <alignment horizontal="center" vertical="center"/>
    </xf>
    <xf numFmtId="0" fontId="5" fillId="0" borderId="20" xfId="2" applyFont="1" applyBorder="1" applyAlignment="1" applyProtection="1">
      <alignment vertical="center"/>
    </xf>
    <xf numFmtId="177" fontId="5" fillId="0" borderId="0" xfId="2" applyNumberFormat="1" applyFont="1" applyAlignment="1" applyProtection="1">
      <alignment horizontal="center" vertical="center"/>
    </xf>
    <xf numFmtId="0" fontId="5" fillId="0" borderId="20" xfId="2" applyFont="1" applyBorder="1" applyAlignment="1" applyProtection="1">
      <alignment horizontal="right" vertical="center"/>
    </xf>
    <xf numFmtId="177" fontId="5" fillId="0" borderId="1" xfId="2" applyNumberFormat="1" applyFont="1" applyBorder="1" applyAlignment="1" applyProtection="1">
      <alignment horizontal="center" vertical="center"/>
    </xf>
    <xf numFmtId="0" fontId="5" fillId="0" borderId="0" xfId="2" applyFont="1" applyAlignment="1" applyProtection="1">
      <alignment horizontal="right" vertical="center"/>
    </xf>
    <xf numFmtId="0" fontId="0" fillId="2" borderId="0" xfId="0" applyFill="1" applyProtection="1">
      <alignment vertical="center"/>
    </xf>
    <xf numFmtId="0" fontId="73" fillId="2" borderId="0" xfId="0" applyFont="1" applyFill="1" applyProtection="1">
      <alignment vertical="center"/>
    </xf>
    <xf numFmtId="0" fontId="62" fillId="2" borderId="0" xfId="0" applyFont="1" applyFill="1" applyProtection="1">
      <alignment vertical="center"/>
    </xf>
    <xf numFmtId="0" fontId="0" fillId="2" borderId="0" xfId="0" applyFill="1" applyBorder="1" applyProtection="1">
      <alignment vertical="center"/>
    </xf>
    <xf numFmtId="0" fontId="19" fillId="2" borderId="0" xfId="0" applyFont="1" applyFill="1" applyBorder="1" applyProtection="1">
      <alignment vertical="center"/>
    </xf>
    <xf numFmtId="0" fontId="19" fillId="2" borderId="0" xfId="0" applyFont="1" applyFill="1" applyBorder="1" applyAlignment="1" applyProtection="1">
      <alignment horizontal="right" vertical="center"/>
    </xf>
    <xf numFmtId="0" fontId="19" fillId="2" borderId="0" xfId="0" applyFont="1" applyFill="1" applyBorder="1" applyAlignment="1" applyProtection="1">
      <alignment horizontal="center" vertical="center"/>
    </xf>
    <xf numFmtId="0" fontId="0" fillId="2" borderId="0" xfId="0" applyFill="1" applyBorder="1" applyAlignment="1" applyProtection="1">
      <alignment horizontal="right" vertical="center"/>
    </xf>
    <xf numFmtId="0" fontId="19" fillId="2" borderId="0" xfId="0" applyFont="1" applyFill="1" applyProtection="1">
      <alignment vertical="center"/>
    </xf>
    <xf numFmtId="0" fontId="0" fillId="2" borderId="0" xfId="0" applyFill="1" applyBorder="1" applyAlignment="1" applyProtection="1">
      <alignment horizontal="right" vertical="center" indent="2"/>
    </xf>
    <xf numFmtId="0" fontId="12" fillId="2" borderId="0" xfId="0" applyFont="1" applyFill="1" applyBorder="1" applyAlignment="1" applyProtection="1">
      <alignment horizontal="center" vertical="center"/>
    </xf>
    <xf numFmtId="0" fontId="36" fillId="2" borderId="0" xfId="0" applyFont="1" applyFill="1" applyBorder="1" applyAlignment="1" applyProtection="1">
      <alignment horizontal="center" vertical="center"/>
    </xf>
    <xf numFmtId="0" fontId="74" fillId="2" borderId="0" xfId="0" applyFont="1" applyFill="1" applyProtection="1">
      <alignment vertical="center"/>
    </xf>
    <xf numFmtId="0" fontId="19" fillId="2" borderId="0" xfId="0" applyFont="1" applyFill="1" applyBorder="1" applyAlignment="1" applyProtection="1">
      <alignment horizontal="left" vertical="center"/>
    </xf>
    <xf numFmtId="0" fontId="10" fillId="2" borderId="0" xfId="0" applyFont="1" applyFill="1" applyBorder="1" applyAlignment="1" applyProtection="1">
      <alignment horizontal="right" vertical="center"/>
    </xf>
    <xf numFmtId="0" fontId="5" fillId="0" borderId="0" xfId="0" applyFont="1" applyAlignment="1">
      <alignment vertical="center"/>
    </xf>
    <xf numFmtId="0" fontId="8" fillId="0" borderId="0" xfId="0" applyFont="1" applyAlignment="1" applyProtection="1">
      <alignment vertical="center"/>
    </xf>
    <xf numFmtId="0" fontId="46" fillId="0" borderId="0" xfId="0" applyFont="1" applyAlignment="1" applyProtection="1">
      <alignment horizontal="distributed" vertical="distributed" shrinkToFit="1"/>
    </xf>
    <xf numFmtId="0" fontId="46" fillId="0" borderId="0" xfId="0" applyFont="1" applyAlignment="1" applyProtection="1">
      <alignment horizontal="left" vertical="center" wrapText="1"/>
    </xf>
    <xf numFmtId="0" fontId="46" fillId="0" borderId="0" xfId="0" applyFont="1" applyAlignment="1" applyProtection="1">
      <alignment horizontal="center" vertical="center"/>
    </xf>
    <xf numFmtId="0" fontId="46" fillId="0" borderId="0" xfId="0" applyFont="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20" xfId="0" applyFont="1" applyBorder="1" applyAlignment="1" applyProtection="1">
      <alignment horizontal="left" vertical="center"/>
    </xf>
    <xf numFmtId="0" fontId="84" fillId="0" borderId="0" xfId="0" applyFont="1">
      <alignment vertical="center"/>
    </xf>
    <xf numFmtId="0" fontId="17" fillId="0" borderId="0" xfId="0" applyFont="1">
      <alignment vertical="center"/>
    </xf>
    <xf numFmtId="0" fontId="85" fillId="0" borderId="0" xfId="0" applyFont="1">
      <alignment vertical="center"/>
    </xf>
    <xf numFmtId="177" fontId="17" fillId="0" borderId="0" xfId="0" applyNumberFormat="1" applyFont="1">
      <alignment vertical="center"/>
    </xf>
    <xf numFmtId="0" fontId="73" fillId="2" borderId="0" xfId="0" applyFont="1" applyFill="1" applyBorder="1" applyAlignment="1" applyProtection="1">
      <alignment horizontal="center" vertical="center"/>
    </xf>
    <xf numFmtId="0" fontId="19" fillId="2" borderId="0" xfId="0" applyFont="1" applyFill="1" applyBorder="1" applyAlignment="1" applyProtection="1">
      <alignment horizontal="right" vertical="center" wrapText="1"/>
    </xf>
    <xf numFmtId="0" fontId="8" fillId="0" borderId="0" xfId="0" applyFont="1" applyAlignment="1" applyProtection="1">
      <alignment horizontal="right" vertical="center"/>
    </xf>
    <xf numFmtId="0" fontId="5"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left" vertical="center"/>
    </xf>
    <xf numFmtId="177" fontId="5" fillId="0" borderId="0" xfId="0" applyNumberFormat="1" applyFont="1" applyAlignment="1">
      <alignment horizontal="distributed" vertical="center"/>
    </xf>
    <xf numFmtId="0" fontId="5" fillId="0" borderId="0" xfId="0" applyFont="1" applyAlignment="1">
      <alignment vertical="center"/>
    </xf>
    <xf numFmtId="0" fontId="5" fillId="0" borderId="0" xfId="2" applyFont="1" applyBorder="1" applyAlignment="1" applyProtection="1">
      <alignment horizontal="center" vertical="center"/>
    </xf>
    <xf numFmtId="0" fontId="5" fillId="0" borderId="0" xfId="0" applyFont="1" applyAlignment="1" applyProtection="1">
      <alignment horizontal="center" vertical="center"/>
    </xf>
    <xf numFmtId="0" fontId="13" fillId="0" borderId="0" xfId="0" applyFont="1" applyAlignment="1" applyProtection="1">
      <alignment horizontal="left" vertical="center"/>
    </xf>
    <xf numFmtId="0" fontId="10" fillId="0" borderId="0" xfId="0" applyFont="1" applyAlignment="1" applyProtection="1">
      <alignment horizontal="left" vertical="center" shrinkToFit="1"/>
    </xf>
    <xf numFmtId="0" fontId="0" fillId="0" borderId="0" xfId="0" applyAlignment="1" applyProtection="1">
      <alignment vertical="center"/>
    </xf>
    <xf numFmtId="0" fontId="8" fillId="0" borderId="0" xfId="0" quotePrefix="1" applyFont="1" applyAlignment="1" applyProtection="1">
      <alignment horizontal="right" vertical="center"/>
    </xf>
    <xf numFmtId="0" fontId="44" fillId="0" borderId="0" xfId="0" applyFont="1" applyAlignment="1" applyProtection="1">
      <alignment vertical="center" shrinkToFit="1"/>
    </xf>
    <xf numFmtId="0" fontId="45" fillId="0" borderId="0" xfId="0" applyFont="1" applyAlignment="1" applyProtection="1">
      <alignment vertical="center" shrinkToFit="1"/>
    </xf>
    <xf numFmtId="0" fontId="46"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20" xfId="0" applyFont="1" applyBorder="1" applyAlignment="1" applyProtection="1">
      <alignment horizontal="left" vertical="center"/>
    </xf>
    <xf numFmtId="0" fontId="46" fillId="0" borderId="0" xfId="0" applyFont="1" applyAlignment="1" applyProtection="1">
      <alignment horizontal="center" vertical="center"/>
    </xf>
    <xf numFmtId="0" fontId="46" fillId="0" borderId="0" xfId="0" applyFont="1" applyAlignment="1" applyProtection="1">
      <alignment horizontal="distributed" vertical="distributed" shrinkToFit="1"/>
    </xf>
    <xf numFmtId="0" fontId="46" fillId="0" borderId="0" xfId="0" applyFont="1" applyAlignment="1" applyProtection="1">
      <alignment horizontal="center" vertical="center" wrapText="1"/>
    </xf>
    <xf numFmtId="0" fontId="46" fillId="0" borderId="0" xfId="0" applyFont="1" applyAlignment="1" applyProtection="1">
      <alignment horizontal="left" vertical="center" wrapText="1"/>
    </xf>
    <xf numFmtId="0" fontId="37" fillId="0" borderId="0" xfId="6" applyFont="1" applyAlignment="1" applyProtection="1">
      <alignment horizontal="left" vertical="center" shrinkToFit="1"/>
    </xf>
    <xf numFmtId="0" fontId="37" fillId="0" borderId="20" xfId="6" applyFont="1" applyBorder="1" applyAlignment="1" applyProtection="1">
      <alignment horizontal="center" vertical="center"/>
    </xf>
    <xf numFmtId="0" fontId="37" fillId="0" borderId="0" xfId="6" applyFont="1" applyAlignment="1" applyProtection="1">
      <alignment horizontal="right" vertical="center"/>
    </xf>
    <xf numFmtId="0" fontId="37" fillId="0" borderId="0" xfId="6" applyFont="1" applyAlignment="1" applyProtection="1">
      <alignment horizontal="center" vertical="center" shrinkToFit="1"/>
    </xf>
    <xf numFmtId="0" fontId="0" fillId="0" borderId="0" xfId="0" applyFont="1" applyAlignment="1">
      <alignment vertical="center"/>
    </xf>
    <xf numFmtId="38" fontId="9" fillId="0" borderId="0" xfId="3" applyFont="1" applyFill="1" applyProtection="1">
      <alignment vertical="center"/>
    </xf>
    <xf numFmtId="0" fontId="5" fillId="0" borderId="0" xfId="2" applyFont="1" applyAlignment="1" applyProtection="1">
      <alignment vertical="top"/>
    </xf>
    <xf numFmtId="0" fontId="5" fillId="0" borderId="0" xfId="2" applyFont="1" applyAlignment="1" applyProtection="1">
      <alignment horizontal="left" vertical="top" wrapText="1"/>
    </xf>
    <xf numFmtId="0" fontId="0" fillId="0" borderId="0" xfId="0" applyFont="1" applyProtection="1">
      <alignment vertical="center"/>
    </xf>
    <xf numFmtId="0" fontId="0" fillId="0" borderId="0" xfId="0" applyFont="1" applyBorder="1" applyAlignment="1" applyProtection="1">
      <alignment horizontal="left" vertical="center" wrapText="1"/>
    </xf>
    <xf numFmtId="0" fontId="0" fillId="0" borderId="0" xfId="0" applyFont="1" applyAlignment="1" applyProtection="1">
      <alignment vertical="center"/>
    </xf>
    <xf numFmtId="0" fontId="0" fillId="0" borderId="2" xfId="0" applyFont="1" applyBorder="1" applyProtection="1">
      <alignment vertical="center"/>
    </xf>
    <xf numFmtId="0" fontId="0" fillId="0" borderId="0" xfId="0" applyFont="1" applyAlignment="1" applyProtection="1">
      <alignment horizontal="center" vertical="center"/>
    </xf>
    <xf numFmtId="0" fontId="87" fillId="0" borderId="0" xfId="0" applyFont="1" applyAlignment="1" applyProtection="1">
      <alignment vertical="center"/>
    </xf>
    <xf numFmtId="0" fontId="59" fillId="0" borderId="0" xfId="0" applyFont="1" applyAlignment="1" applyProtection="1">
      <alignment horizontal="center" vertical="center"/>
    </xf>
    <xf numFmtId="0" fontId="90" fillId="0" borderId="0" xfId="0" applyFont="1" applyAlignment="1" applyProtection="1">
      <alignment vertical="center"/>
    </xf>
    <xf numFmtId="0" fontId="4" fillId="0" borderId="0" xfId="0" applyFont="1" applyProtection="1">
      <alignment vertical="center"/>
    </xf>
    <xf numFmtId="6" fontId="0" fillId="0" borderId="0" xfId="0" applyNumberFormat="1" applyAlignment="1" applyProtection="1">
      <alignment vertical="center"/>
    </xf>
    <xf numFmtId="0" fontId="0" fillId="0" borderId="0" xfId="0" applyBorder="1" applyProtection="1">
      <alignment vertical="center"/>
    </xf>
    <xf numFmtId="0" fontId="72" fillId="0" borderId="10" xfId="0" applyFont="1" applyBorder="1" applyAlignment="1" applyProtection="1">
      <alignment vertical="center"/>
    </xf>
    <xf numFmtId="0" fontId="72" fillId="0" borderId="10" xfId="0" applyFont="1" applyBorder="1" applyProtection="1">
      <alignment vertical="center"/>
    </xf>
    <xf numFmtId="0" fontId="11" fillId="0" borderId="0" xfId="0" applyFont="1" applyBorder="1" applyAlignment="1" applyProtection="1">
      <alignment horizontal="center" vertical="center"/>
    </xf>
    <xf numFmtId="0" fontId="0" fillId="0" borderId="10" xfId="0" applyBorder="1" applyProtection="1">
      <alignment vertical="center"/>
    </xf>
    <xf numFmtId="0" fontId="90" fillId="0" borderId="0" xfId="0" applyFont="1">
      <alignment vertical="center"/>
    </xf>
    <xf numFmtId="0" fontId="28" fillId="0" borderId="1" xfId="5" applyFont="1" applyBorder="1" applyAlignment="1" applyProtection="1"/>
    <xf numFmtId="0" fontId="54" fillId="0" borderId="0" xfId="0" applyFont="1" applyProtection="1">
      <alignment vertical="center"/>
    </xf>
    <xf numFmtId="0" fontId="85" fillId="0" borderId="0" xfId="0" applyFont="1" applyProtection="1">
      <alignment vertical="center"/>
    </xf>
    <xf numFmtId="0" fontId="17" fillId="0" borderId="0" xfId="0" applyFont="1" applyProtection="1">
      <alignment vertical="center"/>
    </xf>
    <xf numFmtId="177" fontId="17" fillId="0" borderId="0" xfId="0" applyNumberFormat="1" applyFont="1" applyProtection="1">
      <alignment vertical="center"/>
    </xf>
    <xf numFmtId="0" fontId="84" fillId="0" borderId="0" xfId="0" applyFont="1" applyProtection="1">
      <alignment vertical="center"/>
    </xf>
    <xf numFmtId="0" fontId="36" fillId="0" borderId="0" xfId="0" applyFont="1" applyProtection="1">
      <alignment vertical="center"/>
    </xf>
    <xf numFmtId="0" fontId="46" fillId="0" borderId="0" xfId="0" applyFont="1" applyBorder="1" applyAlignment="1" applyProtection="1">
      <alignment vertical="center"/>
    </xf>
    <xf numFmtId="0" fontId="46" fillId="0" borderId="0" xfId="0" applyFont="1" applyAlignment="1" applyProtection="1">
      <alignment horizontal="justify" vertical="center" wrapText="1"/>
    </xf>
    <xf numFmtId="0" fontId="46" fillId="0" borderId="0" xfId="0" applyFont="1" applyBorder="1" applyAlignment="1" applyProtection="1">
      <alignment horizontal="justify" vertical="center" wrapText="1"/>
    </xf>
    <xf numFmtId="0" fontId="46" fillId="0" borderId="0" xfId="0" applyFont="1" applyBorder="1" applyAlignment="1" applyProtection="1">
      <alignment horizontal="center" vertical="center"/>
    </xf>
    <xf numFmtId="177" fontId="36" fillId="3" borderId="0" xfId="0" applyNumberFormat="1" applyFont="1" applyFill="1" applyBorder="1" applyAlignment="1" applyProtection="1">
      <alignment horizontal="center" vertical="center"/>
      <protection locked="0"/>
    </xf>
    <xf numFmtId="0" fontId="83" fillId="3" borderId="0" xfId="0" applyFont="1" applyFill="1" applyBorder="1" applyAlignment="1" applyProtection="1">
      <alignment vertical="center"/>
      <protection locked="0"/>
    </xf>
    <xf numFmtId="0" fontId="0" fillId="3" borderId="0" xfId="0" applyFill="1" applyAlignment="1" applyProtection="1">
      <alignment vertical="center"/>
      <protection locked="0"/>
    </xf>
    <xf numFmtId="0" fontId="19" fillId="3" borderId="0" xfId="0" applyFont="1" applyFill="1" applyBorder="1" applyAlignment="1" applyProtection="1">
      <alignment horizontal="left" vertical="center"/>
      <protection locked="0"/>
    </xf>
    <xf numFmtId="6" fontId="11" fillId="3" borderId="0" xfId="1" applyNumberFormat="1" applyFont="1" applyFill="1" applyBorder="1" applyAlignment="1" applyProtection="1">
      <alignment horizontal="right" vertical="center"/>
      <protection locked="0"/>
    </xf>
    <xf numFmtId="0" fontId="42" fillId="2" borderId="0" xfId="0" applyFont="1" applyFill="1" applyBorder="1" applyAlignment="1" applyProtection="1">
      <alignment horizontal="left" vertical="center" wrapText="1"/>
    </xf>
    <xf numFmtId="0" fontId="0" fillId="2" borderId="0" xfId="0" applyFill="1" applyBorder="1" applyAlignment="1" applyProtection="1">
      <alignment horizontal="center" vertical="center"/>
    </xf>
    <xf numFmtId="0" fontId="19" fillId="2" borderId="0" xfId="0" applyFont="1" applyFill="1" applyAlignment="1" applyProtection="1">
      <alignment horizontal="center" vertical="center"/>
    </xf>
    <xf numFmtId="177" fontId="5" fillId="0" borderId="0" xfId="0" applyNumberFormat="1" applyFont="1" applyAlignment="1">
      <alignment horizontal="distributed" vertical="center"/>
    </xf>
    <xf numFmtId="0" fontId="0" fillId="0" borderId="0" xfId="0" applyAlignment="1">
      <alignment vertical="center"/>
    </xf>
    <xf numFmtId="177" fontId="16" fillId="0" borderId="0" xfId="0" applyNumberFormat="1" applyFont="1" applyAlignment="1">
      <alignment horizontal="distributed" vertical="center"/>
    </xf>
    <xf numFmtId="0" fontId="5" fillId="0" borderId="0" xfId="0" applyFont="1" applyAlignment="1">
      <alignment vertical="center"/>
    </xf>
    <xf numFmtId="0" fontId="5" fillId="0" borderId="0" xfId="0" applyFont="1" applyAlignment="1">
      <alignment horizontal="distributed" vertical="center"/>
    </xf>
    <xf numFmtId="0" fontId="47" fillId="0" borderId="0" xfId="0" applyFont="1" applyAlignment="1">
      <alignment horizontal="left" vertical="center" shrinkToFit="1"/>
    </xf>
    <xf numFmtId="0" fontId="59" fillId="0" borderId="0" xfId="0" applyFont="1" applyAlignment="1">
      <alignment horizontal="distributed"/>
    </xf>
    <xf numFmtId="0" fontId="0" fillId="0" borderId="0" xfId="0" applyFont="1" applyAlignment="1">
      <alignment vertical="center"/>
    </xf>
    <xf numFmtId="0" fontId="5" fillId="0" borderId="0" xfId="0" applyFont="1" applyAlignment="1">
      <alignment horizontal="left" vertical="center" wrapText="1" shrinkToFit="1"/>
    </xf>
    <xf numFmtId="0" fontId="5" fillId="0" borderId="0" xfId="0" applyFont="1" applyAlignment="1">
      <alignment horizontal="center" vertical="center"/>
    </xf>
    <xf numFmtId="0" fontId="58" fillId="0" borderId="0" xfId="0" applyFont="1" applyAlignment="1">
      <alignment horizontal="center" vertical="center"/>
    </xf>
    <xf numFmtId="0" fontId="18" fillId="0" borderId="0" xfId="0" applyFont="1" applyAlignment="1">
      <alignment horizontal="center" vertical="center"/>
    </xf>
    <xf numFmtId="178" fontId="61"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5" fillId="0" borderId="0" xfId="0" applyFont="1" applyAlignment="1">
      <alignment horizontal="distributed" wrapText="1"/>
    </xf>
    <xf numFmtId="0" fontId="0" fillId="0" borderId="0" xfId="0" applyFont="1" applyAlignment="1">
      <alignment horizontal="distributed" wrapText="1"/>
    </xf>
    <xf numFmtId="0" fontId="5" fillId="0" borderId="0" xfId="0" applyFont="1" applyAlignment="1">
      <alignment horizontal="distributed" vertical="top"/>
    </xf>
    <xf numFmtId="0" fontId="16" fillId="0" borderId="0" xfId="0" applyFont="1" applyAlignment="1">
      <alignment horizontal="distributed" vertical="center"/>
    </xf>
    <xf numFmtId="0" fontId="0" fillId="0" borderId="0" xfId="0" applyFont="1" applyAlignment="1">
      <alignment horizontal="distributed" vertical="center"/>
    </xf>
    <xf numFmtId="0" fontId="0" fillId="0" borderId="0" xfId="0" applyAlignment="1">
      <alignment horizontal="distributed" vertical="center"/>
    </xf>
    <xf numFmtId="38" fontId="14" fillId="0" borderId="10" xfId="3" applyFont="1" applyFill="1" applyBorder="1" applyAlignment="1" applyProtection="1">
      <alignment horizontal="center" vertical="center"/>
      <protection locked="0"/>
    </xf>
    <xf numFmtId="38" fontId="9" fillId="0" borderId="12" xfId="3" applyFont="1" applyFill="1" applyBorder="1" applyAlignment="1" applyProtection="1">
      <alignment horizontal="right" vertical="center"/>
      <protection locked="0"/>
    </xf>
    <xf numFmtId="38" fontId="9" fillId="0" borderId="11" xfId="3" applyFont="1" applyFill="1" applyBorder="1" applyAlignment="1" applyProtection="1">
      <alignment horizontal="right" vertical="center"/>
      <protection locked="0"/>
    </xf>
    <xf numFmtId="0" fontId="14" fillId="0" borderId="19" xfId="2" applyFont="1" applyBorder="1" applyAlignment="1" applyProtection="1">
      <alignment horizontal="center" vertical="center" shrinkToFit="1"/>
      <protection locked="0"/>
    </xf>
    <xf numFmtId="0" fontId="14" fillId="0" borderId="13" xfId="2" applyFont="1" applyBorder="1" applyAlignment="1" applyProtection="1">
      <alignment horizontal="center" vertical="center" shrinkToFit="1"/>
      <protection locked="0"/>
    </xf>
    <xf numFmtId="38" fontId="9" fillId="0" borderId="21" xfId="3" applyFont="1" applyFill="1" applyBorder="1" applyAlignment="1" applyProtection="1">
      <alignment horizontal="right" vertical="center"/>
      <protection locked="0"/>
    </xf>
    <xf numFmtId="38" fontId="9" fillId="0" borderId="20" xfId="3" applyFont="1" applyFill="1" applyBorder="1" applyAlignment="1" applyProtection="1">
      <alignment horizontal="right" vertical="center"/>
      <protection locked="0"/>
    </xf>
    <xf numFmtId="38" fontId="9" fillId="0" borderId="27" xfId="3" applyFont="1" applyFill="1" applyBorder="1" applyAlignment="1" applyProtection="1">
      <alignment horizontal="right" vertical="center"/>
      <protection locked="0"/>
    </xf>
    <xf numFmtId="38" fontId="14" fillId="0" borderId="21" xfId="3" applyFont="1" applyFill="1" applyBorder="1" applyAlignment="1" applyProtection="1">
      <alignment horizontal="center" vertical="center"/>
      <protection locked="0"/>
    </xf>
    <xf numFmtId="38" fontId="14" fillId="0" borderId="27" xfId="3" applyFont="1" applyFill="1" applyBorder="1" applyAlignment="1" applyProtection="1">
      <alignment horizontal="center" vertical="center"/>
      <protection locked="0"/>
    </xf>
    <xf numFmtId="0" fontId="14" fillId="0" borderId="17" xfId="2" applyFont="1" applyBorder="1" applyAlignment="1" applyProtection="1">
      <alignment horizontal="left" vertical="center" shrinkToFit="1"/>
      <protection locked="0"/>
    </xf>
    <xf numFmtId="0" fontId="0" fillId="0" borderId="14" xfId="0" applyBorder="1" applyAlignment="1" applyProtection="1">
      <alignment vertical="center" shrinkToFit="1"/>
      <protection locked="0"/>
    </xf>
    <xf numFmtId="38" fontId="9" fillId="0" borderId="10" xfId="3" applyFont="1" applyFill="1" applyBorder="1" applyAlignment="1" applyProtection="1">
      <alignment horizontal="right" vertical="center"/>
      <protection locked="0"/>
    </xf>
    <xf numFmtId="0" fontId="14" fillId="0" borderId="12" xfId="2" applyFont="1" applyBorder="1" applyAlignment="1" applyProtection="1">
      <alignment horizontal="center" vertical="center" shrinkToFit="1"/>
      <protection locked="0"/>
    </xf>
    <xf numFmtId="0" fontId="5" fillId="0" borderId="0" xfId="2" applyFont="1" applyBorder="1" applyAlignment="1" applyProtection="1">
      <alignment horizontal="center" vertical="center"/>
    </xf>
    <xf numFmtId="0" fontId="14" fillId="0" borderId="0" xfId="2" applyFont="1" applyBorder="1" applyAlignment="1" applyProtection="1">
      <alignment horizontal="center" wrapText="1"/>
    </xf>
    <xf numFmtId="0" fontId="5" fillId="0" borderId="0" xfId="2" applyFont="1" applyBorder="1" applyAlignment="1" applyProtection="1">
      <alignment horizontal="left" vertical="center" wrapText="1"/>
    </xf>
    <xf numFmtId="0" fontId="5" fillId="0" borderId="1" xfId="2" applyFont="1" applyBorder="1" applyAlignment="1" applyProtection="1">
      <alignment horizontal="left" vertical="center" wrapText="1"/>
    </xf>
    <xf numFmtId="0" fontId="5" fillId="0" borderId="9" xfId="2" applyFont="1" applyBorder="1" applyAlignment="1" applyProtection="1">
      <alignment horizontal="left" vertical="center" wrapText="1"/>
    </xf>
    <xf numFmtId="0" fontId="5" fillId="0" borderId="10" xfId="2" applyFont="1" applyBorder="1" applyAlignment="1" applyProtection="1">
      <alignment horizontal="center" vertical="center" shrinkToFit="1"/>
    </xf>
    <xf numFmtId="0" fontId="5" fillId="0" borderId="12" xfId="2" applyFont="1" applyBorder="1" applyAlignment="1" applyProtection="1">
      <alignment horizontal="center" vertical="center"/>
    </xf>
    <xf numFmtId="0" fontId="5" fillId="0" borderId="11" xfId="2" applyFont="1" applyBorder="1" applyAlignment="1" applyProtection="1">
      <alignment horizontal="center" vertical="center"/>
    </xf>
    <xf numFmtId="0" fontId="5" fillId="0" borderId="18" xfId="2" applyFont="1" applyBorder="1" applyAlignment="1" applyProtection="1">
      <alignment horizontal="center" vertical="center"/>
    </xf>
    <xf numFmtId="177" fontId="5" fillId="0" borderId="20" xfId="2" applyNumberFormat="1" applyFont="1" applyBorder="1" applyAlignment="1" applyProtection="1">
      <alignment horizontal="distributed" vertical="center"/>
    </xf>
    <xf numFmtId="0" fontId="0" fillId="0" borderId="20" xfId="0" applyBorder="1" applyAlignment="1" applyProtection="1">
      <alignment vertical="center"/>
    </xf>
    <xf numFmtId="0" fontId="5" fillId="0" borderId="1" xfId="2" applyFont="1" applyBorder="1" applyAlignment="1" applyProtection="1">
      <alignment horizontal="left" vertical="center" indent="1"/>
    </xf>
    <xf numFmtId="0" fontId="0" fillId="0" borderId="1" xfId="0" applyBorder="1" applyAlignment="1" applyProtection="1">
      <alignment horizontal="left" vertical="center" indent="1"/>
    </xf>
    <xf numFmtId="0" fontId="5" fillId="0" borderId="1" xfId="2" applyFont="1" applyBorder="1" applyAlignment="1" applyProtection="1">
      <alignment horizontal="distributed" vertical="center"/>
    </xf>
    <xf numFmtId="0" fontId="5" fillId="0" borderId="0" xfId="2" applyFont="1" applyBorder="1" applyAlignment="1" applyProtection="1">
      <alignment horizontal="center" vertical="center" wrapText="1"/>
    </xf>
    <xf numFmtId="177" fontId="5" fillId="0" borderId="1" xfId="2" applyNumberFormat="1" applyFont="1" applyBorder="1" applyAlignment="1" applyProtection="1">
      <alignment horizontal="distributed" vertical="center"/>
    </xf>
    <xf numFmtId="0" fontId="0" fillId="0" borderId="1" xfId="0" applyBorder="1" applyAlignment="1" applyProtection="1">
      <alignment horizontal="distributed" vertical="center"/>
    </xf>
    <xf numFmtId="0" fontId="0" fillId="0" borderId="1" xfId="0" applyBorder="1" applyAlignment="1" applyProtection="1">
      <alignment vertical="center"/>
    </xf>
    <xf numFmtId="38" fontId="20" fillId="0" borderId="0" xfId="3" applyFont="1" applyFill="1" applyAlignment="1" applyProtection="1">
      <alignment horizontal="center" vertical="center"/>
      <protection locked="0"/>
    </xf>
    <xf numFmtId="0" fontId="5" fillId="0" borderId="0" xfId="2" applyFont="1" applyAlignment="1" applyProtection="1">
      <alignment vertical="center"/>
    </xf>
    <xf numFmtId="0" fontId="14" fillId="0" borderId="12" xfId="2" applyFont="1" applyBorder="1" applyAlignment="1" applyProtection="1">
      <alignment horizontal="left" vertical="center" shrinkToFit="1"/>
      <protection locked="0"/>
    </xf>
    <xf numFmtId="0" fontId="14" fillId="0" borderId="11" xfId="2" applyFont="1" applyBorder="1" applyAlignment="1" applyProtection="1">
      <alignment horizontal="left" vertical="center" shrinkToFit="1"/>
      <protection locked="0"/>
    </xf>
    <xf numFmtId="0" fontId="14" fillId="0" borderId="18" xfId="2" applyFont="1" applyBorder="1" applyAlignment="1" applyProtection="1">
      <alignment horizontal="left" vertical="center" shrinkToFit="1"/>
      <protection locked="0"/>
    </xf>
    <xf numFmtId="0" fontId="0" fillId="0" borderId="13" xfId="0" applyBorder="1" applyAlignment="1" applyProtection="1">
      <alignment vertical="center" shrinkToFit="1"/>
      <protection locked="0"/>
    </xf>
    <xf numFmtId="0" fontId="14" fillId="0" borderId="17" xfId="2" applyFont="1" applyBorder="1" applyAlignment="1" applyProtection="1">
      <alignment horizontal="left" vertical="center" shrinkToFit="1"/>
    </xf>
    <xf numFmtId="0" fontId="14" fillId="0" borderId="15" xfId="2" applyFont="1" applyBorder="1" applyAlignment="1" applyProtection="1">
      <alignment horizontal="left" vertical="center" shrinkToFit="1"/>
    </xf>
    <xf numFmtId="0" fontId="14" fillId="0" borderId="16" xfId="2" applyFont="1" applyBorder="1" applyAlignment="1" applyProtection="1">
      <alignment horizontal="left" vertical="center" shrinkToFit="1"/>
    </xf>
    <xf numFmtId="0" fontId="28" fillId="0" borderId="0" xfId="2" applyFont="1" applyAlignment="1" applyProtection="1">
      <alignment horizontal="center" vertical="center"/>
    </xf>
    <xf numFmtId="0" fontId="14" fillId="0" borderId="12" xfId="2" applyFont="1" applyBorder="1" applyAlignment="1" applyProtection="1">
      <alignment horizontal="left" vertical="center" shrinkToFit="1"/>
    </xf>
    <xf numFmtId="0" fontId="14" fillId="0" borderId="11" xfId="2" applyFont="1" applyBorder="1" applyAlignment="1" applyProtection="1">
      <alignment horizontal="left" vertical="center" shrinkToFit="1"/>
    </xf>
    <xf numFmtId="0" fontId="14" fillId="0" borderId="18" xfId="2" applyFont="1" applyBorder="1" applyAlignment="1" applyProtection="1">
      <alignment horizontal="left" vertical="center" shrinkToFit="1"/>
    </xf>
    <xf numFmtId="177" fontId="5" fillId="0" borderId="0" xfId="2" applyNumberFormat="1" applyFont="1" applyAlignment="1" applyProtection="1">
      <alignment horizontal="distributed" vertical="center"/>
    </xf>
    <xf numFmtId="0" fontId="5" fillId="0" borderId="1" xfId="2" applyFont="1" applyBorder="1" applyAlignment="1" applyProtection="1">
      <alignment horizontal="left" vertical="center"/>
    </xf>
    <xf numFmtId="0" fontId="14" fillId="0" borderId="0" xfId="2" applyFont="1" applyBorder="1" applyAlignment="1" applyProtection="1">
      <alignment horizontal="center" vertical="center" wrapText="1"/>
    </xf>
    <xf numFmtId="0" fontId="76" fillId="0" borderId="0" xfId="4" applyFont="1" applyAlignment="1" applyProtection="1">
      <alignment horizontal="center" vertical="top" shrinkToFit="1"/>
    </xf>
    <xf numFmtId="0" fontId="5" fillId="0" borderId="20" xfId="2" applyFont="1" applyBorder="1" applyAlignment="1" applyProtection="1">
      <alignment horizontal="distributed" vertical="center"/>
    </xf>
    <xf numFmtId="0" fontId="63" fillId="0" borderId="0" xfId="2" applyFont="1" applyAlignment="1" applyProtection="1">
      <alignment horizontal="center" vertical="center"/>
    </xf>
    <xf numFmtId="0" fontId="5" fillId="0" borderId="19" xfId="2" applyFont="1" applyBorder="1" applyAlignment="1" applyProtection="1">
      <alignment horizontal="center" vertical="center"/>
    </xf>
    <xf numFmtId="0" fontId="5" fillId="0" borderId="13" xfId="2" applyFont="1" applyBorder="1" applyAlignment="1" applyProtection="1">
      <alignment horizontal="center" vertical="center"/>
    </xf>
    <xf numFmtId="0" fontId="8" fillId="0" borderId="0" xfId="0" applyFont="1" applyAlignment="1" applyProtection="1">
      <alignment horizontal="distributed" vertical="center"/>
    </xf>
    <xf numFmtId="0" fontId="0" fillId="0" borderId="5" xfId="0" applyFont="1" applyBorder="1" applyAlignment="1" applyProtection="1">
      <alignment horizontal="distributed" vertical="center"/>
    </xf>
    <xf numFmtId="0" fontId="0" fillId="0" borderId="0" xfId="0" applyFont="1" applyAlignment="1" applyProtection="1">
      <alignment horizontal="distributed" vertical="center"/>
    </xf>
    <xf numFmtId="0" fontId="8" fillId="0" borderId="0" xfId="0" applyFont="1" applyAlignment="1" applyProtection="1">
      <alignment horizontal="distributed"/>
    </xf>
    <xf numFmtId="0" fontId="8" fillId="0" borderId="0" xfId="0" applyFont="1" applyAlignment="1" applyProtection="1">
      <alignment horizontal="distributed" vertical="top"/>
    </xf>
    <xf numFmtId="0" fontId="8" fillId="0" borderId="0" xfId="0" quotePrefix="1" applyFont="1" applyAlignment="1" applyProtection="1">
      <alignment horizontal="right" vertical="center"/>
    </xf>
    <xf numFmtId="0" fontId="0" fillId="0" borderId="0" xfId="0" applyAlignment="1" applyProtection="1">
      <alignment horizontal="right" vertical="center"/>
    </xf>
    <xf numFmtId="0" fontId="77" fillId="0" borderId="0" xfId="0" applyFont="1" applyAlignment="1" applyProtection="1">
      <alignment horizontal="center" vertical="center"/>
    </xf>
    <xf numFmtId="0" fontId="20" fillId="0" borderId="0"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177" fontId="8" fillId="0" borderId="0" xfId="0" applyNumberFormat="1" applyFont="1" applyAlignment="1" applyProtection="1">
      <alignment horizontal="distributed" vertical="center"/>
    </xf>
    <xf numFmtId="0" fontId="8" fillId="0" borderId="0" xfId="0" applyFont="1" applyAlignment="1" applyProtection="1">
      <alignment horizontal="right" vertical="center"/>
    </xf>
    <xf numFmtId="0" fontId="0" fillId="0" borderId="0" xfId="0" applyAlignment="1">
      <alignment horizontal="right" vertical="center"/>
    </xf>
    <xf numFmtId="0" fontId="90" fillId="0" borderId="0" xfId="0" applyFont="1" applyAlignment="1" applyProtection="1">
      <alignment horizontal="left"/>
    </xf>
    <xf numFmtId="0" fontId="18" fillId="0" borderId="0" xfId="0" applyFont="1" applyAlignment="1" applyProtection="1">
      <alignment horizontal="center" vertical="center" wrapText="1"/>
    </xf>
    <xf numFmtId="0" fontId="19" fillId="0" borderId="0" xfId="0" applyFont="1" applyAlignment="1" applyProtection="1">
      <alignment shrinkToFit="1"/>
    </xf>
    <xf numFmtId="0" fontId="19" fillId="0" borderId="0" xfId="0" applyFont="1" applyAlignment="1" applyProtection="1">
      <alignment horizontal="left" shrinkToFit="1"/>
    </xf>
    <xf numFmtId="0" fontId="10" fillId="0" borderId="0" xfId="0" applyFont="1" applyAlignment="1" applyProtection="1">
      <alignment horizontal="left" vertical="center" shrinkToFit="1"/>
    </xf>
    <xf numFmtId="0" fontId="0" fillId="0" borderId="0" xfId="0" applyAlignment="1" applyProtection="1">
      <alignment vertical="center"/>
    </xf>
    <xf numFmtId="0" fontId="88" fillId="0" borderId="0" xfId="0" applyFont="1" applyAlignment="1" applyProtection="1">
      <alignment horizontal="center"/>
    </xf>
    <xf numFmtId="0" fontId="88" fillId="0" borderId="0" xfId="0" applyFont="1" applyAlignment="1" applyProtection="1"/>
    <xf numFmtId="0" fontId="89" fillId="0" borderId="0" xfId="0" applyFont="1" applyAlignment="1" applyProtection="1">
      <alignment horizontal="center" vertical="center" wrapText="1"/>
    </xf>
    <xf numFmtId="0" fontId="3" fillId="0" borderId="0" xfId="0" applyFont="1" applyAlignment="1" applyProtection="1">
      <alignment horizontal="distributed" vertical="center"/>
    </xf>
    <xf numFmtId="0" fontId="86" fillId="0" borderId="0" xfId="0" applyFont="1" applyAlignment="1" applyProtection="1">
      <alignment horizontal="distributed" vertical="center"/>
    </xf>
    <xf numFmtId="0" fontId="16" fillId="0" borderId="0" xfId="0" applyFont="1" applyAlignment="1" applyProtection="1">
      <alignment horizontal="center" vertical="center"/>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10" fillId="0" borderId="0" xfId="0" applyFont="1" applyAlignment="1" applyProtection="1">
      <alignment horizontal="left" shrinkToFit="1"/>
    </xf>
    <xf numFmtId="0" fontId="5" fillId="0" borderId="0" xfId="0" applyFont="1" applyAlignment="1" applyProtection="1">
      <alignment horizontal="left" vertical="distributed" wrapText="1"/>
    </xf>
    <xf numFmtId="0" fontId="8" fillId="0" borderId="0" xfId="0" applyFont="1" applyAlignment="1" applyProtection="1">
      <alignment horizontal="center" vertical="center"/>
    </xf>
    <xf numFmtId="0" fontId="15" fillId="0" borderId="0" xfId="0" applyFont="1" applyAlignment="1" applyProtection="1">
      <alignment horizontal="left" vertical="top"/>
      <protection locked="0"/>
    </xf>
    <xf numFmtId="0" fontId="16" fillId="0" borderId="0" xfId="0" applyFont="1" applyAlignment="1" applyProtection="1">
      <alignment horizontal="left" vertical="distributed"/>
    </xf>
    <xf numFmtId="0" fontId="8" fillId="0" borderId="0" xfId="0" applyFont="1" applyAlignment="1" applyProtection="1">
      <alignment vertical="center" wrapText="1"/>
    </xf>
    <xf numFmtId="0" fontId="13" fillId="0" borderId="0" xfId="0" applyFont="1" applyAlignment="1" applyProtection="1">
      <alignment horizontal="left" vertical="center"/>
    </xf>
    <xf numFmtId="5" fontId="7" fillId="0" borderId="9" xfId="0" applyNumberFormat="1" applyFont="1" applyBorder="1" applyAlignment="1" applyProtection="1">
      <alignment horizontal="right" vertical="center" indent="1"/>
    </xf>
    <xf numFmtId="176" fontId="7" fillId="0" borderId="0" xfId="0" applyNumberFormat="1" applyFont="1" applyAlignment="1" applyProtection="1">
      <alignment horizontal="left" vertical="center"/>
      <protection locked="0"/>
    </xf>
    <xf numFmtId="0" fontId="91" fillId="0" borderId="0" xfId="0" applyFont="1" applyAlignment="1">
      <alignment horizontal="center" vertical="top"/>
    </xf>
    <xf numFmtId="0" fontId="5" fillId="0" borderId="0" xfId="0" applyFont="1" applyAlignment="1">
      <alignment horizontal="left" vertical="distributed" wrapText="1"/>
    </xf>
    <xf numFmtId="0" fontId="64" fillId="0" borderId="0" xfId="0" applyFont="1" applyAlignment="1">
      <alignment horizontal="center" vertical="center"/>
    </xf>
    <xf numFmtId="0" fontId="5" fillId="0" borderId="1" xfId="0" applyFont="1" applyBorder="1" applyAlignment="1" applyProtection="1">
      <alignment horizontal="left" vertical="center" shrinkToFit="1"/>
    </xf>
    <xf numFmtId="0" fontId="63" fillId="0" borderId="0" xfId="0" applyFont="1" applyAlignment="1">
      <alignment horizontal="distributed" vertical="center"/>
    </xf>
    <xf numFmtId="0" fontId="5" fillId="0" borderId="0" xfId="0" applyFont="1" applyAlignment="1" applyProtection="1">
      <alignment horizontal="left" vertical="center" shrinkToFit="1"/>
    </xf>
    <xf numFmtId="0" fontId="8" fillId="0" borderId="0" xfId="0" applyFont="1" applyAlignment="1" applyProtection="1">
      <alignment horizontal="left" vertical="center"/>
    </xf>
    <xf numFmtId="0" fontId="90" fillId="0" borderId="0" xfId="0" applyFont="1" applyAlignment="1">
      <alignment vertical="center"/>
    </xf>
    <xf numFmtId="0" fontId="92" fillId="0" borderId="0" xfId="0" applyFont="1" applyAlignment="1">
      <alignment vertical="center"/>
    </xf>
    <xf numFmtId="0" fontId="35" fillId="0" borderId="0" xfId="5" applyFont="1" applyAlignment="1" applyProtection="1">
      <alignment horizontal="center"/>
    </xf>
    <xf numFmtId="0" fontId="33" fillId="0" borderId="0" xfId="5" applyFont="1" applyBorder="1" applyAlignment="1" applyProtection="1">
      <alignment horizontal="right" vertical="top"/>
      <protection locked="0"/>
    </xf>
    <xf numFmtId="0" fontId="33" fillId="0" borderId="41" xfId="5" applyFont="1" applyBorder="1" applyAlignment="1" applyProtection="1">
      <alignment horizontal="right" vertical="top"/>
      <protection locked="0"/>
    </xf>
    <xf numFmtId="0" fontId="33" fillId="0" borderId="5" xfId="5" applyFont="1" applyBorder="1" applyAlignment="1" applyProtection="1">
      <alignment horizontal="right" vertical="top"/>
      <protection locked="0"/>
    </xf>
    <xf numFmtId="0" fontId="32" fillId="0" borderId="40" xfId="5" applyFont="1" applyBorder="1" applyAlignment="1" applyProtection="1">
      <alignment horizontal="center" vertical="center"/>
    </xf>
    <xf numFmtId="0" fontId="32" fillId="0" borderId="37" xfId="5" applyFont="1" applyBorder="1" applyAlignment="1" applyProtection="1">
      <alignment horizontal="center" vertical="center"/>
    </xf>
    <xf numFmtId="0" fontId="32" fillId="0" borderId="47" xfId="5" applyFont="1" applyBorder="1" applyAlignment="1" applyProtection="1">
      <alignment horizontal="center" vertical="center"/>
    </xf>
    <xf numFmtId="0" fontId="32" fillId="0" borderId="1" xfId="5" applyFont="1" applyBorder="1" applyAlignment="1" applyProtection="1">
      <alignment horizontal="center" vertical="center"/>
    </xf>
    <xf numFmtId="0" fontId="33" fillId="0" borderId="50" xfId="5" applyFont="1" applyBorder="1" applyAlignment="1" applyProtection="1">
      <alignment horizontal="right"/>
    </xf>
    <xf numFmtId="0" fontId="33" fillId="0" borderId="5" xfId="5" applyFont="1" applyBorder="1" applyAlignment="1" applyProtection="1">
      <alignment horizontal="right"/>
    </xf>
    <xf numFmtId="0" fontId="32" fillId="0" borderId="44" xfId="5" applyFont="1" applyBorder="1" applyAlignment="1" applyProtection="1">
      <alignment horizontal="center" vertical="center"/>
    </xf>
    <xf numFmtId="0" fontId="32" fillId="0" borderId="9" xfId="5" applyFont="1" applyBorder="1" applyAlignment="1" applyProtection="1">
      <alignment horizontal="center" vertical="center"/>
    </xf>
    <xf numFmtId="0" fontId="32" fillId="0" borderId="35" xfId="5" applyFont="1" applyBorder="1" applyAlignment="1" applyProtection="1">
      <alignment horizontal="center" vertical="center"/>
    </xf>
    <xf numFmtId="0" fontId="32" fillId="0" borderId="32" xfId="5" applyFont="1" applyBorder="1" applyAlignment="1" applyProtection="1">
      <alignment horizontal="center" vertical="center"/>
    </xf>
    <xf numFmtId="0" fontId="30" fillId="0" borderId="49" xfId="5" applyFont="1" applyBorder="1" applyAlignment="1" applyProtection="1">
      <alignment horizontal="center" vertical="center"/>
    </xf>
    <xf numFmtId="0" fontId="30" fillId="0" borderId="48" xfId="5" applyFont="1" applyBorder="1" applyAlignment="1" applyProtection="1">
      <alignment horizontal="center" vertical="center"/>
    </xf>
    <xf numFmtId="0" fontId="29" fillId="0" borderId="25" xfId="5" applyFont="1" applyBorder="1" applyAlignment="1" applyProtection="1">
      <alignment horizontal="center"/>
      <protection locked="0"/>
    </xf>
    <xf numFmtId="0" fontId="29" fillId="0" borderId="24" xfId="5" applyFont="1" applyBorder="1" applyAlignment="1" applyProtection="1">
      <alignment horizontal="center"/>
      <protection locked="0"/>
    </xf>
    <xf numFmtId="0" fontId="29" fillId="0" borderId="35" xfId="5" applyFont="1" applyBorder="1" applyAlignment="1" applyProtection="1">
      <alignment horizontal="left" wrapText="1"/>
    </xf>
    <xf numFmtId="0" fontId="29" fillId="0" borderId="33" xfId="5" applyFont="1" applyBorder="1" applyAlignment="1" applyProtection="1">
      <alignment horizontal="left" wrapText="1"/>
    </xf>
    <xf numFmtId="0" fontId="29" fillId="0" borderId="30" xfId="5" applyFont="1" applyBorder="1" applyAlignment="1" applyProtection="1">
      <alignment horizontal="center"/>
      <protection locked="0"/>
    </xf>
    <xf numFmtId="0" fontId="29" fillId="0" borderId="29" xfId="5" applyFont="1" applyBorder="1" applyAlignment="1" applyProtection="1">
      <alignment horizontal="center"/>
      <protection locked="0"/>
    </xf>
    <xf numFmtId="0" fontId="29" fillId="0" borderId="28" xfId="5" applyFont="1" applyBorder="1" applyAlignment="1" applyProtection="1">
      <alignment horizontal="center"/>
      <protection locked="0"/>
    </xf>
    <xf numFmtId="0" fontId="29" fillId="0" borderId="27" xfId="5" applyFont="1" applyBorder="1" applyAlignment="1" applyProtection="1">
      <alignment horizontal="center"/>
      <protection locked="0"/>
    </xf>
    <xf numFmtId="0" fontId="8" fillId="0" borderId="44" xfId="5" applyFont="1" applyBorder="1" applyAlignment="1" applyProtection="1">
      <alignment horizontal="center" vertical="center" wrapText="1"/>
    </xf>
    <xf numFmtId="0" fontId="8" fillId="0" borderId="9" xfId="5" applyFont="1" applyBorder="1" applyAlignment="1" applyProtection="1">
      <alignment horizontal="center" vertical="center" wrapText="1"/>
    </xf>
    <xf numFmtId="0" fontId="8" fillId="0" borderId="50" xfId="5" applyFont="1" applyBorder="1" applyAlignment="1" applyProtection="1">
      <alignment horizontal="center" vertical="center" wrapText="1"/>
    </xf>
    <xf numFmtId="0" fontId="8" fillId="0" borderId="0" xfId="5" applyFont="1" applyBorder="1" applyAlignment="1" applyProtection="1">
      <alignment horizontal="center" vertical="center" wrapText="1"/>
    </xf>
    <xf numFmtId="0" fontId="8" fillId="0" borderId="47" xfId="5" applyFont="1" applyBorder="1" applyAlignment="1" applyProtection="1">
      <alignment horizontal="center" vertical="center" wrapText="1"/>
    </xf>
    <xf numFmtId="0" fontId="8" fillId="0" borderId="1" xfId="5" applyFont="1" applyBorder="1" applyAlignment="1" applyProtection="1">
      <alignment horizontal="center" vertical="center" wrapText="1"/>
    </xf>
    <xf numFmtId="0" fontId="29" fillId="0" borderId="37" xfId="5" applyFont="1" applyBorder="1" applyAlignment="1" applyProtection="1">
      <alignment horizontal="center"/>
    </xf>
    <xf numFmtId="0" fontId="29" fillId="0" borderId="36" xfId="5" applyFont="1" applyBorder="1" applyAlignment="1" applyProtection="1">
      <alignment horizontal="center"/>
    </xf>
    <xf numFmtId="0" fontId="28" fillId="0" borderId="1" xfId="5" applyFont="1" applyBorder="1" applyAlignment="1" applyProtection="1">
      <alignment horizontal="left"/>
      <protection locked="0"/>
    </xf>
    <xf numFmtId="0" fontId="28" fillId="0" borderId="65" xfId="5" applyFont="1" applyBorder="1" applyAlignment="1" applyProtection="1">
      <alignment horizontal="left"/>
      <protection locked="0"/>
    </xf>
    <xf numFmtId="0" fontId="34" fillId="0" borderId="43" xfId="5" applyFont="1" applyBorder="1" applyAlignment="1" applyProtection="1">
      <alignment horizontal="left" vertical="center" wrapText="1" indent="1"/>
    </xf>
    <xf numFmtId="0" fontId="34" fillId="0" borderId="9" xfId="5" applyFont="1" applyBorder="1" applyAlignment="1" applyProtection="1">
      <alignment horizontal="left" vertical="center" wrapText="1" indent="1"/>
    </xf>
    <xf numFmtId="0" fontId="34" fillId="0" borderId="42" xfId="5" applyFont="1" applyBorder="1" applyAlignment="1" applyProtection="1">
      <alignment horizontal="left" vertical="center" wrapText="1" indent="1"/>
    </xf>
    <xf numFmtId="0" fontId="34" fillId="0" borderId="0" xfId="5" applyFont="1" applyBorder="1" applyAlignment="1" applyProtection="1">
      <alignment horizontal="left" vertical="center" wrapText="1" indent="1"/>
    </xf>
    <xf numFmtId="0" fontId="34" fillId="0" borderId="46" xfId="5" applyFont="1" applyBorder="1" applyAlignment="1" applyProtection="1">
      <alignment horizontal="left" vertical="center" wrapText="1" indent="1"/>
    </xf>
    <xf numFmtId="0" fontId="34" fillId="0" borderId="1" xfId="5" applyFont="1" applyBorder="1" applyAlignment="1" applyProtection="1">
      <alignment horizontal="left" vertical="center" wrapText="1" indent="1"/>
    </xf>
    <xf numFmtId="177" fontId="32" fillId="0" borderId="37" xfId="5" applyNumberFormat="1" applyFont="1" applyBorder="1" applyAlignment="1" applyProtection="1">
      <alignment horizontal="center" vertical="center"/>
    </xf>
    <xf numFmtId="177" fontId="32" fillId="0" borderId="0" xfId="5" applyNumberFormat="1" applyFont="1" applyBorder="1" applyAlignment="1" applyProtection="1">
      <alignment horizontal="center"/>
    </xf>
    <xf numFmtId="177" fontId="43" fillId="0" borderId="1" xfId="5" applyNumberFormat="1" applyFont="1" applyBorder="1" applyAlignment="1" applyProtection="1">
      <alignment horizontal="center"/>
      <protection locked="0"/>
    </xf>
    <xf numFmtId="0" fontId="32" fillId="0" borderId="39" xfId="5" applyFont="1" applyBorder="1" applyAlignment="1" applyProtection="1">
      <alignment horizontal="center" vertical="center"/>
    </xf>
    <xf numFmtId="0" fontId="32" fillId="0" borderId="71" xfId="5" applyFont="1" applyBorder="1" applyAlignment="1" applyProtection="1">
      <alignment horizontal="center" vertical="center"/>
    </xf>
    <xf numFmtId="0" fontId="32" fillId="0" borderId="46" xfId="5" applyFont="1" applyBorder="1" applyAlignment="1" applyProtection="1">
      <alignment horizontal="center" vertical="center"/>
    </xf>
    <xf numFmtId="0" fontId="32" fillId="0" borderId="72" xfId="5" applyFont="1" applyBorder="1" applyAlignment="1" applyProtection="1">
      <alignment horizontal="center" vertical="center"/>
    </xf>
    <xf numFmtId="0" fontId="32" fillId="0" borderId="73" xfId="5" applyFont="1" applyBorder="1" applyAlignment="1" applyProtection="1">
      <alignment horizontal="center" vertical="center"/>
    </xf>
    <xf numFmtId="0" fontId="32" fillId="0" borderId="38" xfId="5" applyFont="1" applyBorder="1" applyAlignment="1" applyProtection="1">
      <alignment horizontal="center" vertical="center"/>
    </xf>
    <xf numFmtId="0" fontId="32" fillId="0" borderId="74" xfId="5" applyFont="1" applyBorder="1" applyAlignment="1" applyProtection="1">
      <alignment horizontal="center" vertical="center"/>
    </xf>
    <xf numFmtId="0" fontId="32" fillId="0" borderId="7" xfId="5" applyFont="1" applyBorder="1" applyAlignment="1" applyProtection="1">
      <alignment horizontal="center" vertical="center"/>
    </xf>
    <xf numFmtId="0" fontId="34" fillId="0" borderId="34" xfId="5" applyFont="1" applyBorder="1" applyAlignment="1" applyProtection="1">
      <alignment horizontal="left" vertical="center" wrapText="1" indent="1"/>
    </xf>
    <xf numFmtId="0" fontId="34" fillId="0" borderId="32" xfId="5" applyFont="1" applyBorder="1" applyAlignment="1" applyProtection="1">
      <alignment horizontal="left" vertical="center" wrapText="1" indent="1"/>
    </xf>
    <xf numFmtId="0" fontId="16" fillId="0" borderId="67" xfId="5" applyFont="1" applyBorder="1" applyAlignment="1" applyProtection="1">
      <alignment horizontal="center" vertical="center" wrapText="1"/>
    </xf>
    <xf numFmtId="0" fontId="16" fillId="0" borderId="67" xfId="5" applyFont="1" applyBorder="1" applyAlignment="1" applyProtection="1">
      <alignment horizontal="center" vertical="center"/>
    </xf>
    <xf numFmtId="0" fontId="16" fillId="0" borderId="10" xfId="5" applyFont="1" applyBorder="1" applyAlignment="1" applyProtection="1">
      <alignment horizontal="center" vertical="center"/>
    </xf>
    <xf numFmtId="0" fontId="32" fillId="0" borderId="10" xfId="5" applyFont="1" applyBorder="1" applyAlignment="1" applyProtection="1">
      <alignment horizontal="center" vertical="center" wrapText="1"/>
    </xf>
    <xf numFmtId="0" fontId="32" fillId="0" borderId="23" xfId="5" applyFont="1" applyBorder="1" applyAlignment="1" applyProtection="1">
      <alignment horizontal="center" vertical="center" wrapText="1"/>
    </xf>
    <xf numFmtId="0" fontId="32" fillId="0" borderId="9" xfId="5" applyFont="1" applyBorder="1" applyAlignment="1" applyProtection="1">
      <alignment horizontal="left" vertical="center" indent="1" shrinkToFit="1"/>
    </xf>
    <xf numFmtId="0" fontId="32" fillId="0" borderId="0" xfId="5" applyFont="1" applyBorder="1" applyAlignment="1" applyProtection="1">
      <alignment horizontal="left" vertical="center" indent="1" shrinkToFit="1"/>
    </xf>
    <xf numFmtId="0" fontId="32" fillId="0" borderId="41" xfId="5" applyFont="1" applyBorder="1" applyAlignment="1" applyProtection="1">
      <alignment horizontal="left" vertical="center" indent="1" shrinkToFit="1"/>
    </xf>
    <xf numFmtId="0" fontId="33" fillId="0" borderId="0" xfId="5" applyFont="1" applyBorder="1" applyAlignment="1" applyProtection="1">
      <alignment horizontal="left" vertical="center" indent="1" shrinkToFit="1"/>
    </xf>
    <xf numFmtId="0" fontId="33" fillId="0" borderId="41" xfId="5" applyFont="1" applyBorder="1" applyAlignment="1" applyProtection="1">
      <alignment horizontal="left" vertical="center" indent="1" shrinkToFit="1"/>
    </xf>
    <xf numFmtId="0" fontId="32" fillId="0" borderId="32" xfId="5" applyFont="1" applyBorder="1" applyAlignment="1" applyProtection="1">
      <alignment horizontal="left" vertical="center" indent="1"/>
    </xf>
    <xf numFmtId="0" fontId="32" fillId="0" borderId="31" xfId="5" applyFont="1" applyBorder="1" applyAlignment="1" applyProtection="1">
      <alignment horizontal="left" vertical="center" indent="1"/>
    </xf>
    <xf numFmtId="0" fontId="29" fillId="0" borderId="0" xfId="5" applyFont="1" applyBorder="1" applyAlignment="1" applyProtection="1">
      <alignment horizontal="left"/>
    </xf>
    <xf numFmtId="0" fontId="29" fillId="0" borderId="41" xfId="5" applyFont="1" applyBorder="1" applyAlignment="1" applyProtection="1">
      <alignment horizontal="left"/>
    </xf>
    <xf numFmtId="0" fontId="67" fillId="0" borderId="0" xfId="0" applyFont="1" applyAlignment="1" applyProtection="1">
      <alignment horizontal="center" vertical="center"/>
    </xf>
    <xf numFmtId="6" fontId="44" fillId="0" borderId="0" xfId="0" applyNumberFormat="1" applyFont="1" applyAlignment="1" applyProtection="1">
      <alignment horizontal="right" vertical="center"/>
    </xf>
    <xf numFmtId="0" fontId="44" fillId="0" borderId="0" xfId="0" applyFont="1" applyAlignment="1" applyProtection="1">
      <alignment horizontal="left" vertical="center"/>
    </xf>
    <xf numFmtId="5" fontId="44" fillId="0" borderId="69" xfId="0" applyNumberFormat="1" applyFont="1" applyBorder="1" applyAlignment="1" applyProtection="1">
      <alignment horizontal="right" shrinkToFit="1"/>
      <protection locked="0"/>
    </xf>
    <xf numFmtId="0" fontId="68" fillId="0" borderId="0" xfId="0" applyFont="1" applyAlignment="1" applyProtection="1">
      <alignment horizontal="center" vertical="center"/>
    </xf>
    <xf numFmtId="0" fontId="69" fillId="0" borderId="0" xfId="0" applyFont="1" applyAlignment="1" applyProtection="1">
      <alignment horizontal="center" vertical="center"/>
    </xf>
    <xf numFmtId="0" fontId="44" fillId="0" borderId="0" xfId="0" applyFont="1" applyAlignment="1" applyProtection="1">
      <alignment horizontal="left" vertical="center" shrinkToFit="1"/>
    </xf>
    <xf numFmtId="6" fontId="44" fillId="0" borderId="0" xfId="7" applyFont="1" applyAlignment="1" applyProtection="1">
      <alignment horizontal="right" shrinkToFit="1"/>
    </xf>
    <xf numFmtId="0" fontId="44" fillId="0" borderId="0" xfId="0" applyFont="1" applyBorder="1" applyAlignment="1" applyProtection="1">
      <alignment horizontal="right" vertical="center"/>
    </xf>
    <xf numFmtId="0" fontId="66" fillId="0" borderId="0" xfId="0" applyFont="1" applyAlignment="1" applyProtection="1">
      <alignment horizontal="center" vertical="center"/>
    </xf>
    <xf numFmtId="0" fontId="44" fillId="0" borderId="0" xfId="0" applyFont="1" applyAlignment="1" applyProtection="1">
      <alignment vertical="center" shrinkToFit="1"/>
    </xf>
    <xf numFmtId="0" fontId="65" fillId="0" borderId="0" xfId="0" applyFont="1" applyAlignment="1" applyProtection="1">
      <alignment horizontal="center" vertical="center"/>
    </xf>
    <xf numFmtId="0" fontId="45" fillId="0" borderId="0" xfId="0" applyFont="1" applyAlignment="1" applyProtection="1">
      <alignment horizontal="left" vertical="top" wrapText="1"/>
    </xf>
    <xf numFmtId="6" fontId="50" fillId="0" borderId="0" xfId="0" applyNumberFormat="1" applyFont="1" applyAlignment="1" applyProtection="1">
      <alignment horizontal="right" vertical="center"/>
    </xf>
    <xf numFmtId="0" fontId="50" fillId="0" borderId="0" xfId="0" applyFont="1" applyAlignment="1" applyProtection="1">
      <alignment horizontal="right" vertical="center"/>
    </xf>
    <xf numFmtId="0" fontId="48" fillId="0" borderId="0" xfId="0" applyFont="1" applyAlignment="1" applyProtection="1">
      <alignment horizontal="center" vertical="center"/>
    </xf>
    <xf numFmtId="0" fontId="49" fillId="0" borderId="0" xfId="0" applyFont="1" applyAlignment="1" applyProtection="1">
      <alignment horizontal="left" vertical="center"/>
    </xf>
    <xf numFmtId="0" fontId="45" fillId="0" borderId="0" xfId="0" applyFont="1" applyAlignment="1" applyProtection="1">
      <alignment horizontal="left" vertical="center" shrinkToFit="1"/>
    </xf>
    <xf numFmtId="0" fontId="45" fillId="0" borderId="0" xfId="0" applyFont="1" applyAlignment="1" applyProtection="1">
      <alignment vertical="center" shrinkToFit="1"/>
    </xf>
    <xf numFmtId="0" fontId="45" fillId="0" borderId="0" xfId="0" applyFont="1" applyAlignment="1" applyProtection="1">
      <alignment horizontal="center" vertical="center"/>
      <protection locked="0"/>
    </xf>
    <xf numFmtId="0" fontId="45" fillId="0" borderId="0" xfId="0" applyFont="1" applyAlignment="1" applyProtection="1">
      <alignment horizontal="left" vertical="center"/>
      <protection locked="0"/>
    </xf>
    <xf numFmtId="0" fontId="46" fillId="0" borderId="0" xfId="0" applyFont="1" applyAlignment="1" applyProtection="1">
      <alignment horizontal="distributed" vertical="distributed" shrinkToFit="1"/>
    </xf>
    <xf numFmtId="0" fontId="46" fillId="0" borderId="1" xfId="0" applyFont="1" applyBorder="1" applyAlignment="1" applyProtection="1">
      <alignment horizontal="left" vertical="center" shrinkToFit="1"/>
    </xf>
    <xf numFmtId="0" fontId="46" fillId="0" borderId="0" xfId="0" applyFont="1" applyAlignment="1" applyProtection="1">
      <alignment horizontal="left" vertical="center" wrapText="1"/>
    </xf>
    <xf numFmtId="0" fontId="5" fillId="0" borderId="1" xfId="0" applyFont="1" applyBorder="1" applyAlignment="1" applyProtection="1">
      <alignment horizontal="center" vertical="center"/>
      <protection locked="0"/>
    </xf>
    <xf numFmtId="0" fontId="46" fillId="0" borderId="0" xfId="0" applyFont="1" applyAlignment="1" applyProtection="1">
      <alignment horizontal="distributed" shrinkToFit="1"/>
    </xf>
    <xf numFmtId="0" fontId="14" fillId="0" borderId="0" xfId="0" applyFont="1" applyAlignment="1" applyProtection="1">
      <alignment horizontal="center" vertical="center"/>
    </xf>
    <xf numFmtId="0" fontId="46" fillId="0" borderId="0" xfId="0" applyFont="1" applyAlignment="1" applyProtection="1">
      <alignment horizontal="distributed" vertical="center" wrapText="1"/>
    </xf>
    <xf numFmtId="0" fontId="0" fillId="0" borderId="0" xfId="0" applyAlignment="1" applyProtection="1">
      <alignment vertical="center" wrapText="1"/>
    </xf>
    <xf numFmtId="0" fontId="46" fillId="0" borderId="0" xfId="0" applyFont="1" applyAlignment="1" applyProtection="1">
      <alignment horizontal="center" vertical="center"/>
    </xf>
    <xf numFmtId="0" fontId="46" fillId="0" borderId="0" xfId="0" applyFont="1" applyAlignment="1" applyProtection="1">
      <alignment horizontal="distributed" vertical="top" shrinkToFit="1"/>
    </xf>
    <xf numFmtId="0" fontId="0" fillId="0" borderId="0" xfId="0" applyFont="1" applyAlignment="1" applyProtection="1">
      <alignment horizontal="distributed" vertical="top" shrinkToFit="1"/>
    </xf>
    <xf numFmtId="0" fontId="14" fillId="0" borderId="0" xfId="0" applyFont="1" applyAlignment="1" applyProtection="1">
      <alignment horizontal="distributed" vertical="center"/>
    </xf>
    <xf numFmtId="0" fontId="0" fillId="0" borderId="0" xfId="0" applyAlignment="1" applyProtection="1">
      <alignment horizontal="distributed" vertical="center"/>
    </xf>
    <xf numFmtId="0" fontId="46" fillId="0" borderId="0" xfId="0" applyFont="1" applyBorder="1" applyAlignment="1" applyProtection="1">
      <alignment horizontal="center" vertical="center" wrapText="1"/>
    </xf>
    <xf numFmtId="177" fontId="46" fillId="0" borderId="0" xfId="0" applyNumberFormat="1" applyFont="1" applyAlignment="1" applyProtection="1">
      <alignment horizontal="distributed" vertical="center"/>
    </xf>
    <xf numFmtId="0" fontId="14" fillId="0" borderId="0" xfId="0" applyFont="1" applyAlignment="1" applyProtection="1">
      <alignment horizontal="left" vertical="center" shrinkToFit="1"/>
    </xf>
    <xf numFmtId="0" fontId="0" fillId="0" borderId="0" xfId="0" applyAlignment="1" applyProtection="1">
      <alignment horizontal="left" vertical="center" shrinkToFit="1"/>
    </xf>
    <xf numFmtId="0" fontId="46" fillId="0" borderId="0" xfId="0" applyFont="1" applyAlignment="1" applyProtection="1">
      <alignment horizontal="left" vertical="center" shrinkToFit="1"/>
    </xf>
    <xf numFmtId="0" fontId="46" fillId="0" borderId="0" xfId="0" applyFont="1" applyAlignment="1" applyProtection="1">
      <alignment horizontal="center" vertical="center" wrapText="1"/>
    </xf>
    <xf numFmtId="0" fontId="0" fillId="0" borderId="0" xfId="0" applyAlignment="1" applyProtection="1">
      <alignment horizontal="center" vertical="center" wrapText="1"/>
    </xf>
    <xf numFmtId="0" fontId="46" fillId="0" borderId="0" xfId="0" applyFont="1" applyAlignment="1" applyProtection="1">
      <alignment vertical="distributed"/>
    </xf>
    <xf numFmtId="0" fontId="54" fillId="0" borderId="0" xfId="0" applyFont="1" applyAlignment="1" applyProtection="1">
      <alignment horizontal="center" vertical="center"/>
    </xf>
    <xf numFmtId="0" fontId="14" fillId="0" borderId="10" xfId="0" applyFont="1" applyBorder="1" applyAlignment="1" applyProtection="1">
      <alignment horizontal="center" vertical="center" wrapText="1"/>
    </xf>
    <xf numFmtId="0" fontId="14" fillId="0" borderId="21" xfId="0" applyFont="1" applyBorder="1" applyAlignment="1" applyProtection="1">
      <alignment horizontal="left" vertical="center" wrapText="1"/>
    </xf>
    <xf numFmtId="0" fontId="14" fillId="0" borderId="20" xfId="0" applyFont="1" applyBorder="1" applyAlignment="1" applyProtection="1">
      <alignment horizontal="left" vertical="center" wrapText="1"/>
    </xf>
    <xf numFmtId="0" fontId="14" fillId="0" borderId="27"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70" xfId="0" applyFont="1" applyBorder="1" applyAlignment="1" applyProtection="1">
      <alignment horizontal="left" vertical="center" wrapText="1"/>
    </xf>
    <xf numFmtId="0" fontId="14" fillId="0" borderId="10" xfId="0" applyFont="1" applyBorder="1" applyAlignment="1" applyProtection="1">
      <alignment horizontal="center" vertical="center" shrinkToFit="1"/>
      <protection locked="0"/>
    </xf>
    <xf numFmtId="0" fontId="14" fillId="0" borderId="10" xfId="0" applyFont="1" applyBorder="1" applyAlignment="1" applyProtection="1">
      <alignment horizontal="left" vertical="center" wrapText="1" shrinkToFit="1"/>
      <protection locked="0"/>
    </xf>
    <xf numFmtId="0" fontId="14" fillId="0" borderId="10"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xf>
    <xf numFmtId="0" fontId="14" fillId="0" borderId="20" xfId="0" applyFont="1" applyBorder="1" applyAlignment="1" applyProtection="1">
      <alignment horizontal="left" vertical="center"/>
    </xf>
    <xf numFmtId="0" fontId="14" fillId="0" borderId="1"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10" xfId="0" applyFont="1" applyBorder="1" applyAlignment="1" applyProtection="1">
      <alignment horizontal="left" vertical="center" wrapText="1"/>
    </xf>
    <xf numFmtId="0" fontId="14" fillId="0" borderId="27" xfId="0" applyFont="1" applyBorder="1" applyAlignment="1" applyProtection="1">
      <alignment horizontal="left" vertical="center" shrinkToFit="1"/>
      <protection locked="0"/>
    </xf>
    <xf numFmtId="0" fontId="14" fillId="0" borderId="21"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left" vertical="center" shrinkToFit="1"/>
      <protection locked="0"/>
    </xf>
    <xf numFmtId="0" fontId="14" fillId="0" borderId="27"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0" fontId="14" fillId="0" borderId="0" xfId="0" applyFont="1" applyAlignment="1" applyProtection="1">
      <alignment horizontal="left" vertical="center"/>
    </xf>
    <xf numFmtId="0" fontId="14" fillId="0" borderId="0" xfId="0" applyFont="1" applyBorder="1" applyAlignment="1" applyProtection="1">
      <alignment horizontal="left" vertical="center"/>
    </xf>
    <xf numFmtId="0" fontId="14" fillId="0" borderId="0" xfId="0" applyFont="1" applyAlignment="1" applyProtection="1">
      <alignment horizontal="left" vertical="center" wrapText="1"/>
    </xf>
    <xf numFmtId="0" fontId="37" fillId="0" borderId="34" xfId="6" applyFont="1" applyBorder="1" applyAlignment="1" applyProtection="1">
      <alignment horizontal="center" vertical="center"/>
    </xf>
    <xf numFmtId="0" fontId="37" fillId="0" borderId="31" xfId="6" applyFont="1" applyBorder="1" applyAlignment="1" applyProtection="1">
      <alignment horizontal="center" vertical="center"/>
    </xf>
    <xf numFmtId="0" fontId="37" fillId="0" borderId="28" xfId="6" applyFont="1" applyBorder="1" applyAlignment="1" applyProtection="1">
      <alignment horizontal="right" vertical="center" shrinkToFit="1"/>
    </xf>
    <xf numFmtId="0" fontId="37" fillId="0" borderId="27" xfId="6" applyFont="1" applyBorder="1" applyAlignment="1" applyProtection="1">
      <alignment horizontal="right" vertical="center" shrinkToFit="1"/>
    </xf>
    <xf numFmtId="0" fontId="37" fillId="0" borderId="54" xfId="6" applyFont="1" applyBorder="1" applyAlignment="1" applyProtection="1">
      <alignment horizontal="center" vertical="center"/>
    </xf>
    <xf numFmtId="0" fontId="37" fillId="0" borderId="53" xfId="6" applyFont="1" applyBorder="1" applyAlignment="1" applyProtection="1">
      <alignment horizontal="center" vertical="center"/>
    </xf>
    <xf numFmtId="0" fontId="37" fillId="0" borderId="21" xfId="6" applyFont="1" applyBorder="1" applyAlignment="1" applyProtection="1">
      <alignment horizontal="center" vertical="center"/>
    </xf>
    <xf numFmtId="0" fontId="37" fillId="0" borderId="52" xfId="6" applyFont="1" applyBorder="1" applyAlignment="1" applyProtection="1">
      <alignment horizontal="center" vertical="center"/>
    </xf>
    <xf numFmtId="0" fontId="37" fillId="0" borderId="35" xfId="6" applyFont="1" applyBorder="1" applyAlignment="1" applyProtection="1">
      <alignment horizontal="right" vertical="center" shrinkToFit="1"/>
    </xf>
    <xf numFmtId="0" fontId="37" fillId="0" borderId="33" xfId="6" applyFont="1" applyBorder="1" applyAlignment="1" applyProtection="1">
      <alignment horizontal="right" vertical="center" shrinkToFit="1"/>
    </xf>
    <xf numFmtId="0" fontId="37" fillId="0" borderId="33" xfId="6" applyFont="1" applyBorder="1" applyAlignment="1" applyProtection="1">
      <alignment horizontal="center" vertical="center"/>
    </xf>
    <xf numFmtId="0" fontId="37" fillId="0" borderId="27" xfId="6" applyFont="1" applyBorder="1" applyAlignment="1" applyProtection="1">
      <alignment horizontal="center" vertical="center"/>
    </xf>
    <xf numFmtId="0" fontId="37" fillId="0" borderId="29" xfId="6" applyFont="1" applyBorder="1" applyAlignment="1" applyProtection="1">
      <alignment horizontal="center" vertical="center"/>
    </xf>
    <xf numFmtId="0" fontId="37" fillId="0" borderId="0" xfId="6" applyFont="1" applyAlignment="1" applyProtection="1">
      <alignment horizontal="left" vertical="center" shrinkToFit="1"/>
    </xf>
    <xf numFmtId="0" fontId="37" fillId="0" borderId="0" xfId="6" applyFont="1" applyAlignment="1" applyProtection="1">
      <alignment horizontal="right" vertical="center"/>
    </xf>
    <xf numFmtId="0" fontId="40" fillId="0" borderId="0" xfId="6" applyFont="1" applyAlignment="1" applyProtection="1">
      <alignment horizontal="center" vertical="center"/>
    </xf>
    <xf numFmtId="177" fontId="37" fillId="0" borderId="0" xfId="6" applyNumberFormat="1" applyFont="1" applyAlignment="1" applyProtection="1">
      <alignment horizontal="right" vertical="center"/>
    </xf>
    <xf numFmtId="0" fontId="38" fillId="0" borderId="0" xfId="6" applyFont="1" applyAlignment="1" applyProtection="1">
      <alignment horizontal="left" vertical="top" wrapText="1"/>
    </xf>
    <xf numFmtId="0" fontId="37" fillId="0" borderId="0" xfId="6" applyFont="1" applyAlignment="1" applyProtection="1">
      <alignment horizontal="left" vertical="center" wrapText="1" indent="1"/>
    </xf>
    <xf numFmtId="0" fontId="37" fillId="0" borderId="0" xfId="6" applyFont="1" applyAlignment="1" applyProtection="1">
      <alignment horizontal="center" vertical="center" shrinkToFit="1"/>
    </xf>
    <xf numFmtId="0" fontId="41" fillId="0" borderId="0" xfId="6" applyFont="1" applyAlignment="1" applyProtection="1">
      <alignment horizontal="left" vertical="center" wrapText="1"/>
    </xf>
    <xf numFmtId="0" fontId="0" fillId="0" borderId="0" xfId="0" applyAlignment="1" applyProtection="1">
      <alignment horizontal="left" vertical="center" wrapText="1"/>
    </xf>
    <xf numFmtId="58" fontId="37" fillId="0" borderId="21" xfId="6" applyNumberFormat="1" applyFont="1" applyBorder="1" applyAlignment="1" applyProtection="1">
      <alignment horizontal="center" vertical="center"/>
      <protection locked="0"/>
    </xf>
    <xf numFmtId="0" fontId="37" fillId="0" borderId="20" xfId="6" applyFont="1" applyBorder="1" applyAlignment="1" applyProtection="1">
      <alignment horizontal="center" vertical="center"/>
      <protection locked="0"/>
    </xf>
    <xf numFmtId="0" fontId="37" fillId="0" borderId="52" xfId="6" applyFont="1" applyBorder="1" applyAlignment="1" applyProtection="1">
      <alignment horizontal="center" vertical="center"/>
      <protection locked="0"/>
    </xf>
    <xf numFmtId="0" fontId="37" fillId="0" borderId="20" xfId="6" applyFont="1" applyBorder="1" applyAlignment="1" applyProtection="1">
      <alignment horizontal="center" vertical="center"/>
    </xf>
    <xf numFmtId="0" fontId="37" fillId="0" borderId="62" xfId="6" applyFont="1" applyBorder="1" applyAlignment="1" applyProtection="1">
      <alignment horizontal="center" vertical="center" wrapText="1" shrinkToFit="1"/>
    </xf>
    <xf numFmtId="0" fontId="37" fillId="0" borderId="60" xfId="6" applyFont="1" applyBorder="1" applyAlignment="1" applyProtection="1">
      <alignment horizontal="center" vertical="center" shrinkToFit="1"/>
    </xf>
    <xf numFmtId="0" fontId="37" fillId="0" borderId="59" xfId="6" applyFont="1" applyBorder="1" applyAlignment="1" applyProtection="1">
      <alignment horizontal="center" vertical="center" shrinkToFit="1"/>
    </xf>
    <xf numFmtId="0" fontId="37" fillId="0" borderId="58" xfId="6" applyFont="1" applyBorder="1" applyAlignment="1" applyProtection="1">
      <alignment horizontal="center" vertical="center"/>
    </xf>
    <xf numFmtId="0" fontId="37" fillId="0" borderId="24" xfId="6" applyFont="1" applyBorder="1" applyAlignment="1" applyProtection="1">
      <alignment horizontal="center" vertical="center"/>
    </xf>
    <xf numFmtId="0" fontId="37" fillId="0" borderId="21" xfId="6" applyFont="1" applyBorder="1" applyAlignment="1" applyProtection="1">
      <alignment horizontal="center" vertical="center"/>
      <protection locked="0"/>
    </xf>
    <xf numFmtId="58" fontId="37" fillId="0" borderId="20" xfId="6" applyNumberFormat="1" applyFont="1" applyBorder="1" applyAlignment="1" applyProtection="1">
      <alignment horizontal="center" vertical="center"/>
      <protection locked="0"/>
    </xf>
    <xf numFmtId="0" fontId="37" fillId="0" borderId="43" xfId="6" applyFont="1" applyBorder="1" applyAlignment="1" applyProtection="1">
      <alignment horizontal="center" vertical="center"/>
      <protection locked="0"/>
    </xf>
    <xf numFmtId="0" fontId="37" fillId="0" borderId="9" xfId="6" applyFont="1" applyBorder="1" applyAlignment="1" applyProtection="1">
      <alignment horizontal="center" vertical="center"/>
      <protection locked="0"/>
    </xf>
    <xf numFmtId="0" fontId="37" fillId="0" borderId="45" xfId="6" applyFont="1" applyBorder="1" applyAlignment="1" applyProtection="1">
      <alignment horizontal="center" vertical="center"/>
      <protection locked="0"/>
    </xf>
    <xf numFmtId="0" fontId="37" fillId="0" borderId="61" xfId="6" applyFont="1" applyBorder="1" applyAlignment="1" applyProtection="1">
      <alignment horizontal="center" vertical="center"/>
      <protection locked="0"/>
    </xf>
    <xf numFmtId="5" fontId="37" fillId="0" borderId="21" xfId="6" applyNumberFormat="1" applyFont="1" applyBorder="1" applyAlignment="1" applyProtection="1">
      <alignment horizontal="right" vertical="center"/>
      <protection locked="0"/>
    </xf>
    <xf numFmtId="5" fontId="37" fillId="0" borderId="20" xfId="6" applyNumberFormat="1" applyFont="1" applyBorder="1" applyAlignment="1" applyProtection="1">
      <alignment horizontal="right" vertical="center"/>
      <protection locked="0"/>
    </xf>
    <xf numFmtId="0" fontId="37" fillId="0" borderId="20" xfId="6" applyFont="1" applyBorder="1" applyAlignment="1" applyProtection="1">
      <alignment horizontal="left" vertical="center"/>
    </xf>
    <xf numFmtId="0" fontId="37" fillId="0" borderId="52" xfId="6" applyFont="1" applyBorder="1" applyAlignment="1" applyProtection="1">
      <alignment horizontal="left" vertical="center"/>
    </xf>
    <xf numFmtId="5" fontId="37" fillId="0" borderId="58" xfId="6" applyNumberFormat="1" applyFont="1" applyBorder="1" applyAlignment="1" applyProtection="1">
      <alignment horizontal="center" vertical="center"/>
      <protection locked="0"/>
    </xf>
    <xf numFmtId="5" fontId="37" fillId="0" borderId="57" xfId="6" applyNumberFormat="1" applyFont="1" applyBorder="1" applyAlignment="1" applyProtection="1">
      <alignment horizontal="center" vertical="center"/>
      <protection locked="0"/>
    </xf>
    <xf numFmtId="5" fontId="37" fillId="0" borderId="56" xfId="6" applyNumberFormat="1" applyFont="1" applyBorder="1" applyAlignment="1" applyProtection="1">
      <alignment horizontal="center" vertical="center"/>
      <protection locked="0"/>
    </xf>
    <xf numFmtId="0" fontId="37" fillId="0" borderId="30" xfId="6" applyFont="1" applyBorder="1" applyAlignment="1" applyProtection="1">
      <alignment horizontal="center" vertical="center"/>
    </xf>
    <xf numFmtId="0" fontId="37" fillId="0" borderId="63" xfId="6" applyFont="1" applyBorder="1" applyAlignment="1" applyProtection="1">
      <alignment horizontal="center" vertical="center"/>
      <protection locked="0"/>
    </xf>
    <xf numFmtId="0" fontId="37" fillId="0" borderId="51" xfId="6" applyFont="1" applyBorder="1" applyAlignment="1" applyProtection="1">
      <alignment horizontal="center" vertical="center"/>
      <protection locked="0"/>
    </xf>
    <xf numFmtId="0" fontId="37" fillId="0" borderId="66" xfId="6" applyFont="1" applyBorder="1" applyAlignment="1" applyProtection="1">
      <alignment horizontal="center" vertical="center" shrinkToFit="1"/>
    </xf>
    <xf numFmtId="0" fontId="37" fillId="0" borderId="64" xfId="6" applyFont="1" applyBorder="1" applyAlignment="1" applyProtection="1">
      <alignment horizontal="center" vertical="center" shrinkToFit="1"/>
    </xf>
    <xf numFmtId="0" fontId="37" fillId="0" borderId="63" xfId="6" applyFont="1" applyBorder="1" applyAlignment="1" applyProtection="1">
      <alignment horizontal="center" vertical="center" shrinkToFit="1"/>
      <protection locked="0"/>
    </xf>
    <xf numFmtId="0" fontId="37" fillId="0" borderId="64" xfId="6" applyFont="1" applyBorder="1" applyAlignment="1" applyProtection="1">
      <alignment horizontal="center" vertical="center" shrinkToFit="1"/>
      <protection locked="0"/>
    </xf>
    <xf numFmtId="0" fontId="37" fillId="0" borderId="60" xfId="6" applyFont="1" applyBorder="1" applyAlignment="1" applyProtection="1">
      <alignment horizontal="center" vertical="center" wrapText="1" shrinkToFit="1"/>
    </xf>
    <xf numFmtId="0" fontId="37" fillId="0" borderId="46" xfId="6" applyFont="1" applyBorder="1" applyAlignment="1" applyProtection="1">
      <alignment horizontal="center" vertical="center"/>
    </xf>
    <xf numFmtId="0" fontId="37" fillId="0" borderId="7" xfId="6" applyFont="1" applyBorder="1" applyAlignment="1" applyProtection="1">
      <alignment horizontal="center" vertical="center"/>
    </xf>
    <xf numFmtId="0" fontId="37" fillId="0" borderId="21" xfId="6" applyFont="1" applyBorder="1" applyAlignment="1" applyProtection="1">
      <alignment horizontal="center" vertical="center" shrinkToFit="1"/>
      <protection locked="0"/>
    </xf>
    <xf numFmtId="0" fontId="37" fillId="0" borderId="20" xfId="6" applyFont="1" applyBorder="1" applyAlignment="1" applyProtection="1">
      <alignment horizontal="center" vertical="center" shrinkToFit="1"/>
      <protection locked="0"/>
    </xf>
    <xf numFmtId="0" fontId="37" fillId="0" borderId="52" xfId="6" applyFont="1" applyBorder="1" applyAlignment="1" applyProtection="1">
      <alignment horizontal="center" vertical="center" shrinkToFit="1"/>
      <protection locked="0"/>
    </xf>
    <xf numFmtId="0" fontId="37" fillId="0" borderId="61" xfId="6" applyFont="1" applyBorder="1" applyAlignment="1" applyProtection="1">
      <alignment horizontal="center" vertical="center" wrapText="1"/>
      <protection locked="0"/>
    </xf>
    <xf numFmtId="0" fontId="37" fillId="0" borderId="43" xfId="6" applyFont="1" applyBorder="1" applyAlignment="1" applyProtection="1">
      <alignment horizontal="center" vertical="center"/>
    </xf>
    <xf numFmtId="0" fontId="37" fillId="0" borderId="3" xfId="6" applyFont="1" applyBorder="1" applyAlignment="1" applyProtection="1">
      <alignment horizontal="center" vertical="center"/>
    </xf>
    <xf numFmtId="0" fontId="39" fillId="0" borderId="0" xfId="6" applyFont="1" applyAlignment="1" applyProtection="1">
      <alignment horizontal="left" vertical="center" shrinkToFit="1"/>
    </xf>
    <xf numFmtId="0" fontId="37" fillId="0" borderId="0" xfId="6" applyFont="1" applyAlignment="1" applyProtection="1">
      <alignment horizontal="left" vertical="center" indent="1"/>
    </xf>
    <xf numFmtId="0" fontId="37" fillId="0" borderId="9" xfId="6" applyFont="1" applyBorder="1" applyAlignment="1" applyProtection="1">
      <alignment horizontal="left" vertical="center"/>
    </xf>
    <xf numFmtId="0" fontId="37" fillId="0" borderId="45" xfId="6" applyFont="1" applyBorder="1" applyAlignment="1" applyProtection="1">
      <alignment horizontal="left" vertical="center"/>
    </xf>
    <xf numFmtId="0" fontId="37" fillId="0" borderId="58" xfId="6" applyFont="1" applyBorder="1" applyAlignment="1" applyProtection="1">
      <alignment horizontal="center" vertical="center"/>
      <protection locked="0"/>
    </xf>
    <xf numFmtId="0" fontId="37" fillId="0" borderId="57" xfId="6" applyFont="1" applyBorder="1" applyAlignment="1" applyProtection="1">
      <alignment horizontal="center" vertical="center"/>
      <protection locked="0"/>
    </xf>
    <xf numFmtId="0" fontId="37" fillId="0" borderId="56" xfId="6" applyFont="1" applyBorder="1" applyAlignment="1" applyProtection="1">
      <alignment horizontal="center" vertical="center"/>
      <protection locked="0"/>
    </xf>
    <xf numFmtId="3" fontId="37" fillId="0" borderId="21" xfId="6" applyNumberFormat="1" applyFont="1" applyBorder="1" applyAlignment="1" applyProtection="1">
      <alignment horizontal="right" vertical="center"/>
      <protection locked="0"/>
    </xf>
    <xf numFmtId="0" fontId="37" fillId="0" borderId="20" xfId="6" applyFont="1" applyBorder="1" applyAlignment="1" applyProtection="1">
      <alignment horizontal="right" vertical="center"/>
      <protection locked="0"/>
    </xf>
    <xf numFmtId="5" fontId="37" fillId="0" borderId="43" xfId="6" applyNumberFormat="1" applyFont="1" applyBorder="1" applyAlignment="1" applyProtection="1">
      <alignment horizontal="right" vertical="center"/>
      <protection locked="0"/>
    </xf>
    <xf numFmtId="5" fontId="37" fillId="0" borderId="9" xfId="6" applyNumberFormat="1" applyFont="1" applyBorder="1" applyAlignment="1" applyProtection="1">
      <alignment horizontal="right" vertical="center"/>
      <protection locked="0"/>
    </xf>
    <xf numFmtId="0" fontId="37" fillId="0" borderId="0" xfId="0" applyFont="1" applyAlignment="1" applyProtection="1">
      <alignment vertical="center" wrapText="1" shrinkToFit="1"/>
    </xf>
    <xf numFmtId="0" fontId="45" fillId="0" borderId="0" xfId="0" applyFont="1" applyAlignment="1" applyProtection="1">
      <alignment horizontal="center" vertical="center"/>
    </xf>
    <xf numFmtId="6" fontId="44" fillId="0" borderId="69" xfId="7" applyFont="1" applyBorder="1" applyAlignment="1" applyProtection="1">
      <alignment horizontal="right" shrinkToFit="1"/>
      <protection locked="0"/>
    </xf>
    <xf numFmtId="0" fontId="52" fillId="0" borderId="0" xfId="0" applyFont="1" applyAlignment="1" applyProtection="1">
      <alignment horizontal="right" vertical="center"/>
    </xf>
    <xf numFmtId="6" fontId="44" fillId="0" borderId="0" xfId="7" applyFont="1" applyAlignment="1" applyProtection="1">
      <alignment horizontal="right" shrinkToFit="1"/>
      <protection locked="0"/>
    </xf>
    <xf numFmtId="0" fontId="82" fillId="0" borderId="0" xfId="0" applyFont="1" applyAlignment="1" applyProtection="1">
      <alignment horizontal="center" vertical="center"/>
    </xf>
    <xf numFmtId="0" fontId="50" fillId="0" borderId="0" xfId="0" applyFont="1" applyAlignment="1" applyProtection="1">
      <alignment horizontal="center" vertical="center"/>
    </xf>
    <xf numFmtId="0" fontId="58" fillId="0" borderId="0" xfId="0" applyFont="1" applyAlignment="1" applyProtection="1">
      <alignment horizontal="distributed" vertical="distributed" shrinkToFit="1"/>
    </xf>
    <xf numFmtId="177" fontId="46" fillId="0" borderId="0" xfId="0" applyNumberFormat="1" applyFont="1" applyAlignment="1" applyProtection="1">
      <alignment horizontal="distributed" vertical="center"/>
      <protection locked="0"/>
    </xf>
    <xf numFmtId="0" fontId="0" fillId="0" borderId="0" xfId="0" applyAlignment="1" applyProtection="1">
      <alignment vertical="center"/>
      <protection locked="0"/>
    </xf>
  </cellXfs>
  <cellStyles count="8">
    <cellStyle name="桁区切り" xfId="1" builtinId="6"/>
    <cellStyle name="桁区切り 2" xfId="3" xr:uid="{00000000-0005-0000-0000-000001000000}"/>
    <cellStyle name="通貨" xfId="7" builtinId="7"/>
    <cellStyle name="標準" xfId="0" builtinId="0"/>
    <cellStyle name="標準 2" xfId="5" xr:uid="{00000000-0005-0000-0000-000004000000}"/>
    <cellStyle name="標準 2 2" xfId="6" xr:uid="{00000000-0005-0000-0000-000005000000}"/>
    <cellStyle name="標準 4" xfId="2" xr:uid="{00000000-0005-0000-0000-000006000000}"/>
    <cellStyle name="標準_008現場代理人等変更通知書" xfId="4" xr:uid="{00000000-0005-0000-0000-000007000000}"/>
  </cellStyles>
  <dxfs count="7">
    <dxf>
      <fill>
        <patternFill patternType="solid">
          <bgColor rgb="FFFF0000"/>
        </patternFill>
      </fill>
    </dxf>
    <dxf>
      <fill>
        <patternFill patternType="solid">
          <bgColor rgb="FFFF0000"/>
        </patternFill>
      </fill>
    </dxf>
    <dxf>
      <fill>
        <patternFill patternType="solid">
          <bgColor rgb="FFFF0000"/>
        </patternFill>
      </fill>
    </dxf>
    <dxf>
      <font>
        <strike val="0"/>
        <color theme="0" tint="-0.499984740745262"/>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777777"/>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このシートに入力箇所はありません。</a:t>
          </a:r>
          <a:endParaRPr kumimoji="1" lang="en-US" altLang="ja-JP" sz="1800" b="1">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91057</xdr:colOff>
      <xdr:row>26</xdr:row>
      <xdr:rowOff>59529</xdr:rowOff>
    </xdr:from>
    <xdr:to>
      <xdr:col>20</xdr:col>
      <xdr:colOff>309607</xdr:colOff>
      <xdr:row>31</xdr:row>
      <xdr:rowOff>39120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329932" y="5917404"/>
          <a:ext cx="7552800" cy="1170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　印刷後、掛金収納書</a:t>
          </a:r>
          <a:r>
            <a:rPr kumimoji="1" lang="en-US"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発注者用）をのりで貼り付けてください。</a:t>
          </a:r>
          <a:endParaRPr kumimoji="1" lang="en-US" altLang="ja-JP" sz="18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契約締結日までに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121882</xdr:colOff>
      <xdr:row>0</xdr:row>
      <xdr:rowOff>98138</xdr:rowOff>
    </xdr:from>
    <xdr:to>
      <xdr:col>21</xdr:col>
      <xdr:colOff>236182</xdr:colOff>
      <xdr:row>3</xdr:row>
      <xdr:rowOff>245401</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360757" y="98138"/>
          <a:ext cx="8115300" cy="1016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証紙方式を選択した場合に枚数変更に伴い使用する様式です。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電子方式で手続きした場合は、この様式は使用できません。</a:t>
          </a:r>
          <a:r>
            <a:rPr kumimoji="1" lang="ja-JP" altLang="en-US" sz="1600"/>
            <a:t>　</a:t>
          </a:r>
          <a:endParaRPr kumimoji="1" lang="en-US" altLang="ja-JP" sz="1600"/>
        </a:p>
      </xdr:txBody>
    </xdr:sp>
    <xdr:clientData/>
  </xdr:twoCellAnchor>
  <xdr:twoCellAnchor>
    <xdr:from>
      <xdr:col>1</xdr:col>
      <xdr:colOff>712211</xdr:colOff>
      <xdr:row>26</xdr:row>
      <xdr:rowOff>105813</xdr:rowOff>
    </xdr:from>
    <xdr:to>
      <xdr:col>7</xdr:col>
      <xdr:colOff>800063</xdr:colOff>
      <xdr:row>38</xdr:row>
      <xdr:rowOff>190518</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105117" y="5963688"/>
          <a:ext cx="4028821" cy="2942205"/>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13</xdr:row>
      <xdr:rowOff>34636</xdr:rowOff>
    </xdr:from>
    <xdr:to>
      <xdr:col>7</xdr:col>
      <xdr:colOff>207819</xdr:colOff>
      <xdr:row>16</xdr:row>
      <xdr:rowOff>217772</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263362" y="3101686"/>
          <a:ext cx="3545032" cy="707011"/>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30</xdr:col>
      <xdr:colOff>110758</xdr:colOff>
      <xdr:row>28</xdr:row>
      <xdr:rowOff>71426</xdr:rowOff>
    </xdr:from>
    <xdr:to>
      <xdr:col>40</xdr:col>
      <xdr:colOff>583404</xdr:colOff>
      <xdr:row>46</xdr:row>
      <xdr:rowOff>369077</xdr:rowOff>
    </xdr:to>
    <xdr:sp macro="" textlink="">
      <xdr:nvSpPr>
        <xdr:cNvPr id="2" name="テキスト ボックス 1">
          <a:extLst>
            <a:ext uri="{FF2B5EF4-FFF2-40B4-BE49-F238E27FC236}">
              <a16:creationId xmlns:a16="http://schemas.microsoft.com/office/drawing/2014/main" id="{A5BDCF53-E04B-4789-9FEA-3B8061EDE767}"/>
            </a:ext>
          </a:extLst>
        </xdr:cNvPr>
        <xdr:cNvSpPr txBox="1"/>
      </xdr:nvSpPr>
      <xdr:spPr>
        <a:xfrm>
          <a:off x="6397258" y="5386376"/>
          <a:ext cx="6787721" cy="4412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ja-JP" sz="1800" b="1">
              <a:solidFill>
                <a:schemeClr val="dk1"/>
              </a:solidFill>
              <a:effectLst/>
              <a:latin typeface="+mn-ea"/>
              <a:ea typeface="+mn-ea"/>
              <a:cs typeface="+mn-cs"/>
            </a:rPr>
            <a:t>👈 </a:t>
          </a:r>
          <a:r>
            <a:rPr kumimoji="1" lang="ja-JP" altLang="en-US" sz="1800" b="1">
              <a:solidFill>
                <a:schemeClr val="dk1"/>
              </a:solidFill>
              <a:effectLst/>
              <a:latin typeface="+mn-ea"/>
              <a:ea typeface="+mn-ea"/>
              <a:cs typeface="+mn-cs"/>
            </a:rPr>
            <a:t>　すべて自社施工の場合は「１」に〇をつけてください。</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変更の届出をしない場合は、下請施工できません。</a:t>
          </a:r>
          <a:endParaRPr kumimoji="1" lang="en-US" altLang="ja-JP" sz="1800" b="1">
            <a:solidFill>
              <a:schemeClr val="dk1"/>
            </a:solidFill>
            <a:effectLst/>
            <a:latin typeface="+mn-ea"/>
            <a:ea typeface="+mn-ea"/>
            <a:cs typeface="+mn-cs"/>
          </a:endParaRPr>
        </a:p>
        <a:p>
          <a:r>
            <a:rPr kumimoji="1" lang="ja-JP"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 　一部下請けの場合は「２」に〇を付け、</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a:t>
          </a:r>
          <a:r>
            <a:rPr kumimoji="1" lang="ja-JP" altLang="en-US" sz="1800" b="1">
              <a:solidFill>
                <a:srgbClr val="FF0000"/>
              </a:solidFill>
              <a:effectLst/>
              <a:latin typeface="+mn-ea"/>
              <a:ea typeface="+mn-ea"/>
              <a:cs typeface="+mn-cs"/>
            </a:rPr>
            <a:t>下請予定総額に応じて</a:t>
          </a:r>
          <a:r>
            <a:rPr kumimoji="1" lang="en-US" altLang="ja-JP" sz="1800" b="1">
              <a:solidFill>
                <a:srgbClr val="FF0000"/>
              </a:solidFill>
              <a:effectLst/>
              <a:latin typeface="+mn-ea"/>
              <a:ea typeface="+mn-ea"/>
              <a:cs typeface="+mn-cs"/>
            </a:rPr>
            <a:t>(1)</a:t>
          </a:r>
          <a:r>
            <a:rPr kumimoji="1" lang="ja-JP" altLang="en-US" sz="1800" b="1">
              <a:solidFill>
                <a:srgbClr val="FF0000"/>
              </a:solidFill>
              <a:effectLst/>
              <a:latin typeface="+mn-ea"/>
              <a:ea typeface="+mn-ea"/>
              <a:cs typeface="+mn-cs"/>
            </a:rPr>
            <a:t>か</a:t>
          </a:r>
          <a:r>
            <a:rPr kumimoji="1" lang="en-US" altLang="ja-JP" sz="1800" b="1">
              <a:solidFill>
                <a:srgbClr val="FF0000"/>
              </a:solidFill>
              <a:effectLst/>
              <a:latin typeface="+mn-ea"/>
              <a:ea typeface="+mn-ea"/>
              <a:cs typeface="+mn-cs"/>
            </a:rPr>
            <a:t>(2)</a:t>
          </a:r>
          <a:r>
            <a:rPr kumimoji="1" lang="ja-JP" altLang="en-US" sz="1800" b="1">
              <a:solidFill>
                <a:srgbClr val="FF0000"/>
              </a:solidFill>
              <a:effectLst/>
              <a:latin typeface="+mn-ea"/>
              <a:ea typeface="+mn-ea"/>
              <a:cs typeface="+mn-cs"/>
            </a:rPr>
            <a:t>に〇をつけてください。</a:t>
          </a:r>
          <a:endParaRPr kumimoji="1" lang="en-US" altLang="ja-JP" sz="1800" b="1">
            <a:solidFill>
              <a:srgbClr val="FF0000"/>
            </a:solidFill>
            <a:effectLst/>
            <a:latin typeface="+mn-ea"/>
            <a:ea typeface="+mn-ea"/>
            <a:cs typeface="+mn-cs"/>
          </a:endParaRPr>
        </a:p>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技術者の資格要件</a:t>
          </a:r>
          <a:r>
            <a:rPr kumimoji="1" lang="ja-JP" altLang="en-US" sz="1800" b="1">
              <a:solidFill>
                <a:schemeClr val="dk1"/>
              </a:solidFill>
              <a:effectLst/>
              <a:latin typeface="+mn-lt"/>
              <a:ea typeface="+mn-ea"/>
              <a:cs typeface="+mn-cs"/>
            </a:rPr>
            <a:t>について、</a:t>
          </a:r>
          <a:r>
            <a:rPr kumimoji="1" lang="ja-JP" altLang="ja-JP" sz="1800" b="1">
              <a:solidFill>
                <a:schemeClr val="dk1"/>
              </a:solidFill>
              <a:effectLst/>
              <a:latin typeface="+mn-lt"/>
              <a:ea typeface="+mn-ea"/>
              <a:cs typeface="+mn-cs"/>
            </a:rPr>
            <a:t>「イ」「ロ」「ハ」</a:t>
          </a:r>
          <a:r>
            <a:rPr kumimoji="1" lang="ja-JP" altLang="en-US" sz="1800" b="1">
              <a:solidFill>
                <a:schemeClr val="dk1"/>
              </a:solidFill>
              <a:effectLst/>
              <a:latin typeface="+mn-lt"/>
              <a:ea typeface="+mn-ea"/>
              <a:cs typeface="+mn-cs"/>
            </a:rPr>
            <a:t>のいずれ</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か</a:t>
          </a:r>
          <a:r>
            <a:rPr kumimoji="1" lang="ja-JP" altLang="en-US" sz="1800" b="1">
              <a:solidFill>
                <a:schemeClr val="dk1"/>
              </a:solidFill>
              <a:effectLst/>
              <a:latin typeface="+mn-lt"/>
              <a:ea typeface="+mn-ea"/>
              <a:cs typeface="+mn-cs"/>
            </a:rPr>
            <a:t>に</a:t>
          </a:r>
          <a:r>
            <a:rPr kumimoji="1" lang="ja-JP" altLang="ja-JP" sz="1800" b="1">
              <a:solidFill>
                <a:schemeClr val="dk1"/>
              </a:solidFill>
              <a:effectLst/>
              <a:latin typeface="+mn-lt"/>
              <a:ea typeface="+mn-ea"/>
              <a:cs typeface="+mn-cs"/>
            </a:rPr>
            <a:t>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なお、各工種における主任技術者になることができる</a:t>
          </a:r>
          <a:endParaRPr kumimoji="1" lang="en-US" altLang="ja-JP" sz="1800" b="1" baseline="0">
            <a:solidFill>
              <a:schemeClr val="dk1"/>
            </a:solidFill>
            <a:effectLst/>
            <a:latin typeface="+mn-lt"/>
            <a:ea typeface="+mn-ea"/>
            <a:cs typeface="+mn-cs"/>
          </a:endParaRPr>
        </a:p>
        <a:p>
          <a:r>
            <a:rPr kumimoji="1" lang="ja-JP" altLang="en-US" sz="1800" b="1" baseline="0">
              <a:solidFill>
                <a:schemeClr val="dk1"/>
              </a:solidFill>
              <a:effectLst/>
              <a:latin typeface="+mn-lt"/>
              <a:ea typeface="+mn-ea"/>
              <a:cs typeface="+mn-cs"/>
            </a:rPr>
            <a:t>　　  国家資格等については、国土交通省ホームページをご</a:t>
          </a:r>
          <a:endParaRPr kumimoji="1" lang="en-US" altLang="ja-JP" sz="1800" b="1" baseline="0">
            <a:solidFill>
              <a:schemeClr val="dk1"/>
            </a:solidFill>
            <a:effectLst/>
            <a:latin typeface="+mn-lt"/>
            <a:ea typeface="+mn-ea"/>
            <a:cs typeface="+mn-cs"/>
          </a:endParaRPr>
        </a:p>
        <a:p>
          <a:r>
            <a:rPr kumimoji="1" lang="ja-JP" altLang="en-US" sz="1800" b="1" baseline="0">
              <a:solidFill>
                <a:schemeClr val="dk1"/>
              </a:solidFill>
              <a:effectLst/>
              <a:latin typeface="+mn-lt"/>
              <a:ea typeface="+mn-ea"/>
              <a:cs typeface="+mn-cs"/>
            </a:rPr>
            <a:t>　　  参照ください。</a:t>
          </a:r>
          <a:endParaRPr lang="ja-JP" altLang="ja-JP" sz="1800">
            <a:effectLst/>
          </a:endParaRPr>
        </a:p>
        <a:p>
          <a:r>
            <a:rPr kumimoji="1" lang="ja-JP" altLang="ja-JP" sz="11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　</a:t>
          </a:r>
          <a:r>
            <a:rPr kumimoji="1" lang="ja-JP" altLang="en-US" sz="1400" b="1" baseline="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イ：建設業の業種と密接な関係のある指定学科に限ります。</a:t>
          </a:r>
          <a:endParaRPr lang="ja-JP" altLang="ja-JP" sz="1400">
            <a:effectLst/>
          </a:endParaRPr>
        </a:p>
        <a:p>
          <a:r>
            <a:rPr kumimoji="1" lang="ja-JP" altLang="ja-JP" sz="1400" b="0">
              <a:solidFill>
                <a:schemeClr val="dk1"/>
              </a:solidFill>
              <a:effectLst/>
              <a:latin typeface="+mn-lt"/>
              <a:ea typeface="+mn-ea"/>
              <a:cs typeface="+mn-cs"/>
            </a:rPr>
            <a:t>　　　ロ：実務経験の場合は経験年数を</a:t>
          </a:r>
          <a:r>
            <a:rPr kumimoji="1" lang="ja-JP" altLang="ja-JP" sz="1400" b="0">
              <a:solidFill>
                <a:schemeClr val="dk1"/>
              </a:solidFill>
              <a:effectLst/>
              <a:latin typeface="+mn-ea"/>
              <a:ea typeface="+mn-ea"/>
              <a:cs typeface="+mn-cs"/>
            </a:rPr>
            <a:t>入力（</a:t>
          </a:r>
          <a:r>
            <a:rPr kumimoji="1" lang="en-US" altLang="ja-JP" sz="1400" b="0">
              <a:solidFill>
                <a:schemeClr val="dk1"/>
              </a:solidFill>
              <a:effectLst/>
              <a:latin typeface="+mn-ea"/>
              <a:ea typeface="+mn-ea"/>
              <a:cs typeface="+mn-cs"/>
            </a:rPr>
            <a:t>10</a:t>
          </a:r>
          <a:r>
            <a:rPr kumimoji="1" lang="ja-JP" altLang="ja-JP" sz="1400" b="0">
              <a:solidFill>
                <a:schemeClr val="dk1"/>
              </a:solidFill>
              <a:effectLst/>
              <a:latin typeface="+mn-ea"/>
              <a:ea typeface="+mn-ea"/>
              <a:cs typeface="+mn-cs"/>
            </a:rPr>
            <a:t>年以上</a:t>
          </a:r>
          <a:r>
            <a:rPr kumimoji="1" lang="ja-JP" altLang="ja-JP" sz="1400" b="0">
              <a:solidFill>
                <a:schemeClr val="dk1"/>
              </a:solidFill>
              <a:effectLst/>
              <a:latin typeface="+mn-lt"/>
              <a:ea typeface="+mn-ea"/>
              <a:cs typeface="+mn-cs"/>
            </a:rPr>
            <a:t>に限る）</a:t>
          </a:r>
          <a:endParaRPr lang="ja-JP" altLang="ja-JP" sz="1400">
            <a:effectLst/>
          </a:endParaRPr>
        </a:p>
        <a:p>
          <a:r>
            <a:rPr kumimoji="1" lang="ja-JP" altLang="ja-JP" sz="1400" b="0">
              <a:solidFill>
                <a:schemeClr val="dk1"/>
              </a:solidFill>
              <a:effectLst/>
              <a:latin typeface="+mn-lt"/>
              <a:ea typeface="+mn-ea"/>
              <a:cs typeface="+mn-cs"/>
            </a:rPr>
            <a:t>　　　ハ：取得済みの資格名称等を入力してください。</a:t>
          </a:r>
          <a:endParaRPr kumimoji="1" lang="en-US" altLang="ja-JP" sz="1400" b="1">
            <a:solidFill>
              <a:srgbClr val="FF0000"/>
            </a:solidFill>
            <a:effectLst/>
            <a:latin typeface="+mn-ea"/>
            <a:ea typeface="+mn-ea"/>
            <a:cs typeface="+mn-cs"/>
          </a:endParaRPr>
        </a:p>
      </xdr:txBody>
    </xdr:sp>
    <xdr:clientData/>
  </xdr:twoCellAnchor>
  <xdr:twoCellAnchor>
    <xdr:from>
      <xdr:col>41</xdr:col>
      <xdr:colOff>135392</xdr:colOff>
      <xdr:row>24</xdr:row>
      <xdr:rowOff>187438</xdr:rowOff>
    </xdr:from>
    <xdr:to>
      <xdr:col>41</xdr:col>
      <xdr:colOff>418420</xdr:colOff>
      <xdr:row>26</xdr:row>
      <xdr:rowOff>84023</xdr:rowOff>
    </xdr:to>
    <xdr:sp macro="" textlink="">
      <xdr:nvSpPr>
        <xdr:cNvPr id="3" name="楕円 2">
          <a:extLst>
            <a:ext uri="{FF2B5EF4-FFF2-40B4-BE49-F238E27FC236}">
              <a16:creationId xmlns:a16="http://schemas.microsoft.com/office/drawing/2014/main" id="{EFB4AAE3-38BA-4E76-9897-F73A4F307BEA}"/>
            </a:ext>
          </a:extLst>
        </xdr:cNvPr>
        <xdr:cNvSpPr/>
      </xdr:nvSpPr>
      <xdr:spPr>
        <a:xfrm>
          <a:off x="13403717" y="4702288"/>
          <a:ext cx="283028" cy="2013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41</xdr:col>
      <xdr:colOff>114158</xdr:colOff>
      <xdr:row>26</xdr:row>
      <xdr:rowOff>239485</xdr:rowOff>
    </xdr:from>
    <xdr:to>
      <xdr:col>46</xdr:col>
      <xdr:colOff>631033</xdr:colOff>
      <xdr:row>29</xdr:row>
      <xdr:rowOff>95250</xdr:rowOff>
    </xdr:to>
    <xdr:sp macro="" textlink="">
      <xdr:nvSpPr>
        <xdr:cNvPr id="4" name="テキスト ボックス 3">
          <a:extLst>
            <a:ext uri="{FF2B5EF4-FFF2-40B4-BE49-F238E27FC236}">
              <a16:creationId xmlns:a16="http://schemas.microsoft.com/office/drawing/2014/main" id="{27CF863F-B42A-4C80-BE00-AAB0AD8952A4}"/>
            </a:ext>
          </a:extLst>
        </xdr:cNvPr>
        <xdr:cNvSpPr txBox="1"/>
      </xdr:nvSpPr>
      <xdr:spPr>
        <a:xfrm>
          <a:off x="13382483" y="5059135"/>
          <a:ext cx="3850625" cy="5415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kumimoji="1" lang="ja-JP" altLang="en-US" sz="1800" b="1">
              <a:solidFill>
                <a:schemeClr val="dk1"/>
              </a:solidFill>
              <a:effectLst/>
              <a:latin typeface="+mn-ea"/>
              <a:ea typeface="+mn-ea"/>
              <a:cs typeface="+mn-cs"/>
            </a:rPr>
            <a:t>👆　この〇印をご利用ください。</a:t>
          </a:r>
          <a:endParaRPr kumimoji="1" lang="en-US" altLang="ja-JP" sz="1800" b="1">
            <a:solidFill>
              <a:srgbClr val="FF0000"/>
            </a:solidFill>
            <a:effectLst/>
            <a:latin typeface="+mn-ea"/>
            <a:ea typeface="+mn-ea"/>
            <a:cs typeface="+mn-cs"/>
          </a:endParaRPr>
        </a:p>
      </xdr:txBody>
    </xdr:sp>
    <xdr:clientData/>
  </xdr:twoCellAnchor>
  <xdr:twoCellAnchor>
    <xdr:from>
      <xdr:col>41</xdr:col>
      <xdr:colOff>631033</xdr:colOff>
      <xdr:row>25</xdr:row>
      <xdr:rowOff>0</xdr:rowOff>
    </xdr:from>
    <xdr:to>
      <xdr:col>42</xdr:col>
      <xdr:colOff>247311</xdr:colOff>
      <xdr:row>26</xdr:row>
      <xdr:rowOff>87085</xdr:rowOff>
    </xdr:to>
    <xdr:sp macro="" textlink="">
      <xdr:nvSpPr>
        <xdr:cNvPr id="5" name="楕円 4">
          <a:extLst>
            <a:ext uri="{FF2B5EF4-FFF2-40B4-BE49-F238E27FC236}">
              <a16:creationId xmlns:a16="http://schemas.microsoft.com/office/drawing/2014/main" id="{2F914EBF-80D4-40B9-A4CF-179E703DFE4C}"/>
            </a:ext>
          </a:extLst>
        </xdr:cNvPr>
        <xdr:cNvSpPr/>
      </xdr:nvSpPr>
      <xdr:spPr>
        <a:xfrm>
          <a:off x="13899358" y="4705350"/>
          <a:ext cx="283028" cy="2013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42</xdr:col>
      <xdr:colOff>488159</xdr:colOff>
      <xdr:row>24</xdr:row>
      <xdr:rowOff>178594</xdr:rowOff>
    </xdr:from>
    <xdr:to>
      <xdr:col>43</xdr:col>
      <xdr:colOff>104437</xdr:colOff>
      <xdr:row>26</xdr:row>
      <xdr:rowOff>75179</xdr:rowOff>
    </xdr:to>
    <xdr:sp macro="" textlink="">
      <xdr:nvSpPr>
        <xdr:cNvPr id="6" name="楕円 5">
          <a:extLst>
            <a:ext uri="{FF2B5EF4-FFF2-40B4-BE49-F238E27FC236}">
              <a16:creationId xmlns:a16="http://schemas.microsoft.com/office/drawing/2014/main" id="{9F5527F5-6B33-4FA6-A793-490748CE5C07}"/>
            </a:ext>
          </a:extLst>
        </xdr:cNvPr>
        <xdr:cNvSpPr/>
      </xdr:nvSpPr>
      <xdr:spPr>
        <a:xfrm>
          <a:off x="14423234" y="4693444"/>
          <a:ext cx="283028" cy="2013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25</xdr:col>
      <xdr:colOff>190488</xdr:colOff>
      <xdr:row>0</xdr:row>
      <xdr:rowOff>154782</xdr:rowOff>
    </xdr:from>
    <xdr:to>
      <xdr:col>28</xdr:col>
      <xdr:colOff>192869</xdr:colOff>
      <xdr:row>2</xdr:row>
      <xdr:rowOff>39688</xdr:rowOff>
    </xdr:to>
    <xdr:sp macro="" textlink="">
      <xdr:nvSpPr>
        <xdr:cNvPr id="7" name="楕円 6">
          <a:extLst>
            <a:ext uri="{FF2B5EF4-FFF2-40B4-BE49-F238E27FC236}">
              <a16:creationId xmlns:a16="http://schemas.microsoft.com/office/drawing/2014/main" id="{AED92596-FB99-4CB5-857F-C06631DD2968}"/>
            </a:ext>
          </a:extLst>
        </xdr:cNvPr>
        <xdr:cNvSpPr/>
      </xdr:nvSpPr>
      <xdr:spPr>
        <a:xfrm>
          <a:off x="5548301" y="154782"/>
          <a:ext cx="645318" cy="24209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95592</xdr:colOff>
      <xdr:row>13</xdr:row>
      <xdr:rowOff>272830</xdr:rowOff>
    </xdr:from>
    <xdr:to>
      <xdr:col>48</xdr:col>
      <xdr:colOff>107158</xdr:colOff>
      <xdr:row>23</xdr:row>
      <xdr:rowOff>95258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798936" y="4106643"/>
          <a:ext cx="6012316" cy="3275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請負金額の内訳を入力してください。</a:t>
          </a:r>
          <a:endParaRPr kumimoji="1" lang="en-US" altLang="ja-JP" sz="1800" b="1">
            <a:solidFill>
              <a:schemeClr val="dk1"/>
            </a:solidFill>
            <a:effectLst/>
            <a:latin typeface="+mn-lt"/>
            <a:ea typeface="+mn-ea"/>
            <a:cs typeface="+mn-cs"/>
          </a:endParaRPr>
        </a:p>
        <a:p>
          <a:r>
            <a:rPr kumimoji="1" lang="ja-JP" altLang="en-US" sz="1600"/>
            <a:t>　  入札時に提出した工事費内訳書から転記してください。</a:t>
          </a:r>
          <a:endParaRPr kumimoji="1" lang="en-US" altLang="ja-JP" sz="1600"/>
        </a:p>
        <a:p>
          <a:r>
            <a:rPr kumimoji="1" lang="ja-JP" altLang="en-US" sz="1600"/>
            <a:t>　</a:t>
          </a:r>
          <a:r>
            <a:rPr kumimoji="1" lang="ja-JP" altLang="en-US" sz="1600" baseline="0"/>
            <a:t>  </a:t>
          </a:r>
          <a:r>
            <a:rPr kumimoji="1" lang="ja-JP" altLang="en-US" sz="1600"/>
            <a:t>再入札以降で落札（又は決定）し、工事費内訳書を添付していない場合は、</a:t>
          </a:r>
          <a:r>
            <a:rPr kumimoji="1" lang="ja-JP" altLang="en-US" sz="1600" b="1"/>
            <a:t>落札決定金額に合わせて</a:t>
          </a:r>
          <a:r>
            <a:rPr kumimoji="1" lang="ja-JP" altLang="en-US" sz="1600"/>
            <a:t>内訳書を作成してください。</a:t>
          </a:r>
          <a:endParaRPr kumimoji="1" lang="en-US" altLang="ja-JP" sz="1600"/>
        </a:p>
        <a:p>
          <a:r>
            <a:rPr kumimoji="1" lang="ja-JP" altLang="en-US" sz="1600"/>
            <a:t>　また、</a:t>
          </a:r>
          <a:r>
            <a:rPr kumimoji="1" lang="ja-JP" altLang="en-US" sz="1600" b="1"/>
            <a:t>見積合せの場合は、見積額を算出した内訳を入力してください</a:t>
          </a:r>
          <a:r>
            <a:rPr kumimoji="1" lang="ja-JP" altLang="en-US" sz="1600"/>
            <a:t>。</a:t>
          </a:r>
        </a:p>
      </xdr:txBody>
    </xdr:sp>
    <xdr:clientData/>
  </xdr:twoCellAnchor>
  <xdr:twoCellAnchor>
    <xdr:from>
      <xdr:col>22</xdr:col>
      <xdr:colOff>32657</xdr:colOff>
      <xdr:row>39</xdr:row>
      <xdr:rowOff>43542</xdr:rowOff>
    </xdr:from>
    <xdr:to>
      <xdr:col>49</xdr:col>
      <xdr:colOff>33746</xdr:colOff>
      <xdr:row>41</xdr:row>
      <xdr:rowOff>130968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819345" y="12854667"/>
          <a:ext cx="5930401" cy="587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法定福利費を入力してください。</a:t>
          </a:r>
          <a:endParaRPr kumimoji="1" lang="en-US" altLang="ja-JP" sz="1800" b="1">
            <a:solidFill>
              <a:schemeClr val="dk1"/>
            </a:solidFill>
            <a:effectLst/>
            <a:latin typeface="+mn-lt"/>
            <a:ea typeface="+mn-ea"/>
            <a:cs typeface="+mn-cs"/>
          </a:endParaRPr>
        </a:p>
      </xdr:txBody>
    </xdr:sp>
    <xdr:clientData/>
  </xdr:twoCellAnchor>
  <xdr:twoCellAnchor>
    <xdr:from>
      <xdr:col>21</xdr:col>
      <xdr:colOff>97541</xdr:colOff>
      <xdr:row>23</xdr:row>
      <xdr:rowOff>165674</xdr:rowOff>
    </xdr:from>
    <xdr:to>
      <xdr:col>48</xdr:col>
      <xdr:colOff>108791</xdr:colOff>
      <xdr:row>25</xdr:row>
      <xdr:rowOff>339111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00885" y="7452299"/>
          <a:ext cx="6012000" cy="86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chemeClr val="dk1"/>
              </a:solidFill>
              <a:effectLst/>
              <a:latin typeface="+mn-lt"/>
              <a:ea typeface="+mn-ea"/>
              <a:cs typeface="+mn-cs"/>
            </a:rPr>
            <a:t>👇　下部にも入力箇所があります。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忘れず入力してください。</a:t>
          </a:r>
          <a:endParaRPr kumimoji="1" lang="en-US" altLang="ja-JP" sz="18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74543</xdr:colOff>
      <xdr:row>37</xdr:row>
      <xdr:rowOff>16565</xdr:rowOff>
    </xdr:from>
    <xdr:to>
      <xdr:col>7</xdr:col>
      <xdr:colOff>289891</xdr:colOff>
      <xdr:row>38</xdr:row>
      <xdr:rowOff>8282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287914</xdr:colOff>
      <xdr:row>17</xdr:row>
      <xdr:rowOff>21861</xdr:rowOff>
    </xdr:from>
    <xdr:to>
      <xdr:col>44</xdr:col>
      <xdr:colOff>414339</xdr:colOff>
      <xdr:row>28</xdr:row>
      <xdr:rowOff>345279</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264977" y="4808174"/>
          <a:ext cx="7091581" cy="3359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lt"/>
              <a:ea typeface="+mn-ea"/>
              <a:cs typeface="+mn-cs"/>
            </a:rPr>
            <a:t>👈　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契約金額が</a:t>
          </a:r>
          <a:r>
            <a:rPr kumimoji="1" lang="ja-JP" altLang="en-US" sz="1400" b="1">
              <a:solidFill>
                <a:schemeClr val="dk1"/>
              </a:solidFill>
              <a:effectLst/>
              <a:latin typeface="+mn-lt"/>
              <a:ea typeface="+mn-ea"/>
              <a:cs typeface="+mn-cs"/>
            </a:rPr>
            <a:t>税込</a:t>
          </a:r>
          <a:r>
            <a:rPr kumimoji="1" lang="en-US" altLang="ja-JP" sz="1400" b="1">
              <a:solidFill>
                <a:schemeClr val="dk1"/>
              </a:solidFill>
              <a:effectLst/>
              <a:latin typeface="+mn-ea"/>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　</a:t>
          </a:r>
          <a:r>
            <a:rPr kumimoji="1" lang="ja-JP" altLang="en-US" sz="1400">
              <a:solidFill>
                <a:schemeClr val="dk1"/>
              </a:solidFill>
              <a:effectLst/>
              <a:latin typeface="+mn-lt"/>
              <a:ea typeface="+mn-ea"/>
              <a:cs typeface="+mn-cs"/>
            </a:rPr>
            <a:t>→　「</a:t>
          </a:r>
          <a:r>
            <a:rPr kumimoji="1" lang="ja-JP" altLang="en-US" sz="1400" b="1">
              <a:solidFill>
                <a:srgbClr val="FF0000"/>
              </a:solidFill>
              <a:effectLst/>
              <a:latin typeface="+mn-lt"/>
              <a:ea typeface="+mn-ea"/>
              <a:cs typeface="+mn-cs"/>
            </a:rPr>
            <a:t>免除</a:t>
          </a:r>
          <a:r>
            <a:rPr kumimoji="1" lang="ja-JP" altLang="en-US" sz="1400">
              <a:solidFill>
                <a:schemeClr val="dk1"/>
              </a:solidFill>
              <a:effectLst/>
              <a:latin typeface="+mn-lt"/>
              <a:ea typeface="+mn-ea"/>
              <a:cs typeface="+mn-cs"/>
            </a:rPr>
            <a:t>」と入力してください。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a:t>
          </a:r>
          <a:r>
            <a:rPr kumimoji="1" lang="ja-JP" altLang="en-US" sz="1400" b="0"/>
            <a:t>契約金額が</a:t>
          </a:r>
          <a:r>
            <a:rPr kumimoji="1" lang="ja-JP" altLang="en-US" sz="1400" b="1">
              <a:latin typeface="+mn-ea"/>
              <a:ea typeface="+mn-ea"/>
            </a:rPr>
            <a:t>税込</a:t>
          </a:r>
          <a:r>
            <a:rPr kumimoji="1" lang="en-US" altLang="ja-JP" sz="1400" b="1">
              <a:latin typeface="+mn-ea"/>
              <a:ea typeface="+mn-ea"/>
            </a:rPr>
            <a:t>300</a:t>
          </a:r>
          <a:r>
            <a:rPr kumimoji="1" lang="ja-JP" altLang="en-US" sz="1400" b="1">
              <a:latin typeface="+mn-ea"/>
              <a:ea typeface="+mn-ea"/>
            </a:rPr>
            <a:t>万円以上</a:t>
          </a:r>
          <a:endParaRPr kumimoji="1" lang="en-US" altLang="ja-JP" sz="1400" b="0"/>
        </a:p>
        <a:p>
          <a:r>
            <a:rPr kumimoji="1" lang="ja-JP" altLang="en-US" sz="1100"/>
            <a:t>　　　　</a:t>
          </a:r>
          <a:r>
            <a:rPr kumimoji="1" lang="en-US" altLang="ja-JP" sz="1400">
              <a:latin typeface="+mn-ea"/>
              <a:ea typeface="+mn-ea"/>
            </a:rPr>
            <a:t>(1) </a:t>
          </a:r>
          <a:r>
            <a:rPr kumimoji="1" lang="ja-JP" altLang="en-US" sz="1400"/>
            <a:t>現金納付の場合　→　</a:t>
          </a:r>
          <a:r>
            <a:rPr kumimoji="1" lang="ja-JP" altLang="en-US" sz="1400" b="1">
              <a:solidFill>
                <a:srgbClr val="FF0000"/>
              </a:solidFill>
            </a:rPr>
            <a:t>納付した金額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(2) </a:t>
          </a:r>
          <a:r>
            <a:rPr kumimoji="1" lang="ja-JP" altLang="en-US" sz="1400"/>
            <a:t>東日本保証・金融機関保証の場合　→　</a:t>
          </a:r>
          <a:r>
            <a:rPr kumimoji="1" lang="ja-JP" altLang="en-US" sz="1400" b="1">
              <a:solidFill>
                <a:srgbClr val="FF0000"/>
              </a:solidFill>
            </a:rPr>
            <a:t>保証金額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(3) </a:t>
          </a:r>
          <a:r>
            <a:rPr kumimoji="1" lang="ja-JP" altLang="en-US" sz="1400"/>
            <a:t>履行保証証券の場合　→　「</a:t>
          </a:r>
          <a:r>
            <a:rPr kumimoji="1" lang="ja-JP" altLang="en-US" sz="1400" b="1">
              <a:solidFill>
                <a:srgbClr val="FF0000"/>
              </a:solidFill>
            </a:rPr>
            <a:t>免除</a:t>
          </a:r>
          <a:r>
            <a:rPr kumimoji="1" lang="ja-JP" altLang="en-US" sz="1400"/>
            <a:t>」と入力してください。</a:t>
          </a:r>
          <a:endParaRPr kumimoji="1" lang="en-US" altLang="ja-JP" sz="1400"/>
        </a:p>
      </xdr:txBody>
    </xdr:sp>
    <xdr:clientData/>
  </xdr:twoCellAnchor>
  <xdr:twoCellAnchor>
    <xdr:from>
      <xdr:col>19</xdr:col>
      <xdr:colOff>264102</xdr:colOff>
      <xdr:row>0</xdr:row>
      <xdr:rowOff>96982</xdr:rowOff>
    </xdr:from>
    <xdr:to>
      <xdr:col>41</xdr:col>
      <xdr:colOff>172662</xdr:colOff>
      <xdr:row>4</xdr:row>
      <xdr:rowOff>238124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336415" y="96982"/>
          <a:ext cx="6052185" cy="1355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t>捨印」を押してください。</a:t>
          </a:r>
          <a:endParaRPr kumimoji="1" lang="en-US" altLang="ja-JP" sz="1800" b="1"/>
        </a:p>
        <a:p>
          <a:r>
            <a:rPr kumimoji="1" lang="ja-JP" altLang="en-US" sz="1600"/>
            <a:t>　　修正点があった場合、まとめて審査後に記入しますので、</a:t>
          </a:r>
          <a:endParaRPr kumimoji="1" lang="en-US" altLang="ja-JP" sz="1600"/>
        </a:p>
        <a:p>
          <a:r>
            <a:rPr kumimoji="1" lang="ja-JP" altLang="en-US" sz="1600"/>
            <a:t>　　文字数等は記入しないでください。</a:t>
          </a:r>
        </a:p>
      </xdr:txBody>
    </xdr:sp>
    <xdr:clientData/>
  </xdr:twoCellAnchor>
  <xdr:twoCellAnchor>
    <xdr:from>
      <xdr:col>19</xdr:col>
      <xdr:colOff>269296</xdr:colOff>
      <xdr:row>5</xdr:row>
      <xdr:rowOff>13854</xdr:rowOff>
    </xdr:from>
    <xdr:to>
      <xdr:col>41</xdr:col>
      <xdr:colOff>190498</xdr:colOff>
      <xdr:row>12</xdr:row>
      <xdr:rowOff>104775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7298746" y="1585479"/>
          <a:ext cx="6112452" cy="15101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solidFill>
                <a:schemeClr val="tx1"/>
              </a:solidFill>
              <a:effectLst/>
              <a:latin typeface="+mn-lt"/>
              <a:ea typeface="+mn-ea"/>
              <a:cs typeface="+mn-cs"/>
            </a:rPr>
            <a:t>１部</a:t>
          </a:r>
          <a:r>
            <a:rPr kumimoji="1" lang="ja-JP" altLang="en-US" sz="1800" b="1">
              <a:solidFill>
                <a:schemeClr val="tx1"/>
              </a:solidFill>
            </a:rPr>
            <a:t>に印紙を貼付し、</a:t>
          </a:r>
          <a:r>
            <a:rPr kumimoji="1" lang="ja-JP" altLang="en-US" sz="1800" b="1"/>
            <a:t>消印を押して</a:t>
          </a:r>
          <a:endParaRPr kumimoji="1" lang="en-US" altLang="ja-JP" sz="1800" b="1"/>
        </a:p>
        <a:p>
          <a:r>
            <a:rPr kumimoji="1" lang="ja-JP" altLang="en-US" sz="1800" b="1"/>
            <a:t>　　 ください。</a:t>
          </a:r>
          <a:endParaRPr kumimoji="1" lang="en-US" altLang="ja-JP" sz="1800" b="1"/>
        </a:p>
        <a:p>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印紙代は</a:t>
          </a:r>
          <a:r>
            <a:rPr kumimoji="1" lang="ja-JP" altLang="ja-JP" sz="1400" b="1">
              <a:solidFill>
                <a:srgbClr val="FF0000"/>
              </a:solidFill>
              <a:effectLst/>
              <a:latin typeface="+mn-lt"/>
              <a:ea typeface="+mn-ea"/>
              <a:cs typeface="+mn-cs"/>
            </a:rPr>
            <a:t>税抜額</a:t>
          </a:r>
          <a:r>
            <a:rPr kumimoji="1" lang="ja-JP" altLang="ja-JP" sz="1400">
              <a:solidFill>
                <a:schemeClr val="dk1"/>
              </a:solidFill>
              <a:effectLst/>
              <a:latin typeface="+mn-lt"/>
              <a:ea typeface="+mn-ea"/>
              <a:cs typeface="+mn-cs"/>
            </a:rPr>
            <a:t>で判断します。</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　　詳しくは国税庁ホームページをご参照ください。</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254000</xdr:colOff>
      <xdr:row>7</xdr:row>
      <xdr:rowOff>88900</xdr:rowOff>
    </xdr:from>
    <xdr:to>
      <xdr:col>17</xdr:col>
      <xdr:colOff>88900</xdr:colOff>
      <xdr:row>10</xdr:row>
      <xdr:rowOff>101600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6311900" y="15621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必ず</a:t>
          </a:r>
          <a:r>
            <a:rPr kumimoji="1" lang="ja-JP" altLang="en-US" sz="1800" b="1">
              <a:solidFill>
                <a:srgbClr val="FF0000"/>
              </a:solidFill>
              <a:effectLst/>
              <a:latin typeface="+mn-lt"/>
              <a:ea typeface="+mn-ea"/>
              <a:cs typeface="+mn-cs"/>
            </a:rPr>
            <a:t>両面印刷</a:t>
          </a:r>
          <a:r>
            <a:rPr kumimoji="1" lang="ja-JP" altLang="en-US" sz="1800" b="1">
              <a:solidFill>
                <a:schemeClr val="dk1"/>
              </a:solidFill>
              <a:effectLst/>
              <a:latin typeface="+mn-lt"/>
              <a:ea typeface="+mn-ea"/>
              <a:cs typeface="+mn-cs"/>
            </a:rPr>
            <a:t>とし、２部提出してください。</a:t>
          </a:r>
          <a:endParaRPr kumimoji="1" lang="en-US" altLang="ja-JP" sz="1800" b="1">
            <a:solidFill>
              <a:schemeClr val="dk1"/>
            </a:solidFill>
            <a:effectLst/>
            <a:latin typeface="+mn-lt"/>
            <a:ea typeface="+mn-ea"/>
            <a:cs typeface="+mn-cs"/>
          </a:endParaRPr>
        </a:p>
      </xdr:txBody>
    </xdr:sp>
    <xdr:clientData/>
  </xdr:twoCellAnchor>
  <xdr:twoCellAnchor>
    <xdr:from>
      <xdr:col>9</xdr:col>
      <xdr:colOff>266700</xdr:colOff>
      <xdr:row>0</xdr:row>
      <xdr:rowOff>152400</xdr:rowOff>
    </xdr:from>
    <xdr:to>
      <xdr:col>18</xdr:col>
      <xdr:colOff>218803</xdr:colOff>
      <xdr:row>6</xdr:row>
      <xdr:rowOff>81709</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6324600" y="152400"/>
          <a:ext cx="6010003" cy="1237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t>捨印」を押してください。</a:t>
          </a:r>
          <a:endParaRPr kumimoji="1" lang="en-US" altLang="ja-JP" sz="1800" b="1"/>
        </a:p>
        <a:p>
          <a:r>
            <a:rPr kumimoji="1" lang="ja-JP" altLang="en-US" sz="1600"/>
            <a:t>　　修正点があった場合、まとめて審査後に記入しますので、</a:t>
          </a:r>
          <a:endParaRPr kumimoji="1" lang="en-US" altLang="ja-JP" sz="1600"/>
        </a:p>
        <a:p>
          <a:r>
            <a:rPr kumimoji="1" lang="ja-JP" altLang="en-US" sz="1600"/>
            <a:t>　　文字数等は記入しないでください。</a:t>
          </a:r>
        </a:p>
      </xdr:txBody>
    </xdr:sp>
    <xdr:clientData/>
  </xdr:twoCellAnchor>
  <xdr:twoCellAnchor>
    <xdr:from>
      <xdr:col>9</xdr:col>
      <xdr:colOff>279400</xdr:colOff>
      <xdr:row>14</xdr:row>
      <xdr:rowOff>150024</xdr:rowOff>
    </xdr:from>
    <xdr:to>
      <xdr:col>17</xdr:col>
      <xdr:colOff>114300</xdr:colOff>
      <xdr:row>18</xdr:row>
      <xdr:rowOff>26992</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6280150" y="3209930"/>
          <a:ext cx="5811838" cy="60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この様式に直接入力する箇所はありません。</a:t>
          </a:r>
          <a:endParaRPr kumimoji="1" lang="en-US" altLang="ja-JP" sz="18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14288</xdr:colOff>
      <xdr:row>13</xdr:row>
      <xdr:rowOff>261942</xdr:rowOff>
    </xdr:from>
    <xdr:to>
      <xdr:col>43</xdr:col>
      <xdr:colOff>454819</xdr:colOff>
      <xdr:row>13</xdr:row>
      <xdr:rowOff>357192</xdr:rowOff>
    </xdr:to>
    <xdr:sp macro="" textlink="">
      <xdr:nvSpPr>
        <xdr:cNvPr id="6" name="正方形/長方形 5">
          <a:extLst>
            <a:ext uri="{FF2B5EF4-FFF2-40B4-BE49-F238E27FC236}">
              <a16:creationId xmlns:a16="http://schemas.microsoft.com/office/drawing/2014/main" id="{4D132FB6-8EBE-42C0-A319-B45C0E0C0EBF}"/>
            </a:ext>
          </a:extLst>
        </xdr:cNvPr>
        <xdr:cNvSpPr/>
      </xdr:nvSpPr>
      <xdr:spPr>
        <a:xfrm>
          <a:off x="12575382" y="4452942"/>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26193</xdr:colOff>
      <xdr:row>14</xdr:row>
      <xdr:rowOff>381007</xdr:rowOff>
    </xdr:from>
    <xdr:to>
      <xdr:col>46</xdr:col>
      <xdr:colOff>11906</xdr:colOff>
      <xdr:row>16</xdr:row>
      <xdr:rowOff>83348</xdr:rowOff>
    </xdr:to>
    <xdr:sp macro="" textlink="">
      <xdr:nvSpPr>
        <xdr:cNvPr id="7" name="テキスト ボックス 6">
          <a:extLst>
            <a:ext uri="{FF2B5EF4-FFF2-40B4-BE49-F238E27FC236}">
              <a16:creationId xmlns:a16="http://schemas.microsoft.com/office/drawing/2014/main" id="{2F428AA2-B591-4FB1-A4D6-DC8419D29334}"/>
            </a:ext>
          </a:extLst>
        </xdr:cNvPr>
        <xdr:cNvSpPr txBox="1"/>
      </xdr:nvSpPr>
      <xdr:spPr>
        <a:xfrm>
          <a:off x="12587287" y="5000632"/>
          <a:ext cx="5843588" cy="559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chemeClr val="dk1"/>
              </a:solidFill>
              <a:effectLst/>
              <a:latin typeface="+mn-lt"/>
              <a:ea typeface="+mn-ea"/>
              <a:cs typeface="+mn-cs"/>
            </a:rPr>
            <a:t>👆　この図形を活用し、工程表を作成してください。</a:t>
          </a:r>
          <a:endParaRPr kumimoji="1" lang="en-US" altLang="ja-JP" sz="1800" b="1">
            <a:solidFill>
              <a:srgbClr val="FF0000"/>
            </a:solidFill>
            <a:effectLst/>
            <a:latin typeface="+mn-lt"/>
            <a:ea typeface="+mn-ea"/>
            <a:cs typeface="+mn-cs"/>
          </a:endParaRPr>
        </a:p>
      </xdr:txBody>
    </xdr:sp>
    <xdr:clientData/>
  </xdr:twoCellAnchor>
  <xdr:twoCellAnchor>
    <xdr:from>
      <xdr:col>34</xdr:col>
      <xdr:colOff>0</xdr:colOff>
      <xdr:row>14</xdr:row>
      <xdr:rowOff>95249</xdr:rowOff>
    </xdr:from>
    <xdr:to>
      <xdr:col>43</xdr:col>
      <xdr:colOff>440531</xdr:colOff>
      <xdr:row>14</xdr:row>
      <xdr:rowOff>190499</xdr:rowOff>
    </xdr:to>
    <xdr:sp macro="" textlink="">
      <xdr:nvSpPr>
        <xdr:cNvPr id="2" name="正方形/長方形 1">
          <a:extLst>
            <a:ext uri="{FF2B5EF4-FFF2-40B4-BE49-F238E27FC236}">
              <a16:creationId xmlns:a16="http://schemas.microsoft.com/office/drawing/2014/main" id="{08813197-9B92-4DB5-B7AD-EC27FABB6223}"/>
            </a:ext>
          </a:extLst>
        </xdr:cNvPr>
        <xdr:cNvSpPr/>
      </xdr:nvSpPr>
      <xdr:spPr>
        <a:xfrm>
          <a:off x="12561094" y="4714874"/>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9</xdr:col>
      <xdr:colOff>245834</xdr:colOff>
      <xdr:row>23</xdr:row>
      <xdr:rowOff>97970</xdr:rowOff>
    </xdr:from>
    <xdr:to>
      <xdr:col>20</xdr:col>
      <xdr:colOff>464343</xdr:colOff>
      <xdr:row>29</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960834" y="5420064"/>
          <a:ext cx="7552759" cy="1199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800" b="1">
              <a:solidFill>
                <a:schemeClr val="dk1"/>
              </a:solidFill>
              <a:effectLst/>
              <a:latin typeface="+mn-ea"/>
              <a:ea typeface="+mn-ea"/>
              <a:cs typeface="+mn-cs"/>
            </a:rPr>
            <a:t>印刷後、掛金収納書</a:t>
          </a:r>
          <a:r>
            <a:rPr kumimoji="1" lang="en-US"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発注者用）</a:t>
          </a:r>
          <a:r>
            <a:rPr kumimoji="1" lang="ja-JP" altLang="en-US" sz="1800" b="1">
              <a:solidFill>
                <a:schemeClr val="dk1"/>
              </a:solidFill>
              <a:effectLst/>
              <a:latin typeface="+mn-lt"/>
              <a:ea typeface="+mn-ea"/>
              <a:cs typeface="+mn-cs"/>
            </a:rPr>
            <a:t>をのりで貼り付けてください。</a:t>
          </a:r>
          <a:endParaRPr kumimoji="1" lang="en-US" altLang="ja-JP" sz="1800" b="1">
            <a:solidFill>
              <a:schemeClr val="dk1"/>
            </a:solidFill>
            <a:effectLst/>
            <a:latin typeface="+mn-lt"/>
            <a:ea typeface="+mn-ea"/>
            <a:cs typeface="+mn-cs"/>
          </a:endParaRPr>
        </a:p>
        <a:p>
          <a:endParaRPr kumimoji="1" lang="en-US" altLang="ja-JP" sz="12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契約締結日までに購入</a:t>
          </a:r>
          <a:r>
            <a:rPr kumimoji="1" lang="ja-JP" altLang="en-US" sz="1400" b="1">
              <a:solidFill>
                <a:schemeClr val="dk1"/>
              </a:solidFill>
              <a:effectLst/>
              <a:latin typeface="+mn-lt"/>
              <a:ea typeface="+mn-ea"/>
              <a:cs typeface="+mn-cs"/>
            </a:rPr>
            <a:t>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418121" y="98138"/>
          <a:ext cx="8427027" cy="1068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証紙方式を選択する場合に使用する様式です。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電子方式で手続きする場合は、「建退共理由書」を提出してください。</a:t>
          </a:r>
          <a:endParaRPr kumimoji="1" lang="en-US" altLang="ja-JP" sz="1600" b="0"/>
        </a:p>
      </xdr:txBody>
    </xdr:sp>
    <xdr:clientData/>
  </xdr:twoCellAnchor>
  <xdr:twoCellAnchor>
    <xdr:from>
      <xdr:col>9</xdr:col>
      <xdr:colOff>262739</xdr:colOff>
      <xdr:row>7</xdr:row>
      <xdr:rowOff>121228</xdr:rowOff>
    </xdr:from>
    <xdr:to>
      <xdr:col>17</xdr:col>
      <xdr:colOff>321468</xdr:colOff>
      <xdr:row>10</xdr:row>
      <xdr:rowOff>202406</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5977739" y="2038134"/>
          <a:ext cx="5392729" cy="628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収納金額・枚数を直接入力してください。</a:t>
          </a:r>
          <a:endParaRPr kumimoji="1" lang="ja-JP" altLang="en-US" sz="1800">
            <a:solidFill>
              <a:srgbClr val="FF0000"/>
            </a:solidFill>
          </a:endParaRPr>
        </a:p>
      </xdr:txBody>
    </xdr:sp>
    <xdr:clientData/>
  </xdr:twoCellAnchor>
  <xdr:twoCellAnchor>
    <xdr:from>
      <xdr:col>1</xdr:col>
      <xdr:colOff>542113</xdr:colOff>
      <xdr:row>23</xdr:row>
      <xdr:rowOff>85402</xdr:rowOff>
    </xdr:from>
    <xdr:to>
      <xdr:col>7</xdr:col>
      <xdr:colOff>631326</xdr:colOff>
      <xdr:row>36</xdr:row>
      <xdr:rowOff>74858</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35019" y="5407496"/>
          <a:ext cx="4030182" cy="2954112"/>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12</xdr:row>
      <xdr:rowOff>34636</xdr:rowOff>
    </xdr:from>
    <xdr:to>
      <xdr:col>7</xdr:col>
      <xdr:colOff>207819</xdr:colOff>
      <xdr:row>15</xdr:row>
      <xdr:rowOff>217772</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264228" y="3117272"/>
          <a:ext cx="3584864" cy="720000"/>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269688</xdr:colOff>
      <xdr:row>0</xdr:row>
      <xdr:rowOff>197039</xdr:rowOff>
    </xdr:from>
    <xdr:to>
      <xdr:col>18</xdr:col>
      <xdr:colOff>541564</xdr:colOff>
      <xdr:row>2</xdr:row>
      <xdr:rowOff>226219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413313" y="197039"/>
          <a:ext cx="6486939" cy="672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掛金収納書を提出しない場合に使用する様式です。</a:t>
          </a:r>
          <a:endParaRPr kumimoji="1" lang="ja-JP" altLang="en-US" sz="1600">
            <a:solidFill>
              <a:srgbClr val="FF0000"/>
            </a:solidFill>
          </a:endParaRPr>
        </a:p>
      </xdr:txBody>
    </xdr:sp>
    <xdr:clientData/>
  </xdr:twoCellAnchor>
  <xdr:twoCellAnchor>
    <xdr:from>
      <xdr:col>9</xdr:col>
      <xdr:colOff>230654</xdr:colOff>
      <xdr:row>10</xdr:row>
      <xdr:rowOff>190501</xdr:rowOff>
    </xdr:from>
    <xdr:to>
      <xdr:col>19</xdr:col>
      <xdr:colOff>54429</xdr:colOff>
      <xdr:row>14</xdr:row>
      <xdr:rowOff>180976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336179" y="2943226"/>
          <a:ext cx="66817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該当する項目に〇をつけてください。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a:t>
          </a:r>
          <a:r>
            <a:rPr kumimoji="1" lang="en-US" altLang="ja-JP" sz="1800" b="1">
              <a:solidFill>
                <a:schemeClr val="dk1"/>
              </a:solidFill>
              <a:effectLst/>
              <a:latin typeface="+mn-ea"/>
              <a:ea typeface="+mn-ea"/>
              <a:cs typeface="+mn-cs"/>
            </a:rPr>
            <a:t>(1)</a:t>
          </a:r>
          <a:r>
            <a:rPr kumimoji="1" lang="ja-JP" altLang="en-US" sz="1800" b="1">
              <a:solidFill>
                <a:schemeClr val="dk1"/>
              </a:solidFill>
              <a:effectLst/>
              <a:latin typeface="+mn-lt"/>
              <a:ea typeface="+mn-ea"/>
              <a:cs typeface="+mn-cs"/>
            </a:rPr>
            <a:t>の場合以外は</a:t>
          </a:r>
          <a:r>
            <a:rPr kumimoji="1" lang="ja-JP" altLang="en-US" sz="1800" b="0">
              <a:solidFill>
                <a:schemeClr val="dk1"/>
              </a:solidFill>
              <a:effectLst/>
              <a:latin typeface="+mn-lt"/>
              <a:ea typeface="+mn-ea"/>
              <a:cs typeface="+mn-cs"/>
            </a:rPr>
            <a:t>根拠資料を併せて提出してください。</a:t>
          </a:r>
          <a:endParaRPr kumimoji="1" lang="ja-JP" altLang="en-US" sz="1600" b="0">
            <a:solidFill>
              <a:srgbClr val="FF0000"/>
            </a:solidFill>
          </a:endParaRPr>
        </a:p>
      </xdr:txBody>
    </xdr:sp>
    <xdr:clientData/>
  </xdr:twoCellAnchor>
  <xdr:twoCellAnchor>
    <xdr:from>
      <xdr:col>9</xdr:col>
      <xdr:colOff>351866</xdr:colOff>
      <xdr:row>16</xdr:row>
      <xdr:rowOff>9525</xdr:rowOff>
    </xdr:from>
    <xdr:to>
      <xdr:col>10</xdr:col>
      <xdr:colOff>2241</xdr:colOff>
      <xdr:row>17</xdr:row>
      <xdr:rowOff>76200</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6457391" y="4152900"/>
          <a:ext cx="336175"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9</xdr:col>
      <xdr:colOff>233055</xdr:colOff>
      <xdr:row>22</xdr:row>
      <xdr:rowOff>121553</xdr:rowOff>
    </xdr:from>
    <xdr:to>
      <xdr:col>19</xdr:col>
      <xdr:colOff>61632</xdr:colOff>
      <xdr:row>38</xdr:row>
      <xdr:rowOff>219075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338580" y="5550803"/>
          <a:ext cx="6686577" cy="3907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自社規定で退職金制度がある場合は</a:t>
          </a:r>
          <a:r>
            <a:rPr kumimoji="1" lang="en-US" altLang="ja-JP" sz="1800" b="1">
              <a:solidFill>
                <a:schemeClr val="dk1"/>
              </a:solidFill>
              <a:effectLst/>
              <a:latin typeface="+mn-ea"/>
              <a:ea typeface="+mn-ea"/>
              <a:cs typeface="+mn-cs"/>
            </a:rPr>
            <a:t>(4)</a:t>
          </a:r>
          <a:r>
            <a:rPr kumimoji="1" lang="ja-JP" altLang="en-US" sz="1800" b="1">
              <a:solidFill>
                <a:schemeClr val="dk1"/>
              </a:solidFill>
              <a:effectLst/>
              <a:latin typeface="+mn-lt"/>
              <a:ea typeface="+mn-ea"/>
              <a:cs typeface="+mn-cs"/>
            </a:rPr>
            <a:t>を選択し、自社</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a:t>
          </a:r>
          <a:r>
            <a:rPr kumimoji="1" lang="ja-JP" altLang="en-US" sz="1800" b="1">
              <a:solidFill>
                <a:schemeClr val="dk1"/>
              </a:solidFill>
              <a:effectLst/>
              <a:latin typeface="+mn-lt"/>
              <a:ea typeface="+mn-ea"/>
              <a:cs typeface="+mn-cs"/>
            </a:rPr>
            <a:t>規定の写しを提出してください。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自社規定の書類に会社名が確認できない場合は、余白に</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奥書証明（下記記入例参照）を追記してください。</a:t>
          </a:r>
          <a:endParaRPr kumimoji="1" lang="en-US" altLang="ja-JP" sz="1800" b="1">
            <a:solidFill>
              <a:schemeClr val="dk1"/>
            </a:solidFill>
            <a:effectLst/>
            <a:latin typeface="+mn-lt"/>
            <a:ea typeface="+mn-ea"/>
            <a:cs typeface="+mn-cs"/>
          </a:endParaRPr>
        </a:p>
        <a:p>
          <a:endParaRPr kumimoji="1" lang="en-US" altLang="ja-JP" sz="1600" b="0">
            <a:solidFill>
              <a:srgbClr val="FF0000"/>
            </a:solidFill>
          </a:endParaRPr>
        </a:p>
        <a:p>
          <a:r>
            <a:rPr kumimoji="1" lang="ja-JP" altLang="en-US" sz="1600" b="0">
              <a:solidFill>
                <a:srgbClr val="FF0000"/>
              </a:solidFill>
            </a:rPr>
            <a:t>　　</a:t>
          </a:r>
          <a:r>
            <a:rPr kumimoji="1" lang="en-US" altLang="ja-JP" sz="1600" b="0">
              <a:solidFill>
                <a:srgbClr val="FF0000"/>
              </a:solidFill>
            </a:rPr>
            <a:t>【</a:t>
          </a:r>
          <a:r>
            <a:rPr kumimoji="1" lang="ja-JP" altLang="en-US" sz="1600" b="0">
              <a:solidFill>
                <a:srgbClr val="FF0000"/>
              </a:solidFill>
            </a:rPr>
            <a:t>記入例</a:t>
          </a:r>
          <a:r>
            <a:rPr kumimoji="1" lang="en-US" altLang="ja-JP" sz="1600" b="0">
              <a:solidFill>
                <a:srgbClr val="FF0000"/>
              </a:solidFill>
            </a:rPr>
            <a:t>】</a:t>
          </a:r>
          <a:r>
            <a:rPr kumimoji="1" lang="ja-JP" altLang="en-US" sz="1600" b="0">
              <a:solidFill>
                <a:srgbClr val="FF0000"/>
              </a:solidFill>
            </a:rPr>
            <a:t>　　</a:t>
          </a:r>
          <a:r>
            <a:rPr kumimoji="1" lang="en-US" altLang="ja-JP" sz="1600" b="1">
              <a:solidFill>
                <a:srgbClr val="FF0000"/>
              </a:solidFill>
            </a:rPr>
            <a:t>※</a:t>
          </a:r>
          <a:r>
            <a:rPr kumimoji="1" lang="ja-JP" altLang="en-US" sz="1600" b="1">
              <a:solidFill>
                <a:srgbClr val="FF0000"/>
              </a:solidFill>
            </a:rPr>
            <a:t>押印してください</a:t>
          </a:r>
          <a:endParaRPr kumimoji="1" lang="en-US" altLang="ja-JP" sz="1600" b="1">
            <a:solidFill>
              <a:srgbClr val="FF0000"/>
            </a:solidFill>
          </a:endParaRPr>
        </a:p>
        <a:p>
          <a:r>
            <a:rPr kumimoji="1" lang="ja-JP" altLang="en-US" sz="1600" b="0">
              <a:solidFill>
                <a:srgbClr val="FF0000"/>
              </a:solidFill>
            </a:rPr>
            <a:t>　　　　この写しは原本に相違ないことを証明します。</a:t>
          </a:r>
          <a:endParaRPr kumimoji="1" lang="en-US" altLang="ja-JP" sz="1600" b="0">
            <a:solidFill>
              <a:srgbClr val="FF0000"/>
            </a:solidFill>
          </a:endParaRPr>
        </a:p>
        <a:p>
          <a:r>
            <a:rPr kumimoji="1" lang="ja-JP" altLang="en-US" sz="1600" b="0">
              <a:solidFill>
                <a:srgbClr val="FF0000"/>
              </a:solidFill>
            </a:rPr>
            <a:t>　　　　　　　　　　　　　　　　令和〇年〇月〇日</a:t>
          </a:r>
          <a:endParaRPr kumimoji="1" lang="en-US" altLang="ja-JP" sz="1600" b="0">
            <a:solidFill>
              <a:srgbClr val="FF0000"/>
            </a:solidFill>
          </a:endParaRPr>
        </a:p>
        <a:p>
          <a:r>
            <a:rPr kumimoji="1" lang="ja-JP" altLang="en-US" sz="1600" b="0">
              <a:solidFill>
                <a:srgbClr val="FF0000"/>
              </a:solidFill>
            </a:rPr>
            <a:t>　　　　株式会社〇〇建設　代表取締役　〇〇　〇〇</a:t>
          </a:r>
        </a:p>
      </xdr:txBody>
    </xdr:sp>
    <xdr:clientData/>
  </xdr:twoCellAnchor>
  <xdr:twoCellAnchor>
    <xdr:from>
      <xdr:col>10</xdr:col>
      <xdr:colOff>78255</xdr:colOff>
      <xdr:row>15</xdr:row>
      <xdr:rowOff>122517</xdr:rowOff>
    </xdr:from>
    <xdr:to>
      <xdr:col>17</xdr:col>
      <xdr:colOff>511969</xdr:colOff>
      <xdr:row>17</xdr:row>
      <xdr:rowOff>161925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6912443" y="4087298"/>
          <a:ext cx="5267651" cy="468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この〇を数字の上に移動させてください。</a:t>
          </a:r>
          <a:endParaRPr kumimoji="1" lang="en-US" altLang="ja-JP" sz="1800" b="1">
            <a:solidFill>
              <a:schemeClr val="dk1"/>
            </a:solidFill>
            <a:effectLst/>
            <a:latin typeface="+mn-lt"/>
            <a:ea typeface="+mn-ea"/>
            <a:cs typeface="+mn-cs"/>
          </a:endParaRPr>
        </a:p>
        <a:p>
          <a:endParaRPr kumimoji="1" lang="ja-JP" altLang="en-US" sz="1600" b="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110758</xdr:colOff>
      <xdr:row>29</xdr:row>
      <xdr:rowOff>71426</xdr:rowOff>
    </xdr:from>
    <xdr:to>
      <xdr:col>40</xdr:col>
      <xdr:colOff>583404</xdr:colOff>
      <xdr:row>47</xdr:row>
      <xdr:rowOff>369077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540133" y="5405426"/>
          <a:ext cx="6794865" cy="44053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ja-JP" sz="1800" b="1">
              <a:solidFill>
                <a:schemeClr val="dk1"/>
              </a:solidFill>
              <a:effectLst/>
              <a:latin typeface="+mn-ea"/>
              <a:ea typeface="+mn-ea"/>
              <a:cs typeface="+mn-cs"/>
            </a:rPr>
            <a:t>👈 </a:t>
          </a:r>
          <a:r>
            <a:rPr kumimoji="1" lang="ja-JP" altLang="en-US" sz="1800" b="1">
              <a:solidFill>
                <a:schemeClr val="dk1"/>
              </a:solidFill>
              <a:effectLst/>
              <a:latin typeface="+mn-ea"/>
              <a:ea typeface="+mn-ea"/>
              <a:cs typeface="+mn-cs"/>
            </a:rPr>
            <a:t>　すべて自社施工の場合は「１」に〇をつけてください。</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変更の届出をしない場合は、下請施工できません。</a:t>
          </a:r>
          <a:endParaRPr kumimoji="1" lang="en-US" altLang="ja-JP" sz="1800" b="1">
            <a:solidFill>
              <a:schemeClr val="dk1"/>
            </a:solidFill>
            <a:effectLst/>
            <a:latin typeface="+mn-ea"/>
            <a:ea typeface="+mn-ea"/>
            <a:cs typeface="+mn-cs"/>
          </a:endParaRPr>
        </a:p>
        <a:p>
          <a:r>
            <a:rPr kumimoji="1" lang="ja-JP"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 　一部下請けの場合は「２」に〇を付け、</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a:t>
          </a:r>
          <a:r>
            <a:rPr kumimoji="1" lang="ja-JP" altLang="en-US" sz="1800" b="1">
              <a:solidFill>
                <a:srgbClr val="FF0000"/>
              </a:solidFill>
              <a:effectLst/>
              <a:latin typeface="+mn-ea"/>
              <a:ea typeface="+mn-ea"/>
              <a:cs typeface="+mn-cs"/>
            </a:rPr>
            <a:t>下請予定総額に応じて</a:t>
          </a:r>
          <a:r>
            <a:rPr kumimoji="1" lang="en-US" altLang="ja-JP" sz="1800" b="1">
              <a:solidFill>
                <a:srgbClr val="FF0000"/>
              </a:solidFill>
              <a:effectLst/>
              <a:latin typeface="+mn-ea"/>
              <a:ea typeface="+mn-ea"/>
              <a:cs typeface="+mn-cs"/>
            </a:rPr>
            <a:t>(1)</a:t>
          </a:r>
          <a:r>
            <a:rPr kumimoji="1" lang="ja-JP" altLang="en-US" sz="1800" b="1">
              <a:solidFill>
                <a:srgbClr val="FF0000"/>
              </a:solidFill>
              <a:effectLst/>
              <a:latin typeface="+mn-ea"/>
              <a:ea typeface="+mn-ea"/>
              <a:cs typeface="+mn-cs"/>
            </a:rPr>
            <a:t>か</a:t>
          </a:r>
          <a:r>
            <a:rPr kumimoji="1" lang="en-US" altLang="ja-JP" sz="1800" b="1">
              <a:solidFill>
                <a:srgbClr val="FF0000"/>
              </a:solidFill>
              <a:effectLst/>
              <a:latin typeface="+mn-ea"/>
              <a:ea typeface="+mn-ea"/>
              <a:cs typeface="+mn-cs"/>
            </a:rPr>
            <a:t>(2)</a:t>
          </a:r>
          <a:r>
            <a:rPr kumimoji="1" lang="ja-JP" altLang="en-US" sz="1800" b="1">
              <a:solidFill>
                <a:srgbClr val="FF0000"/>
              </a:solidFill>
              <a:effectLst/>
              <a:latin typeface="+mn-ea"/>
              <a:ea typeface="+mn-ea"/>
              <a:cs typeface="+mn-cs"/>
            </a:rPr>
            <a:t>に〇をつけてください。</a:t>
          </a:r>
          <a:endParaRPr kumimoji="1" lang="en-US" altLang="ja-JP" sz="1800" b="1">
            <a:solidFill>
              <a:srgbClr val="FF0000"/>
            </a:solidFill>
            <a:effectLst/>
            <a:latin typeface="+mn-ea"/>
            <a:ea typeface="+mn-ea"/>
            <a:cs typeface="+mn-cs"/>
          </a:endParaRPr>
        </a:p>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技術者の資格要件</a:t>
          </a:r>
          <a:r>
            <a:rPr kumimoji="1" lang="ja-JP" altLang="en-US" sz="1800" b="1">
              <a:solidFill>
                <a:schemeClr val="dk1"/>
              </a:solidFill>
              <a:effectLst/>
              <a:latin typeface="+mn-lt"/>
              <a:ea typeface="+mn-ea"/>
              <a:cs typeface="+mn-cs"/>
            </a:rPr>
            <a:t>について、</a:t>
          </a:r>
          <a:r>
            <a:rPr kumimoji="1" lang="ja-JP" altLang="ja-JP" sz="1800" b="1">
              <a:solidFill>
                <a:schemeClr val="dk1"/>
              </a:solidFill>
              <a:effectLst/>
              <a:latin typeface="+mn-lt"/>
              <a:ea typeface="+mn-ea"/>
              <a:cs typeface="+mn-cs"/>
            </a:rPr>
            <a:t>「イ」「ロ」「ハ」</a:t>
          </a:r>
          <a:r>
            <a:rPr kumimoji="1" lang="ja-JP" altLang="en-US" sz="1800" b="1">
              <a:solidFill>
                <a:schemeClr val="dk1"/>
              </a:solidFill>
              <a:effectLst/>
              <a:latin typeface="+mn-lt"/>
              <a:ea typeface="+mn-ea"/>
              <a:cs typeface="+mn-cs"/>
            </a:rPr>
            <a:t>のいずれ</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か</a:t>
          </a:r>
          <a:r>
            <a:rPr kumimoji="1" lang="ja-JP" altLang="en-US" sz="1800" b="1">
              <a:solidFill>
                <a:schemeClr val="dk1"/>
              </a:solidFill>
              <a:effectLst/>
              <a:latin typeface="+mn-lt"/>
              <a:ea typeface="+mn-ea"/>
              <a:cs typeface="+mn-cs"/>
            </a:rPr>
            <a:t>に</a:t>
          </a:r>
          <a:r>
            <a:rPr kumimoji="1" lang="ja-JP" altLang="ja-JP" sz="1800" b="1">
              <a:solidFill>
                <a:schemeClr val="dk1"/>
              </a:solidFill>
              <a:effectLst/>
              <a:latin typeface="+mn-lt"/>
              <a:ea typeface="+mn-ea"/>
              <a:cs typeface="+mn-cs"/>
            </a:rPr>
            <a:t>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なお、各工種における主任技術者になることができる</a:t>
          </a:r>
          <a:endParaRPr kumimoji="1" lang="en-US" altLang="ja-JP" sz="1800" b="1" baseline="0">
            <a:solidFill>
              <a:schemeClr val="dk1"/>
            </a:solidFill>
            <a:effectLst/>
            <a:latin typeface="+mn-lt"/>
            <a:ea typeface="+mn-ea"/>
            <a:cs typeface="+mn-cs"/>
          </a:endParaRPr>
        </a:p>
        <a:p>
          <a:r>
            <a:rPr kumimoji="1" lang="ja-JP" altLang="en-US" sz="1800" b="1" baseline="0">
              <a:solidFill>
                <a:schemeClr val="dk1"/>
              </a:solidFill>
              <a:effectLst/>
              <a:latin typeface="+mn-lt"/>
              <a:ea typeface="+mn-ea"/>
              <a:cs typeface="+mn-cs"/>
            </a:rPr>
            <a:t>　　  国家資格等については、国土交通省ホームページをご</a:t>
          </a:r>
          <a:endParaRPr kumimoji="1" lang="en-US" altLang="ja-JP" sz="1800" b="1" baseline="0">
            <a:solidFill>
              <a:schemeClr val="dk1"/>
            </a:solidFill>
            <a:effectLst/>
            <a:latin typeface="+mn-lt"/>
            <a:ea typeface="+mn-ea"/>
            <a:cs typeface="+mn-cs"/>
          </a:endParaRPr>
        </a:p>
        <a:p>
          <a:r>
            <a:rPr kumimoji="1" lang="ja-JP" altLang="en-US" sz="1800" b="1" baseline="0">
              <a:solidFill>
                <a:schemeClr val="dk1"/>
              </a:solidFill>
              <a:effectLst/>
              <a:latin typeface="+mn-lt"/>
              <a:ea typeface="+mn-ea"/>
              <a:cs typeface="+mn-cs"/>
            </a:rPr>
            <a:t>　　  参照ください。</a:t>
          </a:r>
          <a:endParaRPr lang="ja-JP" altLang="ja-JP" sz="1800">
            <a:effectLst/>
          </a:endParaRPr>
        </a:p>
        <a:p>
          <a:r>
            <a:rPr kumimoji="1" lang="ja-JP" altLang="ja-JP" sz="11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　</a:t>
          </a:r>
          <a:r>
            <a:rPr kumimoji="1" lang="ja-JP" altLang="en-US" sz="1400" b="1" baseline="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イ：建設業の業種と密接な関係のある指定学科に限ります。</a:t>
          </a:r>
          <a:endParaRPr lang="ja-JP" altLang="ja-JP" sz="1400">
            <a:effectLst/>
          </a:endParaRPr>
        </a:p>
        <a:p>
          <a:r>
            <a:rPr kumimoji="1" lang="ja-JP" altLang="ja-JP" sz="1400" b="0">
              <a:solidFill>
                <a:schemeClr val="dk1"/>
              </a:solidFill>
              <a:effectLst/>
              <a:latin typeface="+mn-lt"/>
              <a:ea typeface="+mn-ea"/>
              <a:cs typeface="+mn-cs"/>
            </a:rPr>
            <a:t>　　　ロ：実務経験の場合は経験年数を</a:t>
          </a:r>
          <a:r>
            <a:rPr kumimoji="1" lang="ja-JP" altLang="ja-JP" sz="1400" b="0">
              <a:solidFill>
                <a:schemeClr val="dk1"/>
              </a:solidFill>
              <a:effectLst/>
              <a:latin typeface="+mn-ea"/>
              <a:ea typeface="+mn-ea"/>
              <a:cs typeface="+mn-cs"/>
            </a:rPr>
            <a:t>入力（</a:t>
          </a:r>
          <a:r>
            <a:rPr kumimoji="1" lang="en-US" altLang="ja-JP" sz="1400" b="0">
              <a:solidFill>
                <a:schemeClr val="dk1"/>
              </a:solidFill>
              <a:effectLst/>
              <a:latin typeface="+mn-ea"/>
              <a:ea typeface="+mn-ea"/>
              <a:cs typeface="+mn-cs"/>
            </a:rPr>
            <a:t>10</a:t>
          </a:r>
          <a:r>
            <a:rPr kumimoji="1" lang="ja-JP" altLang="ja-JP" sz="1400" b="0">
              <a:solidFill>
                <a:schemeClr val="dk1"/>
              </a:solidFill>
              <a:effectLst/>
              <a:latin typeface="+mn-ea"/>
              <a:ea typeface="+mn-ea"/>
              <a:cs typeface="+mn-cs"/>
            </a:rPr>
            <a:t>年以上</a:t>
          </a:r>
          <a:r>
            <a:rPr kumimoji="1" lang="ja-JP" altLang="ja-JP" sz="1400" b="0">
              <a:solidFill>
                <a:schemeClr val="dk1"/>
              </a:solidFill>
              <a:effectLst/>
              <a:latin typeface="+mn-lt"/>
              <a:ea typeface="+mn-ea"/>
              <a:cs typeface="+mn-cs"/>
            </a:rPr>
            <a:t>に限る）</a:t>
          </a:r>
          <a:endParaRPr lang="ja-JP" altLang="ja-JP" sz="1400">
            <a:effectLst/>
          </a:endParaRPr>
        </a:p>
        <a:p>
          <a:r>
            <a:rPr kumimoji="1" lang="ja-JP" altLang="ja-JP" sz="1400" b="0">
              <a:solidFill>
                <a:schemeClr val="dk1"/>
              </a:solidFill>
              <a:effectLst/>
              <a:latin typeface="+mn-lt"/>
              <a:ea typeface="+mn-ea"/>
              <a:cs typeface="+mn-cs"/>
            </a:rPr>
            <a:t>　　　ハ：取得済みの資格名称等を入力してください。</a:t>
          </a:r>
          <a:endParaRPr kumimoji="1" lang="en-US" altLang="ja-JP" sz="1400" b="1">
            <a:solidFill>
              <a:srgbClr val="FF0000"/>
            </a:solidFill>
            <a:effectLst/>
            <a:latin typeface="+mn-ea"/>
            <a:ea typeface="+mn-ea"/>
            <a:cs typeface="+mn-cs"/>
          </a:endParaRPr>
        </a:p>
      </xdr:txBody>
    </xdr:sp>
    <xdr:clientData/>
  </xdr:twoCellAnchor>
  <xdr:twoCellAnchor>
    <xdr:from>
      <xdr:col>41</xdr:col>
      <xdr:colOff>135392</xdr:colOff>
      <xdr:row>25</xdr:row>
      <xdr:rowOff>187438</xdr:rowOff>
    </xdr:from>
    <xdr:to>
      <xdr:col>41</xdr:col>
      <xdr:colOff>418420</xdr:colOff>
      <xdr:row>27</xdr:row>
      <xdr:rowOff>84023</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13553736" y="4711813"/>
          <a:ext cx="283028" cy="2061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41</xdr:col>
      <xdr:colOff>114158</xdr:colOff>
      <xdr:row>27</xdr:row>
      <xdr:rowOff>239485</xdr:rowOff>
    </xdr:from>
    <xdr:to>
      <xdr:col>46</xdr:col>
      <xdr:colOff>631033</xdr:colOff>
      <xdr:row>30</xdr:row>
      <xdr:rowOff>95250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3532502" y="5073423"/>
          <a:ext cx="3850625" cy="5463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kumimoji="1" lang="ja-JP" altLang="en-US" sz="1800" b="1">
              <a:solidFill>
                <a:schemeClr val="dk1"/>
              </a:solidFill>
              <a:effectLst/>
              <a:latin typeface="+mn-ea"/>
              <a:ea typeface="+mn-ea"/>
              <a:cs typeface="+mn-cs"/>
            </a:rPr>
            <a:t>👆　この〇印をご利用ください。</a:t>
          </a:r>
          <a:endParaRPr kumimoji="1" lang="en-US" altLang="ja-JP" sz="1800" b="1">
            <a:solidFill>
              <a:srgbClr val="FF0000"/>
            </a:solidFill>
            <a:effectLst/>
            <a:latin typeface="+mn-ea"/>
            <a:ea typeface="+mn-ea"/>
            <a:cs typeface="+mn-cs"/>
          </a:endParaRPr>
        </a:p>
      </xdr:txBody>
    </xdr:sp>
    <xdr:clientData/>
  </xdr:twoCellAnchor>
  <xdr:twoCellAnchor>
    <xdr:from>
      <xdr:col>41</xdr:col>
      <xdr:colOff>631033</xdr:colOff>
      <xdr:row>26</xdr:row>
      <xdr:rowOff>0</xdr:rowOff>
    </xdr:from>
    <xdr:to>
      <xdr:col>42</xdr:col>
      <xdr:colOff>247311</xdr:colOff>
      <xdr:row>27</xdr:row>
      <xdr:rowOff>87085</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14049377" y="4714875"/>
          <a:ext cx="283028" cy="2061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42</xdr:col>
      <xdr:colOff>488159</xdr:colOff>
      <xdr:row>25</xdr:row>
      <xdr:rowOff>178594</xdr:rowOff>
    </xdr:from>
    <xdr:to>
      <xdr:col>43</xdr:col>
      <xdr:colOff>104437</xdr:colOff>
      <xdr:row>27</xdr:row>
      <xdr:rowOff>75179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14573253" y="4702969"/>
          <a:ext cx="283028" cy="2061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21</xdr:col>
      <xdr:colOff>190496</xdr:colOff>
      <xdr:row>0</xdr:row>
      <xdr:rowOff>154782</xdr:rowOff>
    </xdr:from>
    <xdr:to>
      <xdr:col>24</xdr:col>
      <xdr:colOff>192877</xdr:colOff>
      <xdr:row>2</xdr:row>
      <xdr:rowOff>39688</xdr:rowOff>
    </xdr:to>
    <xdr:sp macro="" textlink="">
      <xdr:nvSpPr>
        <xdr:cNvPr id="10" name="楕円 9">
          <a:extLst>
            <a:ext uri="{FF2B5EF4-FFF2-40B4-BE49-F238E27FC236}">
              <a16:creationId xmlns:a16="http://schemas.microsoft.com/office/drawing/2014/main" id="{9BDEB497-7F44-4D91-9EDA-C6DF0282C4EC}"/>
            </a:ext>
          </a:extLst>
        </xdr:cNvPr>
        <xdr:cNvSpPr/>
      </xdr:nvSpPr>
      <xdr:spPr>
        <a:xfrm>
          <a:off x="4691059" y="154782"/>
          <a:ext cx="645318" cy="24209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488702</xdr:colOff>
      <xdr:row>19</xdr:row>
      <xdr:rowOff>131198</xdr:rowOff>
    </xdr:from>
    <xdr:to>
      <xdr:col>25</xdr:col>
      <xdr:colOff>321469</xdr:colOff>
      <xdr:row>24</xdr:row>
      <xdr:rowOff>13600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156202" y="4786542"/>
          <a:ext cx="7881392" cy="12516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兼任する工事内容を</a:t>
          </a:r>
          <a:r>
            <a:rPr kumimoji="1" lang="ja-JP" altLang="en-US" sz="1800" b="1">
              <a:solidFill>
                <a:srgbClr val="FF0000"/>
              </a:solidFill>
              <a:effectLst/>
              <a:latin typeface="+mn-lt"/>
              <a:ea typeface="+mn-ea"/>
              <a:cs typeface="+mn-cs"/>
            </a:rPr>
            <a:t>着手が一番早い案件</a:t>
          </a:r>
          <a:r>
            <a:rPr kumimoji="1" lang="ja-JP" altLang="en-US" sz="1800" b="1">
              <a:solidFill>
                <a:schemeClr val="dk1"/>
              </a:solidFill>
              <a:effectLst/>
              <a:latin typeface="+mn-lt"/>
              <a:ea typeface="+mn-ea"/>
              <a:cs typeface="+mn-cs"/>
            </a:rPr>
            <a:t>から順番に直接入力します。</a:t>
          </a:r>
          <a:r>
            <a:rPr kumimoji="1" lang="ja-JP" altLang="en-US" sz="1600"/>
            <a:t>　</a:t>
          </a:r>
          <a:endParaRPr kumimoji="1" lang="en-US" altLang="ja-JP" sz="1600"/>
        </a:p>
        <a:p>
          <a:r>
            <a:rPr kumimoji="1" lang="ja-JP" altLang="en-US" sz="1600"/>
            <a:t>　　</a:t>
          </a:r>
          <a:r>
            <a:rPr kumimoji="1" lang="ja-JP" altLang="en-US" sz="1400"/>
            <a:t>   着手が同日の場合は契約番号が小さい案件から記載してください。</a:t>
          </a:r>
          <a:endParaRPr kumimoji="1" lang="en-US" altLang="ja-JP" sz="1400"/>
        </a:p>
        <a:p>
          <a:r>
            <a:rPr kumimoji="1" lang="ja-JP" altLang="en-US" sz="1400"/>
            <a:t>　　   </a:t>
          </a:r>
          <a:r>
            <a:rPr kumimoji="1" lang="ja-JP" altLang="en-US" sz="1400" b="1" baseline="0">
              <a:solidFill>
                <a:srgbClr val="FF0000"/>
              </a:solidFill>
            </a:rPr>
            <a:t> </a:t>
          </a:r>
          <a:r>
            <a:rPr kumimoji="1" lang="ja-JP" altLang="en-US" sz="1400" b="1">
              <a:solidFill>
                <a:srgbClr val="FF0000"/>
              </a:solidFill>
            </a:rPr>
            <a:t>今回の契約を含め、</a:t>
          </a:r>
          <a:r>
            <a:rPr kumimoji="1" lang="ja-JP" altLang="en-US" sz="1400"/>
            <a:t>現場代理人が兼務する工事すべてを記載します。　</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479765</xdr:colOff>
      <xdr:row>15</xdr:row>
      <xdr:rowOff>178593</xdr:rowOff>
    </xdr:from>
    <xdr:to>
      <xdr:col>24</xdr:col>
      <xdr:colOff>149565</xdr:colOff>
      <xdr:row>17</xdr:row>
      <xdr:rowOff>77218</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147265" y="3643312"/>
          <a:ext cx="7099300" cy="541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現場代理人氏名・連絡先を直接入力してください。</a:t>
          </a:r>
          <a:endParaRPr kumimoji="1" lang="ja-JP" altLang="en-US" sz="1600">
            <a:solidFill>
              <a:srgbClr val="FF0000"/>
            </a:solidFill>
          </a:endParaRPr>
        </a:p>
      </xdr:txBody>
    </xdr:sp>
    <xdr:clientData/>
  </xdr:twoCellAnchor>
  <xdr:twoCellAnchor>
    <xdr:from>
      <xdr:col>12</xdr:col>
      <xdr:colOff>510480</xdr:colOff>
      <xdr:row>0</xdr:row>
      <xdr:rowOff>63169</xdr:rowOff>
    </xdr:from>
    <xdr:to>
      <xdr:col>25</xdr:col>
      <xdr:colOff>345281</xdr:colOff>
      <xdr:row>11</xdr:row>
      <xdr:rowOff>154781</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177980" y="63169"/>
          <a:ext cx="7883426" cy="2794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兼任できる工事の条件を確認の上、兼務配置を決定してください。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dk1"/>
              </a:solidFill>
              <a:effectLst/>
              <a:latin typeface="+mn-ea"/>
              <a:ea typeface="+mn-ea"/>
              <a:cs typeface="+mn-cs"/>
            </a:rPr>
            <a:t>　　</a:t>
          </a:r>
          <a:r>
            <a:rPr lang="en-US" altLang="ja-JP" sz="1400" b="0" i="0">
              <a:solidFill>
                <a:schemeClr val="dk1"/>
              </a:solidFill>
              <a:effectLst/>
              <a:latin typeface="+mn-ea"/>
              <a:ea typeface="+mn-ea"/>
              <a:cs typeface="+mn-cs"/>
            </a:rPr>
            <a:t>(1) </a:t>
          </a:r>
          <a:r>
            <a:rPr lang="ja-JP" altLang="ja-JP" sz="1400" b="0" i="0">
              <a:solidFill>
                <a:schemeClr val="dk1"/>
              </a:solidFill>
              <a:effectLst/>
              <a:latin typeface="+mn-ea"/>
              <a:ea typeface="+mn-ea"/>
              <a:cs typeface="+mn-cs"/>
            </a:rPr>
            <a:t>それぞれの工事の</a:t>
          </a:r>
          <a:r>
            <a:rPr lang="ja-JP" altLang="ja-JP" sz="1400" b="1" i="0">
              <a:solidFill>
                <a:srgbClr val="FF0000"/>
              </a:solidFill>
              <a:effectLst/>
              <a:latin typeface="+mn-ea"/>
              <a:ea typeface="+mn-ea"/>
              <a:cs typeface="+mn-cs"/>
            </a:rPr>
            <a:t>当初</a:t>
          </a:r>
          <a:r>
            <a:rPr lang="ja-JP" altLang="ja-JP" sz="1400" b="0" i="0">
              <a:solidFill>
                <a:schemeClr val="dk1"/>
              </a:solidFill>
              <a:effectLst/>
              <a:latin typeface="+mn-ea"/>
              <a:ea typeface="+mn-ea"/>
              <a:cs typeface="+mn-cs"/>
            </a:rPr>
            <a:t>請負金額が、</a:t>
          </a:r>
          <a:r>
            <a:rPr lang="en-US" altLang="ja-JP" sz="1400" b="1" i="0">
              <a:solidFill>
                <a:srgbClr val="FF0000"/>
              </a:solidFill>
              <a:effectLst/>
              <a:latin typeface="+mn-ea"/>
              <a:ea typeface="+mn-ea"/>
              <a:cs typeface="+mn-cs"/>
            </a:rPr>
            <a:t>1,500</a:t>
          </a:r>
          <a:r>
            <a:rPr lang="ja-JP" altLang="ja-JP" sz="1400" b="1" i="0">
              <a:solidFill>
                <a:srgbClr val="FF0000"/>
              </a:solidFill>
              <a:effectLst/>
              <a:latin typeface="+mn-ea"/>
              <a:ea typeface="+mn-ea"/>
              <a:cs typeface="+mn-cs"/>
            </a:rPr>
            <a:t>万円未満の</a:t>
          </a:r>
          <a:r>
            <a:rPr lang="ja-JP" altLang="en-US" sz="1400" b="1" i="0">
              <a:solidFill>
                <a:srgbClr val="FF0000"/>
              </a:solidFill>
              <a:effectLst/>
              <a:latin typeface="+mn-ea"/>
              <a:ea typeface="+mn-ea"/>
              <a:cs typeface="+mn-cs"/>
            </a:rPr>
            <a:t>３</a:t>
          </a:r>
          <a:r>
            <a:rPr lang="ja-JP" altLang="ja-JP" sz="1400" b="1" i="0">
              <a:solidFill>
                <a:srgbClr val="FF0000"/>
              </a:solidFill>
              <a:effectLst/>
              <a:latin typeface="+mn-ea"/>
              <a:ea typeface="+mn-ea"/>
              <a:cs typeface="+mn-cs"/>
            </a:rPr>
            <a:t>件</a:t>
          </a:r>
          <a:r>
            <a:rPr lang="ja-JP" altLang="ja-JP" sz="1400" b="0" i="0">
              <a:solidFill>
                <a:schemeClr val="dk1"/>
              </a:solidFill>
              <a:effectLst/>
              <a:latin typeface="+mn-ea"/>
              <a:ea typeface="+mn-ea"/>
              <a:cs typeface="+mn-cs"/>
            </a:rPr>
            <a:t>又は</a:t>
          </a:r>
          <a:r>
            <a:rPr lang="en-US" altLang="ja-JP" sz="1400" b="1" i="0">
              <a:solidFill>
                <a:srgbClr val="FF0000"/>
              </a:solidFill>
              <a:effectLst/>
              <a:latin typeface="+mn-ea"/>
              <a:ea typeface="+mn-ea"/>
              <a:cs typeface="+mn-cs"/>
            </a:rPr>
            <a:t>4,500</a:t>
          </a:r>
          <a:r>
            <a:rPr lang="ja-JP" altLang="ja-JP" sz="1400" b="1" i="0">
              <a:solidFill>
                <a:srgbClr val="FF0000"/>
              </a:solidFill>
              <a:effectLst/>
              <a:latin typeface="+mn-ea"/>
              <a:ea typeface="+mn-ea"/>
              <a:cs typeface="+mn-cs"/>
            </a:rPr>
            <a:t>万</a:t>
          </a:r>
          <a:r>
            <a:rPr lang="ja-JP" altLang="en-US" sz="1400" b="1" i="0">
              <a:solidFill>
                <a:srgbClr val="FF0000"/>
              </a:solidFill>
              <a:effectLst/>
              <a:latin typeface="+mn-ea"/>
              <a:ea typeface="+mn-ea"/>
              <a:cs typeface="+mn-cs"/>
            </a:rPr>
            <a:t>円</a:t>
          </a:r>
          <a:r>
            <a:rPr lang="ja-JP" altLang="ja-JP" sz="1400" b="1" i="0">
              <a:solidFill>
                <a:srgbClr val="FF0000"/>
              </a:solidFill>
              <a:effectLst/>
              <a:latin typeface="+mn-ea"/>
              <a:ea typeface="+mn-ea"/>
              <a:cs typeface="+mn-cs"/>
            </a:rPr>
            <a:t>未満</a:t>
          </a:r>
          <a:r>
            <a:rPr lang="ja-JP" altLang="en-US" sz="1400" b="1" i="0">
              <a:solidFill>
                <a:srgbClr val="FF0000"/>
              </a:solidFill>
              <a:effectLst/>
              <a:latin typeface="+mn-ea"/>
              <a:ea typeface="+mn-ea"/>
              <a:cs typeface="+mn-cs"/>
            </a:rPr>
            <a:t>（建築一式</a:t>
          </a:r>
          <a:endParaRPr lang="en-US" altLang="ja-JP" sz="1400" b="1" i="0">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i="0">
              <a:solidFill>
                <a:srgbClr val="FF0000"/>
              </a:solidFill>
              <a:effectLst/>
              <a:latin typeface="+mn-ea"/>
              <a:ea typeface="+mn-ea"/>
              <a:cs typeface="+mn-cs"/>
            </a:rPr>
            <a:t>　　　工事は</a:t>
          </a:r>
          <a:r>
            <a:rPr lang="en-US" altLang="ja-JP" sz="1400" b="1" i="0">
              <a:solidFill>
                <a:srgbClr val="FF0000"/>
              </a:solidFill>
              <a:effectLst/>
              <a:latin typeface="+mn-ea"/>
              <a:ea typeface="+mn-ea"/>
              <a:cs typeface="+mn-cs"/>
            </a:rPr>
            <a:t>9,000</a:t>
          </a:r>
          <a:r>
            <a:rPr lang="ja-JP" altLang="en-US" sz="1400" b="1" i="0">
              <a:solidFill>
                <a:srgbClr val="FF0000"/>
              </a:solidFill>
              <a:effectLst/>
              <a:latin typeface="+mn-ea"/>
              <a:ea typeface="+mn-ea"/>
              <a:cs typeface="+mn-cs"/>
            </a:rPr>
            <a:t>万円未満）</a:t>
          </a:r>
          <a:r>
            <a:rPr lang="ja-JP" altLang="ja-JP" sz="1400" b="1" i="0">
              <a:solidFill>
                <a:srgbClr val="FF0000"/>
              </a:solidFill>
              <a:effectLst/>
              <a:latin typeface="+mn-ea"/>
              <a:ea typeface="+mn-ea"/>
              <a:cs typeface="+mn-cs"/>
            </a:rPr>
            <a:t>の</a:t>
          </a:r>
          <a:r>
            <a:rPr lang="ja-JP" altLang="en-US" sz="1400" b="1" i="0">
              <a:solidFill>
                <a:srgbClr val="FF0000"/>
              </a:solidFill>
              <a:effectLst/>
              <a:latin typeface="+mn-ea"/>
              <a:ea typeface="+mn-ea"/>
              <a:cs typeface="+mn-cs"/>
            </a:rPr>
            <a:t>２</a:t>
          </a:r>
          <a:r>
            <a:rPr lang="ja-JP" altLang="ja-JP" sz="1400" b="1" i="0">
              <a:solidFill>
                <a:srgbClr val="FF0000"/>
              </a:solidFill>
              <a:effectLst/>
              <a:latin typeface="+mn-ea"/>
              <a:ea typeface="+mn-ea"/>
              <a:cs typeface="+mn-cs"/>
            </a:rPr>
            <a:t>件まで</a:t>
          </a:r>
          <a:r>
            <a:rPr lang="ja-JP" altLang="ja-JP" sz="1400" b="0" i="0">
              <a:solidFill>
                <a:schemeClr val="dk1"/>
              </a:solidFill>
              <a:effectLst/>
              <a:latin typeface="+mn-ea"/>
              <a:ea typeface="+mn-ea"/>
              <a:cs typeface="+mn-cs"/>
            </a:rPr>
            <a:t>で工事担当課長が支障なしと認め</a:t>
          </a:r>
          <a:r>
            <a:rPr lang="ja-JP" altLang="en-US" sz="1400" b="0" i="0">
              <a:solidFill>
                <a:schemeClr val="dk1"/>
              </a:solidFill>
              <a:effectLst/>
              <a:latin typeface="+mn-ea"/>
              <a:ea typeface="+mn-ea"/>
              <a:cs typeface="+mn-cs"/>
            </a:rPr>
            <a:t>る</a:t>
          </a:r>
          <a:r>
            <a:rPr lang="ja-JP" altLang="ja-JP" sz="1400" b="0" i="0">
              <a:solidFill>
                <a:schemeClr val="dk1"/>
              </a:solidFill>
              <a:effectLst/>
              <a:latin typeface="+mn-ea"/>
              <a:ea typeface="+mn-ea"/>
              <a:cs typeface="+mn-cs"/>
            </a:rPr>
            <a:t>工事</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a:t>
          </a:r>
          <a:r>
            <a:rPr lang="en-US" altLang="ja-JP" sz="1400" b="0" i="0">
              <a:solidFill>
                <a:schemeClr val="dk1"/>
              </a:solidFill>
              <a:effectLst/>
              <a:latin typeface="+mn-ea"/>
              <a:ea typeface="+mn-ea"/>
              <a:cs typeface="+mn-cs"/>
            </a:rPr>
            <a:t>(2) </a:t>
          </a:r>
          <a:r>
            <a:rPr lang="ja-JP" altLang="en-US" sz="1400" b="0" i="0">
              <a:solidFill>
                <a:schemeClr val="dk1"/>
              </a:solidFill>
              <a:effectLst/>
              <a:latin typeface="+mn-ea"/>
              <a:ea typeface="+mn-ea"/>
              <a:cs typeface="+mn-cs"/>
            </a:rPr>
            <a:t>近接工事（施工にあたり相互に調整を要する工事）</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a:t>
          </a:r>
          <a:r>
            <a:rPr lang="en-US" altLang="ja-JP" sz="1400" b="0" i="0">
              <a:solidFill>
                <a:schemeClr val="dk1"/>
              </a:solidFill>
              <a:effectLst/>
              <a:latin typeface="+mn-ea"/>
              <a:ea typeface="+mn-ea"/>
              <a:cs typeface="+mn-cs"/>
            </a:rPr>
            <a:t>※</a:t>
          </a:r>
          <a:r>
            <a:rPr lang="ja-JP" altLang="en-US" sz="1400" b="0" i="0">
              <a:solidFill>
                <a:schemeClr val="dk1"/>
              </a:solidFill>
              <a:effectLst/>
              <a:latin typeface="+mn-ea"/>
              <a:ea typeface="+mn-ea"/>
              <a:cs typeface="+mn-cs"/>
            </a:rPr>
            <a:t>　建設業法（昭和</a:t>
          </a:r>
          <a:r>
            <a:rPr lang="en-US" altLang="ja-JP" sz="1400" b="0" i="0">
              <a:solidFill>
                <a:schemeClr val="dk1"/>
              </a:solidFill>
              <a:effectLst/>
              <a:latin typeface="+mn-ea"/>
              <a:ea typeface="+mn-ea"/>
              <a:cs typeface="+mn-cs"/>
            </a:rPr>
            <a:t>24</a:t>
          </a:r>
          <a:r>
            <a:rPr lang="ja-JP" altLang="en-US" sz="1400" b="0" i="0">
              <a:solidFill>
                <a:schemeClr val="dk1"/>
              </a:solidFill>
              <a:effectLst/>
              <a:latin typeface="+mn-ea"/>
              <a:ea typeface="+mn-ea"/>
              <a:cs typeface="+mn-cs"/>
            </a:rPr>
            <a:t>年法律第</a:t>
          </a:r>
          <a:r>
            <a:rPr lang="en-US" altLang="ja-JP" sz="1400" b="0" i="0">
              <a:solidFill>
                <a:schemeClr val="dk1"/>
              </a:solidFill>
              <a:effectLst/>
              <a:latin typeface="+mn-ea"/>
              <a:ea typeface="+mn-ea"/>
              <a:cs typeface="+mn-cs"/>
            </a:rPr>
            <a:t>100</a:t>
          </a:r>
          <a:r>
            <a:rPr lang="ja-JP" altLang="en-US" sz="1400" b="0" i="0">
              <a:solidFill>
                <a:schemeClr val="dk1"/>
              </a:solidFill>
              <a:effectLst/>
              <a:latin typeface="+mn-ea"/>
              <a:ea typeface="+mn-ea"/>
              <a:cs typeface="+mn-cs"/>
            </a:rPr>
            <a:t>号）で定める監理技術者を配置しなければならない</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工事を除く。</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a:t>
          </a:r>
          <a:r>
            <a:rPr lang="en-US" altLang="ja-JP" sz="1400" b="0" i="0">
              <a:solidFill>
                <a:schemeClr val="dk1"/>
              </a:solidFill>
              <a:effectLst/>
              <a:latin typeface="+mn-ea"/>
              <a:ea typeface="+mn-ea"/>
              <a:cs typeface="+mn-cs"/>
            </a:rPr>
            <a:t>(3) </a:t>
          </a:r>
          <a:r>
            <a:rPr lang="ja-JP" altLang="en-US" sz="1400" b="0" i="0">
              <a:solidFill>
                <a:schemeClr val="dk1"/>
              </a:solidFill>
              <a:effectLst/>
              <a:latin typeface="+mn-ea"/>
              <a:ea typeface="+mn-ea"/>
              <a:cs typeface="+mn-cs"/>
            </a:rPr>
            <a:t>上記</a:t>
          </a:r>
          <a:r>
            <a:rPr lang="en-US" altLang="ja-JP" sz="1400" b="0" i="0">
              <a:solidFill>
                <a:schemeClr val="dk1"/>
              </a:solidFill>
              <a:effectLst/>
              <a:latin typeface="+mn-ea"/>
              <a:ea typeface="+mn-ea"/>
              <a:cs typeface="+mn-cs"/>
            </a:rPr>
            <a:t>(1)</a:t>
          </a:r>
          <a:r>
            <a:rPr lang="ja-JP" altLang="en-US" sz="1400" b="0" i="0">
              <a:solidFill>
                <a:schemeClr val="dk1"/>
              </a:solidFill>
              <a:effectLst/>
              <a:latin typeface="+mn-ea"/>
              <a:ea typeface="+mn-ea"/>
              <a:cs typeface="+mn-cs"/>
            </a:rPr>
            <a:t>、</a:t>
          </a:r>
          <a:r>
            <a:rPr lang="en-US" altLang="ja-JP" sz="1400" b="0" i="0">
              <a:solidFill>
                <a:schemeClr val="dk1"/>
              </a:solidFill>
              <a:effectLst/>
              <a:latin typeface="+mn-ea"/>
              <a:ea typeface="+mn-ea"/>
              <a:cs typeface="+mn-cs"/>
            </a:rPr>
            <a:t>(2)</a:t>
          </a:r>
          <a:r>
            <a:rPr lang="ja-JP" altLang="en-US" sz="1400" b="0" i="0">
              <a:solidFill>
                <a:schemeClr val="dk1"/>
              </a:solidFill>
              <a:effectLst/>
              <a:latin typeface="+mn-ea"/>
              <a:ea typeface="+mn-ea"/>
              <a:cs typeface="+mn-cs"/>
            </a:rPr>
            <a:t>に定めるもののほか、工事担当課長、契約検査課長及び郡山市上下水道局</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総務課長が特に必要と認める工事</a:t>
          </a:r>
          <a:endParaRPr kumimoji="1" lang="ja-JP" altLang="en-US" sz="1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30"/>
  <sheetViews>
    <sheetView tabSelected="1" view="pageBreakPreview" zoomScale="80" zoomScaleNormal="100" zoomScaleSheetLayoutView="80" workbookViewId="0">
      <selection activeCell="C3" sqref="C3:D3"/>
    </sheetView>
  </sheetViews>
  <sheetFormatPr defaultRowHeight="18.75"/>
  <cols>
    <col min="1" max="1" width="19.25" bestFit="1" customWidth="1"/>
    <col min="2" max="2" width="6.875" customWidth="1"/>
    <col min="3" max="9" width="8.5" customWidth="1"/>
    <col min="11" max="11" width="8.75" customWidth="1"/>
  </cols>
  <sheetData>
    <row r="1" spans="1:13" ht="30.6" customHeight="1">
      <c r="A1" s="174"/>
      <c r="B1" s="147"/>
      <c r="C1" s="148" t="s">
        <v>186</v>
      </c>
      <c r="D1" s="149"/>
      <c r="E1" s="149"/>
      <c r="F1" s="149"/>
      <c r="G1" s="149"/>
      <c r="H1" s="149"/>
      <c r="I1" s="149"/>
      <c r="J1" s="149"/>
      <c r="K1" s="147"/>
      <c r="L1" s="147"/>
      <c r="M1" s="147"/>
    </row>
    <row r="2" spans="1:13" ht="7.35" customHeight="1">
      <c r="A2" s="150"/>
      <c r="B2" s="150"/>
      <c r="C2" s="150"/>
      <c r="D2" s="150"/>
      <c r="E2" s="150"/>
      <c r="F2" s="150"/>
      <c r="G2" s="150"/>
      <c r="H2" s="150"/>
      <c r="I2" s="150"/>
      <c r="J2" s="150"/>
      <c r="K2" s="151"/>
      <c r="L2" s="151"/>
      <c r="M2" s="151"/>
    </row>
    <row r="3" spans="1:13" ht="39.950000000000003" customHeight="1">
      <c r="A3" s="161" t="s">
        <v>231</v>
      </c>
      <c r="B3" s="150"/>
      <c r="C3" s="233" t="s">
        <v>233</v>
      </c>
      <c r="D3" s="234"/>
      <c r="E3" s="150"/>
      <c r="F3" s="150"/>
      <c r="G3" s="150"/>
      <c r="H3" s="150"/>
      <c r="I3" s="150"/>
      <c r="J3" s="150"/>
      <c r="K3" s="151"/>
      <c r="L3" s="151"/>
      <c r="M3" s="151"/>
    </row>
    <row r="4" spans="1:13" ht="7.35" customHeight="1">
      <c r="A4" s="150"/>
      <c r="B4" s="150"/>
      <c r="C4" s="150"/>
      <c r="D4" s="150"/>
      <c r="E4" s="150"/>
      <c r="F4" s="150"/>
      <c r="G4" s="150"/>
      <c r="H4" s="150"/>
      <c r="I4" s="150"/>
      <c r="J4" s="150"/>
      <c r="K4" s="151"/>
      <c r="L4" s="151"/>
      <c r="M4" s="151"/>
    </row>
    <row r="5" spans="1:13" s="11" customFormat="1" ht="39.950000000000003" customHeight="1">
      <c r="A5" s="152" t="s">
        <v>44</v>
      </c>
      <c r="B5" s="153" t="s">
        <v>53</v>
      </c>
      <c r="C5" s="37"/>
      <c r="D5" s="37"/>
      <c r="E5" s="37"/>
      <c r="F5" s="37"/>
      <c r="G5" s="37"/>
      <c r="H5" s="37"/>
      <c r="I5" s="37"/>
      <c r="J5" s="37"/>
      <c r="K5" s="151" t="s">
        <v>51</v>
      </c>
      <c r="L5" s="157"/>
      <c r="M5" s="151"/>
    </row>
    <row r="6" spans="1:13" ht="7.15" customHeight="1">
      <c r="A6" s="154"/>
      <c r="B6" s="150"/>
      <c r="C6" s="150"/>
      <c r="D6" s="150"/>
      <c r="E6" s="150"/>
      <c r="F6" s="150"/>
      <c r="G6" s="150"/>
      <c r="H6" s="150"/>
      <c r="I6" s="150"/>
      <c r="J6" s="150"/>
      <c r="K6" s="150"/>
      <c r="L6" s="150"/>
      <c r="M6" s="150"/>
    </row>
    <row r="7" spans="1:13" s="11" customFormat="1" ht="39.950000000000003" customHeight="1">
      <c r="A7" s="152" t="s">
        <v>212</v>
      </c>
      <c r="B7" s="155"/>
      <c r="C7" s="235"/>
      <c r="D7" s="235"/>
      <c r="E7" s="235"/>
      <c r="F7" s="235"/>
      <c r="G7" s="235"/>
      <c r="H7" s="235"/>
      <c r="I7" s="235"/>
      <c r="J7" s="235"/>
      <c r="K7" s="235"/>
      <c r="L7" s="235"/>
      <c r="M7" s="151"/>
    </row>
    <row r="8" spans="1:13" ht="7.15" customHeight="1">
      <c r="A8" s="154"/>
      <c r="B8" s="150"/>
      <c r="C8" s="150"/>
      <c r="D8" s="150"/>
      <c r="E8" s="150"/>
      <c r="F8" s="150"/>
      <c r="G8" s="150"/>
      <c r="H8" s="150"/>
      <c r="I8" s="150"/>
      <c r="J8" s="150"/>
      <c r="K8" s="150"/>
      <c r="L8" s="150"/>
      <c r="M8" s="150"/>
    </row>
    <row r="9" spans="1:13" s="11" customFormat="1" ht="39.950000000000003" customHeight="1">
      <c r="A9" s="152" t="s">
        <v>45</v>
      </c>
      <c r="B9" s="151"/>
      <c r="C9" s="235"/>
      <c r="D9" s="235"/>
      <c r="E9" s="235"/>
      <c r="F9" s="235"/>
      <c r="G9" s="235"/>
      <c r="H9" s="235"/>
      <c r="I9" s="235"/>
      <c r="J9" s="235"/>
      <c r="K9" s="151"/>
      <c r="L9" s="151"/>
      <c r="M9" s="151"/>
    </row>
    <row r="10" spans="1:13" ht="7.15" customHeight="1">
      <c r="A10" s="154"/>
      <c r="B10" s="150"/>
      <c r="C10" s="150"/>
      <c r="D10" s="150"/>
      <c r="E10" s="150"/>
      <c r="F10" s="150"/>
      <c r="G10" s="150"/>
      <c r="H10" s="150"/>
      <c r="I10" s="150"/>
      <c r="J10" s="150"/>
      <c r="K10" s="150"/>
      <c r="L10" s="150"/>
      <c r="M10" s="150"/>
    </row>
    <row r="11" spans="1:13" s="11" customFormat="1" ht="39.950000000000003" customHeight="1">
      <c r="A11" s="152" t="s">
        <v>56</v>
      </c>
      <c r="B11" s="153"/>
      <c r="C11" s="232"/>
      <c r="D11" s="232"/>
      <c r="E11" s="232"/>
      <c r="F11" s="153"/>
      <c r="G11" s="158"/>
      <c r="H11" s="153"/>
      <c r="I11" s="151"/>
      <c r="J11" s="151"/>
      <c r="K11" s="151"/>
      <c r="L11" s="151"/>
      <c r="M11" s="151"/>
    </row>
    <row r="12" spans="1:13" ht="7.15" customHeight="1">
      <c r="A12" s="154"/>
      <c r="B12" s="150"/>
      <c r="C12" s="150"/>
      <c r="D12" s="150"/>
      <c r="E12" s="150"/>
      <c r="F12" s="150"/>
      <c r="G12" s="150"/>
      <c r="H12" s="150"/>
      <c r="I12" s="150"/>
      <c r="J12" s="150"/>
      <c r="K12" s="150"/>
      <c r="L12" s="150"/>
      <c r="M12" s="150"/>
    </row>
    <row r="13" spans="1:13" s="11" customFormat="1" ht="39.950000000000003" customHeight="1">
      <c r="A13" s="175" t="s">
        <v>237</v>
      </c>
      <c r="B13" s="153"/>
      <c r="C13" s="232"/>
      <c r="D13" s="232"/>
      <c r="E13" s="232"/>
      <c r="F13" s="153"/>
      <c r="G13" s="158"/>
      <c r="H13" s="153"/>
      <c r="I13" s="151"/>
      <c r="J13" s="151"/>
      <c r="K13" s="151"/>
      <c r="L13" s="151"/>
      <c r="M13" s="151"/>
    </row>
    <row r="14" spans="1:13" ht="7.15" customHeight="1">
      <c r="A14" s="154"/>
      <c r="B14" s="150"/>
      <c r="C14" s="150"/>
      <c r="D14" s="150"/>
      <c r="E14" s="150"/>
      <c r="F14" s="150"/>
      <c r="G14" s="150"/>
      <c r="H14" s="150"/>
      <c r="I14" s="150"/>
      <c r="J14" s="150"/>
      <c r="K14" s="150"/>
      <c r="L14" s="150"/>
      <c r="M14" s="150"/>
    </row>
    <row r="15" spans="1:13" s="11" customFormat="1" ht="39.950000000000003" customHeight="1">
      <c r="A15" s="175" t="s">
        <v>238</v>
      </c>
      <c r="B15" s="153"/>
      <c r="C15" s="232"/>
      <c r="D15" s="232"/>
      <c r="E15" s="232"/>
      <c r="F15" s="153"/>
      <c r="G15" s="158"/>
      <c r="H15" s="153"/>
      <c r="I15" s="151"/>
      <c r="J15" s="151"/>
      <c r="K15" s="151"/>
      <c r="L15" s="151"/>
      <c r="M15" s="151"/>
    </row>
    <row r="16" spans="1:13" ht="7.35" customHeight="1">
      <c r="A16" s="156"/>
      <c r="B16" s="150"/>
      <c r="C16" s="150"/>
      <c r="D16" s="150"/>
      <c r="E16" s="150"/>
      <c r="F16" s="150"/>
      <c r="G16" s="150"/>
      <c r="H16" s="150"/>
      <c r="I16" s="150"/>
      <c r="J16" s="150"/>
      <c r="K16" s="150"/>
      <c r="L16" s="150"/>
      <c r="M16" s="150"/>
    </row>
    <row r="17" spans="1:22" ht="39.950000000000003" customHeight="1">
      <c r="A17" s="152" t="s">
        <v>54</v>
      </c>
      <c r="B17" s="150"/>
      <c r="C17" s="236"/>
      <c r="D17" s="236"/>
      <c r="E17" s="236"/>
      <c r="F17" s="150" t="s">
        <v>208</v>
      </c>
      <c r="G17" s="150"/>
      <c r="H17" s="150"/>
      <c r="I17" s="150"/>
      <c r="J17" s="150"/>
      <c r="K17" s="150"/>
      <c r="L17" s="150"/>
      <c r="M17" s="150"/>
      <c r="O17" s="11"/>
      <c r="P17" s="11"/>
      <c r="Q17" s="11"/>
      <c r="R17" s="11"/>
      <c r="S17" s="11"/>
      <c r="T17" s="11"/>
      <c r="U17" s="11"/>
      <c r="V17" s="11"/>
    </row>
    <row r="18" spans="1:22" ht="7.15" customHeight="1">
      <c r="A18" s="154"/>
      <c r="B18" s="150"/>
      <c r="C18" s="150"/>
      <c r="D18" s="150"/>
      <c r="E18" s="150"/>
      <c r="F18" s="150"/>
      <c r="G18" s="150"/>
      <c r="H18" s="150"/>
      <c r="I18" s="150"/>
      <c r="J18" s="150"/>
      <c r="K18" s="150"/>
      <c r="L18" s="150"/>
      <c r="M18" s="150"/>
    </row>
    <row r="19" spans="1:22" ht="39.950000000000003" customHeight="1">
      <c r="A19" s="152" t="s">
        <v>68</v>
      </c>
      <c r="B19" s="150"/>
      <c r="C19" s="236"/>
      <c r="D19" s="236"/>
      <c r="E19" s="236"/>
      <c r="F19" s="150" t="s">
        <v>55</v>
      </c>
      <c r="G19" s="239" t="s">
        <v>149</v>
      </c>
      <c r="H19" s="239"/>
      <c r="I19" s="239"/>
      <c r="J19" s="159" t="str">
        <f>IF(C17/1.1*0.1=C19,"OK","NG")</f>
        <v>OK</v>
      </c>
      <c r="K19" s="150"/>
      <c r="L19" s="150"/>
      <c r="M19" s="150"/>
    </row>
    <row r="20" spans="1:22" ht="7.35" customHeight="1">
      <c r="A20" s="150"/>
      <c r="B20" s="150"/>
      <c r="C20" s="150"/>
      <c r="D20" s="150"/>
      <c r="E20" s="150"/>
      <c r="F20" s="150"/>
      <c r="G20" s="150"/>
      <c r="H20" s="150"/>
      <c r="I20" s="150"/>
      <c r="J20" s="150"/>
      <c r="K20" s="150"/>
      <c r="L20" s="150"/>
      <c r="M20" s="150"/>
    </row>
    <row r="21" spans="1:22" s="11" customFormat="1" ht="39.950000000000003" customHeight="1">
      <c r="A21" s="152" t="s">
        <v>69</v>
      </c>
      <c r="B21" s="151"/>
      <c r="C21" s="235"/>
      <c r="D21" s="235"/>
      <c r="E21" s="235"/>
      <c r="F21" s="235"/>
      <c r="G21" s="235"/>
      <c r="H21" s="235"/>
      <c r="I21" s="235"/>
      <c r="J21" s="151" t="s">
        <v>195</v>
      </c>
      <c r="K21" s="151"/>
      <c r="L21" s="151"/>
      <c r="M21" s="151"/>
    </row>
    <row r="22" spans="1:22" ht="7.15" customHeight="1">
      <c r="A22" s="154"/>
      <c r="B22" s="150"/>
      <c r="C22" s="150"/>
      <c r="D22" s="150"/>
      <c r="E22" s="150"/>
      <c r="F22" s="150"/>
      <c r="G22" s="150"/>
      <c r="H22" s="150"/>
      <c r="I22" s="150"/>
      <c r="J22" s="150"/>
      <c r="K22" s="150"/>
      <c r="L22" s="150"/>
      <c r="M22" s="150"/>
    </row>
    <row r="23" spans="1:22" s="11" customFormat="1" ht="39.950000000000003" customHeight="1">
      <c r="A23" s="152" t="s">
        <v>70</v>
      </c>
      <c r="B23" s="151"/>
      <c r="C23" s="235"/>
      <c r="D23" s="235"/>
      <c r="E23" s="235"/>
      <c r="F23" s="235"/>
      <c r="G23" s="235"/>
      <c r="H23" s="235"/>
      <c r="I23" s="235"/>
      <c r="J23" s="151" t="s">
        <v>194</v>
      </c>
      <c r="K23" s="151"/>
      <c r="L23" s="151"/>
      <c r="M23" s="151"/>
    </row>
    <row r="24" spans="1:22" ht="7.15" customHeight="1">
      <c r="A24" s="154"/>
      <c r="B24" s="150"/>
      <c r="C24" s="150"/>
      <c r="D24" s="150"/>
      <c r="E24" s="150"/>
      <c r="F24" s="150"/>
      <c r="G24" s="150"/>
      <c r="H24" s="150"/>
      <c r="I24" s="150"/>
      <c r="J24" s="150"/>
      <c r="K24" s="150"/>
      <c r="L24" s="150"/>
      <c r="M24" s="150"/>
    </row>
    <row r="25" spans="1:22" s="11" customFormat="1" ht="39.950000000000003" customHeight="1">
      <c r="A25" s="152" t="s">
        <v>46</v>
      </c>
      <c r="B25" s="151"/>
      <c r="C25" s="235"/>
      <c r="D25" s="235"/>
      <c r="E25" s="235"/>
      <c r="F25" s="235"/>
      <c r="G25" s="235"/>
      <c r="H25" s="235"/>
      <c r="I25" s="235"/>
      <c r="J25" s="151"/>
      <c r="K25" s="151"/>
      <c r="L25" s="151"/>
      <c r="M25" s="151"/>
    </row>
    <row r="26" spans="1:22" ht="7.15" customHeight="1">
      <c r="A26" s="154"/>
      <c r="B26" s="151"/>
      <c r="C26" s="238"/>
      <c r="D26" s="238"/>
      <c r="E26" s="238"/>
      <c r="F26" s="238"/>
      <c r="G26" s="238"/>
      <c r="H26" s="238"/>
      <c r="I26" s="238"/>
      <c r="J26" s="238"/>
      <c r="K26" s="238"/>
      <c r="L26" s="151"/>
      <c r="M26" s="151"/>
    </row>
    <row r="27" spans="1:22" s="11" customFormat="1" ht="39.950000000000003" customHeight="1">
      <c r="A27" s="152" t="s">
        <v>47</v>
      </c>
      <c r="B27" s="151"/>
      <c r="C27" s="235"/>
      <c r="D27" s="235"/>
      <c r="E27" s="235"/>
      <c r="F27" s="160"/>
      <c r="G27" s="237"/>
      <c r="H27" s="237"/>
      <c r="I27" s="237"/>
      <c r="J27" s="237"/>
      <c r="K27" s="237"/>
      <c r="L27" s="151"/>
      <c r="M27" s="151"/>
    </row>
    <row r="28" spans="1:22" ht="7.15" customHeight="1">
      <c r="A28" s="154"/>
      <c r="B28" s="151"/>
      <c r="C28" s="150"/>
      <c r="D28" s="150"/>
      <c r="E28" s="150"/>
      <c r="F28" s="150"/>
      <c r="G28" s="237"/>
      <c r="H28" s="237"/>
      <c r="I28" s="237"/>
      <c r="J28" s="237"/>
      <c r="K28" s="237"/>
      <c r="L28" s="151"/>
      <c r="M28" s="151"/>
    </row>
    <row r="29" spans="1:22" s="11" customFormat="1" ht="39.950000000000003" customHeight="1">
      <c r="A29" s="152" t="s">
        <v>200</v>
      </c>
      <c r="B29" s="151"/>
      <c r="C29" s="235"/>
      <c r="D29" s="235"/>
      <c r="E29" s="235"/>
      <c r="F29" s="160"/>
      <c r="G29" s="160"/>
      <c r="H29" s="160"/>
      <c r="I29" s="160"/>
      <c r="J29" s="151"/>
      <c r="K29" s="151"/>
      <c r="L29" s="151"/>
      <c r="M29" s="151"/>
    </row>
    <row r="30" spans="1:22" ht="24">
      <c r="A30" s="150"/>
      <c r="B30" s="150"/>
      <c r="C30" s="150"/>
      <c r="D30" s="150"/>
      <c r="E30" s="150"/>
      <c r="F30" s="150"/>
      <c r="G30" s="150"/>
      <c r="H30" s="150"/>
      <c r="I30" s="150"/>
      <c r="J30" s="150"/>
      <c r="K30" s="151"/>
      <c r="L30" s="151"/>
      <c r="M30" s="151"/>
    </row>
  </sheetData>
  <sheetProtection algorithmName="SHA-512" hashValue="7jk6BvUaj2EabQFiTBMlaEUvRCfX+Gc0C92D/A5s8Di5wlp4sff+XGQhQvYp4+ETWvgNjDMkIlkog8CCLKWhRA==" saltValue="80XwUbqLm4gP6MIfLiDhmA==" spinCount="100000" sheet="1" objects="1" scenarios="1"/>
  <mergeCells count="16">
    <mergeCell ref="C11:E11"/>
    <mergeCell ref="C3:D3"/>
    <mergeCell ref="C7:L7"/>
    <mergeCell ref="C29:E29"/>
    <mergeCell ref="C17:E17"/>
    <mergeCell ref="C19:E19"/>
    <mergeCell ref="C9:J9"/>
    <mergeCell ref="G27:K28"/>
    <mergeCell ref="C21:I21"/>
    <mergeCell ref="C23:I23"/>
    <mergeCell ref="C25:I25"/>
    <mergeCell ref="C27:E27"/>
    <mergeCell ref="C26:K26"/>
    <mergeCell ref="G19:I19"/>
    <mergeCell ref="C15:E15"/>
    <mergeCell ref="C13:E13"/>
  </mergeCells>
  <phoneticPr fontId="1"/>
  <dataValidations count="1">
    <dataValidation type="list" allowBlank="1" showInputMessage="1" showErrorMessage="1" sqref="C3:D3" xr:uid="{5B2FD901-CB2F-4DD4-9614-F4B854D7333F}">
      <formula1>"電子契約,紙契約"</formula1>
    </dataValidation>
  </dataValidations>
  <pageMargins left="0.7" right="0.7" top="0.75" bottom="0.75" header="0.3" footer="0.3"/>
  <pageSetup paperSize="9" scale="5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L50"/>
  <sheetViews>
    <sheetView view="pageBreakPreview" zoomScale="80" zoomScaleNormal="70" zoomScaleSheetLayoutView="80" workbookViewId="0">
      <selection activeCell="F16" sqref="F16"/>
    </sheetView>
  </sheetViews>
  <sheetFormatPr defaultColWidth="8.125" defaultRowHeight="39" customHeight="1"/>
  <cols>
    <col min="1" max="1" width="1.5" style="63" customWidth="1"/>
    <col min="2" max="2" width="11.25" style="65" customWidth="1"/>
    <col min="3" max="3" width="6.125" style="63" customWidth="1"/>
    <col min="4" max="10" width="7" style="63" customWidth="1"/>
    <col min="11" max="11" width="16.625" style="63" customWidth="1"/>
    <col min="12" max="12" width="2.75" style="63" customWidth="1"/>
    <col min="13" max="16384" width="8.125" style="63"/>
  </cols>
  <sheetData>
    <row r="1" spans="1:12" ht="16.5" customHeight="1">
      <c r="A1" s="505" t="s">
        <v>89</v>
      </c>
      <c r="B1" s="505"/>
      <c r="C1" s="505"/>
    </row>
    <row r="2" spans="1:12" ht="21">
      <c r="A2" s="64"/>
      <c r="B2" s="507" t="s">
        <v>88</v>
      </c>
      <c r="C2" s="507"/>
      <c r="D2" s="507"/>
      <c r="E2" s="507"/>
      <c r="F2" s="507"/>
      <c r="G2" s="507"/>
      <c r="H2" s="507"/>
      <c r="I2" s="507"/>
      <c r="J2" s="507"/>
      <c r="K2" s="507"/>
      <c r="L2" s="64"/>
    </row>
    <row r="3" spans="1:12" ht="9.75" customHeight="1">
      <c r="A3" s="64"/>
      <c r="B3" s="197"/>
      <c r="L3" s="64"/>
    </row>
    <row r="4" spans="1:12" ht="17.25" customHeight="1">
      <c r="B4" s="200"/>
      <c r="C4" s="200"/>
      <c r="D4" s="200"/>
      <c r="E4" s="200"/>
      <c r="F4" s="200"/>
      <c r="G4" s="65"/>
      <c r="H4" s="66"/>
      <c r="I4" s="508">
        <f>共通項目入力シート!C11</f>
        <v>0</v>
      </c>
      <c r="J4" s="508"/>
      <c r="K4" s="508"/>
    </row>
    <row r="5" spans="1:12" ht="17.25" customHeight="1">
      <c r="B5" s="197" t="s">
        <v>87</v>
      </c>
      <c r="C5" s="200"/>
      <c r="D5" s="200"/>
      <c r="E5" s="200"/>
      <c r="F5" s="200"/>
      <c r="G5" s="200"/>
      <c r="H5" s="200"/>
      <c r="I5" s="200"/>
    </row>
    <row r="6" spans="1:12" ht="17.25" customHeight="1">
      <c r="B6" s="505" t="s">
        <v>201</v>
      </c>
      <c r="C6" s="505"/>
      <c r="D6" s="505"/>
      <c r="E6" s="200"/>
      <c r="F6" s="200"/>
      <c r="G6" s="200"/>
      <c r="H6" s="200"/>
      <c r="I6" s="200"/>
    </row>
    <row r="7" spans="1:12" ht="27" customHeight="1">
      <c r="C7" s="506"/>
      <c r="D7" s="66" t="s">
        <v>90</v>
      </c>
      <c r="E7" s="511" t="s">
        <v>86</v>
      </c>
      <c r="F7" s="511"/>
      <c r="G7" s="509" t="str">
        <f>共通項目入力シート!C21&amp;IF(共通項目入力シート!C23="","",共通項目入力シート!C23)</f>
        <v/>
      </c>
      <c r="H7" s="509"/>
      <c r="I7" s="509"/>
      <c r="J7" s="509"/>
      <c r="K7" s="509"/>
    </row>
    <row r="8" spans="1:12" ht="17.25" customHeight="1">
      <c r="C8" s="506"/>
      <c r="D8" s="66"/>
      <c r="E8" s="200"/>
      <c r="F8" s="200"/>
      <c r="G8" s="505"/>
      <c r="H8" s="505"/>
      <c r="I8" s="505"/>
      <c r="J8" s="505"/>
      <c r="K8" s="505"/>
    </row>
    <row r="9" spans="1:12" ht="27" customHeight="1">
      <c r="C9" s="506"/>
      <c r="D9" s="67" t="s">
        <v>91</v>
      </c>
      <c r="E9" s="505" t="s">
        <v>85</v>
      </c>
      <c r="F9" s="505"/>
      <c r="G9" s="510">
        <f>共通項目入力シート!C25</f>
        <v>0</v>
      </c>
      <c r="H9" s="510"/>
      <c r="I9" s="510"/>
      <c r="J9" s="510"/>
      <c r="K9" s="510"/>
    </row>
    <row r="10" spans="1:12" ht="27" customHeight="1">
      <c r="C10" s="199"/>
      <c r="D10" s="66"/>
      <c r="E10" s="552" t="s">
        <v>84</v>
      </c>
      <c r="F10" s="552"/>
      <c r="G10" s="553" t="str">
        <f>共通項目入力シート!C27&amp;"　"&amp;共通項目入力シート!C29</f>
        <v>　</v>
      </c>
      <c r="H10" s="553"/>
      <c r="I10" s="553"/>
      <c r="J10" s="553"/>
      <c r="K10" s="553"/>
    </row>
    <row r="11" spans="1:12" ht="16.5" customHeight="1">
      <c r="C11" s="199"/>
      <c r="D11" s="68"/>
    </row>
    <row r="12" spans="1:12" ht="17.100000000000001" customHeight="1">
      <c r="A12" s="64"/>
      <c r="B12" s="512" t="s">
        <v>228</v>
      </c>
      <c r="C12" s="512"/>
      <c r="D12" s="512"/>
      <c r="E12" s="512"/>
      <c r="F12" s="512"/>
      <c r="G12" s="512"/>
      <c r="H12" s="512"/>
      <c r="I12" s="512"/>
      <c r="J12" s="512"/>
      <c r="K12" s="512"/>
      <c r="L12" s="64"/>
    </row>
    <row r="13" spans="1:12" ht="17.100000000000001" customHeight="1">
      <c r="A13" s="64"/>
      <c r="B13" s="513"/>
      <c r="C13" s="513"/>
      <c r="D13" s="513"/>
      <c r="E13" s="513"/>
      <c r="F13" s="513"/>
      <c r="G13" s="513"/>
      <c r="H13" s="513"/>
      <c r="I13" s="513"/>
      <c r="J13" s="513"/>
      <c r="K13" s="513"/>
      <c r="L13" s="64"/>
    </row>
    <row r="14" spans="1:12" ht="17.100000000000001" customHeight="1">
      <c r="B14" s="513"/>
      <c r="C14" s="513"/>
      <c r="D14" s="513"/>
      <c r="E14" s="513"/>
      <c r="F14" s="513"/>
      <c r="G14" s="513"/>
      <c r="H14" s="513"/>
      <c r="I14" s="513"/>
      <c r="J14" s="513"/>
      <c r="K14" s="513"/>
    </row>
    <row r="15" spans="1:12" ht="9" customHeight="1" thickBot="1"/>
    <row r="16" spans="1:12" s="69" customFormat="1" ht="25.5" customHeight="1" thickBot="1">
      <c r="B16" s="70" t="s">
        <v>225</v>
      </c>
      <c r="C16" s="71"/>
      <c r="D16" s="71"/>
      <c r="E16" s="71"/>
      <c r="F16" s="59"/>
    </row>
    <row r="17" spans="2:11" ht="25.5" customHeight="1" thickBot="1">
      <c r="B17" s="539" t="s">
        <v>83</v>
      </c>
      <c r="C17" s="540"/>
      <c r="D17" s="541"/>
      <c r="E17" s="541"/>
      <c r="F17" s="542"/>
      <c r="G17" s="72" t="s">
        <v>82</v>
      </c>
      <c r="H17" s="537"/>
      <c r="I17" s="537"/>
      <c r="J17" s="537"/>
      <c r="K17" s="538"/>
    </row>
    <row r="18" spans="2:11" ht="21.95" customHeight="1">
      <c r="B18" s="543" t="s">
        <v>106</v>
      </c>
      <c r="C18" s="544" t="s">
        <v>41</v>
      </c>
      <c r="D18" s="545"/>
      <c r="E18" s="73" t="s">
        <v>31</v>
      </c>
      <c r="F18" s="549"/>
      <c r="G18" s="528"/>
      <c r="H18" s="528"/>
      <c r="I18" s="528"/>
      <c r="J18" s="528"/>
      <c r="K18" s="74" t="s">
        <v>30</v>
      </c>
    </row>
    <row r="19" spans="2:11" ht="21.95" customHeight="1">
      <c r="B19" s="519"/>
      <c r="C19" s="498" t="s">
        <v>81</v>
      </c>
      <c r="D19" s="503"/>
      <c r="E19" s="525"/>
      <c r="F19" s="526"/>
      <c r="G19" s="526"/>
      <c r="H19" s="526"/>
      <c r="I19" s="526"/>
      <c r="J19" s="526"/>
      <c r="K19" s="527"/>
    </row>
    <row r="20" spans="2:11" ht="21.95" customHeight="1">
      <c r="B20" s="519"/>
      <c r="C20" s="498" t="s">
        <v>37</v>
      </c>
      <c r="D20" s="503"/>
      <c r="E20" s="546"/>
      <c r="F20" s="547"/>
      <c r="G20" s="547"/>
      <c r="H20" s="547"/>
      <c r="I20" s="547"/>
      <c r="J20" s="547"/>
      <c r="K20" s="548"/>
    </row>
    <row r="21" spans="2:11" ht="21.95" customHeight="1">
      <c r="B21" s="519"/>
      <c r="C21" s="498" t="s">
        <v>80</v>
      </c>
      <c r="D21" s="517"/>
      <c r="E21" s="514"/>
      <c r="F21" s="515"/>
      <c r="G21" s="515"/>
      <c r="H21" s="198" t="s">
        <v>183</v>
      </c>
      <c r="I21" s="524"/>
      <c r="J21" s="515"/>
      <c r="K21" s="516"/>
    </row>
    <row r="22" spans="2:11" ht="21.95" customHeight="1">
      <c r="B22" s="519"/>
      <c r="C22" s="498" t="s">
        <v>79</v>
      </c>
      <c r="D22" s="503"/>
      <c r="E22" s="529"/>
      <c r="F22" s="530"/>
      <c r="G22" s="530"/>
      <c r="H22" s="530"/>
      <c r="I22" s="530"/>
      <c r="J22" s="531" t="s">
        <v>55</v>
      </c>
      <c r="K22" s="532"/>
    </row>
    <row r="23" spans="2:11" ht="21.95" customHeight="1" thickBot="1">
      <c r="B23" s="519"/>
      <c r="C23" s="550" t="s">
        <v>78</v>
      </c>
      <c r="D23" s="551"/>
      <c r="E23" s="533"/>
      <c r="F23" s="534"/>
      <c r="G23" s="534"/>
      <c r="H23" s="534"/>
      <c r="I23" s="534"/>
      <c r="J23" s="534"/>
      <c r="K23" s="535"/>
    </row>
    <row r="24" spans="2:11" ht="21.95" customHeight="1">
      <c r="B24" s="518" t="s">
        <v>107</v>
      </c>
      <c r="C24" s="496" t="s">
        <v>41</v>
      </c>
      <c r="D24" s="504"/>
      <c r="E24" s="73" t="s">
        <v>31</v>
      </c>
      <c r="F24" s="528"/>
      <c r="G24" s="528"/>
      <c r="H24" s="528"/>
      <c r="I24" s="528"/>
      <c r="J24" s="528"/>
      <c r="K24" s="74" t="s">
        <v>30</v>
      </c>
    </row>
    <row r="25" spans="2:11" ht="21.95" customHeight="1">
      <c r="B25" s="519"/>
      <c r="C25" s="498" t="s">
        <v>81</v>
      </c>
      <c r="D25" s="503"/>
      <c r="E25" s="525"/>
      <c r="F25" s="526"/>
      <c r="G25" s="526"/>
      <c r="H25" s="526"/>
      <c r="I25" s="526"/>
      <c r="J25" s="526"/>
      <c r="K25" s="527"/>
    </row>
    <row r="26" spans="2:11" ht="21.95" customHeight="1">
      <c r="B26" s="519"/>
      <c r="C26" s="498" t="s">
        <v>37</v>
      </c>
      <c r="D26" s="503"/>
      <c r="E26" s="523"/>
      <c r="F26" s="515"/>
      <c r="G26" s="515"/>
      <c r="H26" s="515"/>
      <c r="I26" s="515"/>
      <c r="J26" s="515"/>
      <c r="K26" s="516"/>
    </row>
    <row r="27" spans="2:11" ht="21.95" customHeight="1">
      <c r="B27" s="519"/>
      <c r="C27" s="498" t="s">
        <v>80</v>
      </c>
      <c r="D27" s="517"/>
      <c r="E27" s="514"/>
      <c r="F27" s="515"/>
      <c r="G27" s="515"/>
      <c r="H27" s="198" t="s">
        <v>183</v>
      </c>
      <c r="I27" s="524"/>
      <c r="J27" s="515"/>
      <c r="K27" s="516"/>
    </row>
    <row r="28" spans="2:11" ht="21.95" customHeight="1">
      <c r="B28" s="519"/>
      <c r="C28" s="498" t="s">
        <v>79</v>
      </c>
      <c r="D28" s="503"/>
      <c r="E28" s="561"/>
      <c r="F28" s="562"/>
      <c r="G28" s="562"/>
      <c r="H28" s="562"/>
      <c r="I28" s="562"/>
      <c r="J28" s="554" t="s">
        <v>55</v>
      </c>
      <c r="K28" s="555"/>
    </row>
    <row r="29" spans="2:11" ht="21.95" customHeight="1" thickBot="1">
      <c r="B29" s="520"/>
      <c r="C29" s="521" t="s">
        <v>78</v>
      </c>
      <c r="D29" s="522"/>
      <c r="E29" s="556"/>
      <c r="F29" s="557"/>
      <c r="G29" s="557"/>
      <c r="H29" s="557"/>
      <c r="I29" s="557"/>
      <c r="J29" s="557"/>
      <c r="K29" s="558"/>
    </row>
    <row r="30" spans="2:11" ht="21.95" customHeight="1">
      <c r="B30" s="518" t="s">
        <v>108</v>
      </c>
      <c r="C30" s="496" t="s">
        <v>41</v>
      </c>
      <c r="D30" s="504"/>
      <c r="E30" s="73" t="s">
        <v>31</v>
      </c>
      <c r="F30" s="528"/>
      <c r="G30" s="528"/>
      <c r="H30" s="528"/>
      <c r="I30" s="528"/>
      <c r="J30" s="528"/>
      <c r="K30" s="74" t="s">
        <v>30</v>
      </c>
    </row>
    <row r="31" spans="2:11" ht="21.95" customHeight="1">
      <c r="B31" s="519"/>
      <c r="C31" s="498" t="s">
        <v>81</v>
      </c>
      <c r="D31" s="503"/>
      <c r="E31" s="525"/>
      <c r="F31" s="526"/>
      <c r="G31" s="526"/>
      <c r="H31" s="526"/>
      <c r="I31" s="526"/>
      <c r="J31" s="526"/>
      <c r="K31" s="527"/>
    </row>
    <row r="32" spans="2:11" ht="21.95" customHeight="1">
      <c r="B32" s="519"/>
      <c r="C32" s="498" t="s">
        <v>37</v>
      </c>
      <c r="D32" s="503"/>
      <c r="E32" s="514"/>
      <c r="F32" s="515"/>
      <c r="G32" s="515"/>
      <c r="H32" s="515"/>
      <c r="I32" s="515"/>
      <c r="J32" s="515"/>
      <c r="K32" s="516"/>
    </row>
    <row r="33" spans="1:11" ht="21.95" customHeight="1">
      <c r="B33" s="519"/>
      <c r="C33" s="498" t="s">
        <v>80</v>
      </c>
      <c r="D33" s="517"/>
      <c r="E33" s="514"/>
      <c r="F33" s="515"/>
      <c r="G33" s="515"/>
      <c r="H33" s="198" t="s">
        <v>183</v>
      </c>
      <c r="I33" s="524"/>
      <c r="J33" s="515"/>
      <c r="K33" s="516"/>
    </row>
    <row r="34" spans="1:11" ht="21.95" customHeight="1">
      <c r="B34" s="519"/>
      <c r="C34" s="498" t="s">
        <v>79</v>
      </c>
      <c r="D34" s="503"/>
      <c r="E34" s="559"/>
      <c r="F34" s="560"/>
      <c r="G34" s="560"/>
      <c r="H34" s="560"/>
      <c r="I34" s="560"/>
      <c r="J34" s="554" t="s">
        <v>55</v>
      </c>
      <c r="K34" s="555"/>
    </row>
    <row r="35" spans="1:11" ht="21.95" customHeight="1" thickBot="1">
      <c r="B35" s="520"/>
      <c r="C35" s="521" t="s">
        <v>78</v>
      </c>
      <c r="D35" s="522"/>
      <c r="E35" s="533"/>
      <c r="F35" s="534"/>
      <c r="G35" s="534"/>
      <c r="H35" s="534"/>
      <c r="I35" s="534"/>
      <c r="J35" s="534"/>
      <c r="K35" s="535"/>
    </row>
    <row r="36" spans="1:11" ht="6.75" customHeight="1"/>
    <row r="37" spans="1:11" ht="9" customHeight="1" thickBot="1">
      <c r="B37" s="75"/>
      <c r="C37" s="76"/>
      <c r="D37" s="76"/>
      <c r="E37" s="76"/>
      <c r="F37" s="76"/>
      <c r="G37" s="76"/>
      <c r="H37" s="76"/>
      <c r="I37" s="76"/>
      <c r="J37" s="76"/>
      <c r="K37" s="76"/>
    </row>
    <row r="38" spans="1:11" ht="6.75" customHeight="1"/>
    <row r="39" spans="1:11" ht="20.25" customHeight="1" thickBot="1">
      <c r="B39" s="65" t="s">
        <v>77</v>
      </c>
    </row>
    <row r="40" spans="1:11" ht="23.25" customHeight="1">
      <c r="B40" s="536" t="s">
        <v>76</v>
      </c>
      <c r="C40" s="504"/>
      <c r="D40" s="496" t="s">
        <v>75</v>
      </c>
      <c r="E40" s="504"/>
      <c r="F40" s="496" t="s">
        <v>74</v>
      </c>
      <c r="G40" s="504"/>
      <c r="H40" s="496" t="s">
        <v>73</v>
      </c>
      <c r="I40" s="504"/>
      <c r="J40" s="496" t="s">
        <v>72</v>
      </c>
      <c r="K40" s="497"/>
    </row>
    <row r="41" spans="1:11" ht="35.25" customHeight="1">
      <c r="B41" s="494" t="s">
        <v>71</v>
      </c>
      <c r="C41" s="495"/>
      <c r="D41" s="498"/>
      <c r="E41" s="503"/>
      <c r="F41" s="498"/>
      <c r="G41" s="503"/>
      <c r="H41" s="498"/>
      <c r="I41" s="503"/>
      <c r="J41" s="498"/>
      <c r="K41" s="499"/>
    </row>
    <row r="42" spans="1:11" ht="35.25" customHeight="1">
      <c r="B42" s="494" t="s">
        <v>71</v>
      </c>
      <c r="C42" s="495"/>
      <c r="D42" s="498"/>
      <c r="E42" s="503"/>
      <c r="F42" s="498"/>
      <c r="G42" s="503"/>
      <c r="H42" s="498"/>
      <c r="I42" s="503"/>
      <c r="J42" s="498"/>
      <c r="K42" s="499"/>
    </row>
    <row r="43" spans="1:11" ht="35.25" customHeight="1" thickBot="1">
      <c r="B43" s="500" t="s">
        <v>71</v>
      </c>
      <c r="C43" s="501"/>
      <c r="D43" s="492"/>
      <c r="E43" s="502"/>
      <c r="F43" s="492"/>
      <c r="G43" s="502"/>
      <c r="H43" s="492"/>
      <c r="I43" s="502"/>
      <c r="J43" s="492"/>
      <c r="K43" s="493"/>
    </row>
    <row r="44" spans="1:11" ht="39" customHeight="1">
      <c r="A44" s="69"/>
      <c r="B44" s="77"/>
      <c r="C44" s="69"/>
      <c r="D44" s="69"/>
      <c r="E44" s="69"/>
      <c r="F44" s="69"/>
      <c r="G44" s="69"/>
      <c r="H44" s="69"/>
      <c r="I44" s="69"/>
      <c r="J44" s="69"/>
      <c r="K44" s="69"/>
    </row>
    <row r="45" spans="1:11" ht="39" customHeight="1">
      <c r="A45" s="69"/>
      <c r="B45" s="77" t="s">
        <v>218</v>
      </c>
      <c r="C45" s="69"/>
      <c r="D45" s="69"/>
      <c r="E45" s="69"/>
      <c r="F45" s="69"/>
      <c r="G45" s="69"/>
      <c r="H45" s="69"/>
      <c r="I45" s="69"/>
      <c r="J45" s="69"/>
      <c r="K45" s="69"/>
    </row>
    <row r="46" spans="1:11" ht="126.75" customHeight="1">
      <c r="A46" s="69"/>
      <c r="B46" s="563" t="s">
        <v>219</v>
      </c>
      <c r="C46" s="563"/>
      <c r="D46" s="563"/>
      <c r="E46" s="563"/>
      <c r="F46" s="563"/>
      <c r="G46" s="563"/>
      <c r="H46" s="563"/>
      <c r="I46" s="563"/>
      <c r="J46" s="563"/>
      <c r="K46" s="563"/>
    </row>
    <row r="47" spans="1:11" ht="130.5" customHeight="1">
      <c r="A47" s="69"/>
      <c r="B47" s="563" t="s">
        <v>220</v>
      </c>
      <c r="C47" s="563"/>
      <c r="D47" s="563"/>
      <c r="E47" s="563"/>
      <c r="F47" s="563"/>
      <c r="G47" s="563"/>
      <c r="H47" s="563"/>
      <c r="I47" s="563"/>
      <c r="J47" s="563"/>
      <c r="K47" s="563"/>
    </row>
    <row r="48" spans="1:11" ht="171" customHeight="1">
      <c r="A48" s="69"/>
      <c r="B48" s="563" t="s">
        <v>221</v>
      </c>
      <c r="C48" s="563"/>
      <c r="D48" s="563"/>
      <c r="E48" s="563"/>
      <c r="F48" s="563"/>
      <c r="G48" s="563"/>
      <c r="H48" s="563"/>
      <c r="I48" s="563"/>
      <c r="J48" s="563"/>
      <c r="K48" s="563"/>
    </row>
    <row r="49" spans="1:11" ht="63.75" customHeight="1">
      <c r="A49" s="69"/>
      <c r="B49" s="563" t="s">
        <v>222</v>
      </c>
      <c r="C49" s="563"/>
      <c r="D49" s="563"/>
      <c r="E49" s="563"/>
      <c r="F49" s="563"/>
      <c r="G49" s="563"/>
      <c r="H49" s="563"/>
      <c r="I49" s="563"/>
      <c r="J49" s="563"/>
      <c r="K49" s="563"/>
    </row>
    <row r="50" spans="1:11" ht="39" customHeight="1">
      <c r="A50" s="69"/>
      <c r="B50" s="563" t="s">
        <v>223</v>
      </c>
      <c r="C50" s="563"/>
      <c r="D50" s="563"/>
      <c r="E50" s="563"/>
      <c r="F50" s="563"/>
      <c r="G50" s="563"/>
      <c r="H50" s="563"/>
      <c r="I50" s="563"/>
      <c r="J50" s="563"/>
      <c r="K50" s="563"/>
    </row>
  </sheetData>
  <sheetProtection algorithmName="SHA-512" hashValue="0EwgoeT4DqzSCj4BUVHLridhthVLNyFhLGRKkD16LATvLE/uQSfyuGnpkjDz7sLQ6oNbbpy5Gngzu/fMjGzenQ==" saltValue="yBb+fg9Uw4rnOelNjgk0hg==" spinCount="100000" sheet="1" objects="1" scenarios="1"/>
  <mergeCells count="86">
    <mergeCell ref="B46:K46"/>
    <mergeCell ref="B47:K47"/>
    <mergeCell ref="B48:K48"/>
    <mergeCell ref="B49:K49"/>
    <mergeCell ref="B50:K50"/>
    <mergeCell ref="J28:K28"/>
    <mergeCell ref="E29:K29"/>
    <mergeCell ref="J34:K34"/>
    <mergeCell ref="E35:K35"/>
    <mergeCell ref="E34:I34"/>
    <mergeCell ref="E28:I28"/>
    <mergeCell ref="H17:K17"/>
    <mergeCell ref="G8:K8"/>
    <mergeCell ref="B17:C17"/>
    <mergeCell ref="D17:F17"/>
    <mergeCell ref="B18:B23"/>
    <mergeCell ref="C18:D18"/>
    <mergeCell ref="C21:D21"/>
    <mergeCell ref="E19:K19"/>
    <mergeCell ref="E20:K20"/>
    <mergeCell ref="F18:J18"/>
    <mergeCell ref="C23:D23"/>
    <mergeCell ref="E21:G21"/>
    <mergeCell ref="I21:K21"/>
    <mergeCell ref="C19:D19"/>
    <mergeCell ref="E10:F10"/>
    <mergeCell ref="G10:K10"/>
    <mergeCell ref="F41:G41"/>
    <mergeCell ref="H41:I41"/>
    <mergeCell ref="I33:K33"/>
    <mergeCell ref="B40:C40"/>
    <mergeCell ref="B30:B35"/>
    <mergeCell ref="C30:D30"/>
    <mergeCell ref="F30:J30"/>
    <mergeCell ref="C31:D31"/>
    <mergeCell ref="C35:D35"/>
    <mergeCell ref="C34:D34"/>
    <mergeCell ref="E33:G33"/>
    <mergeCell ref="E31:K31"/>
    <mergeCell ref="F24:J24"/>
    <mergeCell ref="C20:D20"/>
    <mergeCell ref="C22:D22"/>
    <mergeCell ref="E22:I22"/>
    <mergeCell ref="J22:K22"/>
    <mergeCell ref="E23:K23"/>
    <mergeCell ref="B12:K14"/>
    <mergeCell ref="D40:E40"/>
    <mergeCell ref="C32:D32"/>
    <mergeCell ref="E32:K32"/>
    <mergeCell ref="C33:D33"/>
    <mergeCell ref="B24:B29"/>
    <mergeCell ref="C28:D28"/>
    <mergeCell ref="C29:D29"/>
    <mergeCell ref="E26:K26"/>
    <mergeCell ref="C27:D27"/>
    <mergeCell ref="C24:D24"/>
    <mergeCell ref="E27:G27"/>
    <mergeCell ref="I27:K27"/>
    <mergeCell ref="C25:D25"/>
    <mergeCell ref="E25:K25"/>
    <mergeCell ref="C26:D26"/>
    <mergeCell ref="A1:C1"/>
    <mergeCell ref="C7:C9"/>
    <mergeCell ref="B2:K2"/>
    <mergeCell ref="B6:D6"/>
    <mergeCell ref="I4:K4"/>
    <mergeCell ref="G7:K7"/>
    <mergeCell ref="G9:K9"/>
    <mergeCell ref="E7:F7"/>
    <mergeCell ref="E9:F9"/>
    <mergeCell ref="J43:K43"/>
    <mergeCell ref="B42:C42"/>
    <mergeCell ref="J40:K40"/>
    <mergeCell ref="J41:K41"/>
    <mergeCell ref="B43:C43"/>
    <mergeCell ref="D43:E43"/>
    <mergeCell ref="F43:G43"/>
    <mergeCell ref="H43:I43"/>
    <mergeCell ref="D42:E42"/>
    <mergeCell ref="F40:G40"/>
    <mergeCell ref="F42:G42"/>
    <mergeCell ref="H42:I42"/>
    <mergeCell ref="H40:I40"/>
    <mergeCell ref="J42:K42"/>
    <mergeCell ref="B41:C41"/>
    <mergeCell ref="D41:E41"/>
  </mergeCells>
  <phoneticPr fontId="1"/>
  <printOptions horizontalCentered="1"/>
  <pageMargins left="0.78740157480314965" right="0.39370078740157483" top="0.31496062992125984" bottom="0.31496062992125984" header="0.31496062992125984" footer="0.31496062992125984"/>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37"/>
  <sheetViews>
    <sheetView view="pageBreakPreview" zoomScale="80" zoomScaleNormal="100" zoomScaleSheetLayoutView="80" workbookViewId="0">
      <selection activeCell="N13" sqref="N13"/>
    </sheetView>
  </sheetViews>
  <sheetFormatPr defaultColWidth="8.75" defaultRowHeight="18.75"/>
  <cols>
    <col min="1" max="1" width="5.125" style="94" customWidth="1"/>
    <col min="2" max="2" width="13.125" style="94" customWidth="1"/>
    <col min="3" max="4" width="8.75" style="94"/>
    <col min="5" max="5" width="7.125" style="94" customWidth="1"/>
    <col min="6" max="6" width="8.75" style="94"/>
    <col min="7" max="7" width="5.125" style="94" customWidth="1"/>
    <col min="8" max="8" width="14.125" style="94" customWidth="1"/>
    <col min="9" max="9" width="11" style="94" customWidth="1"/>
    <col min="10" max="16384" width="8.75" style="94"/>
  </cols>
  <sheetData>
    <row r="1" spans="1:19" ht="30">
      <c r="A1" s="426" t="s">
        <v>97</v>
      </c>
      <c r="B1" s="426"/>
      <c r="C1" s="426"/>
      <c r="D1" s="426"/>
      <c r="E1" s="426"/>
      <c r="F1" s="426"/>
      <c r="G1" s="426"/>
      <c r="H1" s="426"/>
      <c r="I1" s="426"/>
    </row>
    <row r="2" spans="1:19" ht="25.5">
      <c r="A2" s="431" t="s">
        <v>147</v>
      </c>
      <c r="B2" s="568"/>
      <c r="C2" s="568"/>
      <c r="D2" s="568"/>
      <c r="E2" s="568"/>
      <c r="F2" s="568"/>
      <c r="G2" s="568"/>
      <c r="H2" s="568"/>
      <c r="I2" s="568"/>
    </row>
    <row r="3" spans="1:19" ht="13.5" customHeight="1">
      <c r="A3" s="103"/>
      <c r="B3" s="97"/>
      <c r="C3" s="97"/>
      <c r="D3" s="97"/>
      <c r="E3" s="97"/>
      <c r="F3" s="97"/>
      <c r="G3" s="97"/>
    </row>
    <row r="4" spans="1:19" ht="19.5">
      <c r="B4" s="103" t="s">
        <v>111</v>
      </c>
      <c r="C4" s="569" t="str">
        <f>DBCS("第"&amp;共通項目入力シート!C5&amp;共通項目入力シート!D5&amp;共通項目入力シート!E5&amp;共通項目入力シート!F5&amp;共通項目入力シート!G5&amp;共通項目入力シート!H5&amp;共通項目入力シート!I5&amp;共通項目入力シート!J5&amp;"号")</f>
        <v>第号</v>
      </c>
      <c r="D4" s="569"/>
      <c r="E4" s="569"/>
    </row>
    <row r="6" spans="1:19" ht="20.100000000000001" customHeight="1">
      <c r="A6" s="104">
        <v>1</v>
      </c>
      <c r="B6" s="105" t="s">
        <v>210</v>
      </c>
      <c r="C6" s="432">
        <f>共通項目入力シート!C7</f>
        <v>0</v>
      </c>
      <c r="D6" s="432"/>
      <c r="E6" s="432"/>
      <c r="F6" s="432"/>
      <c r="G6" s="432"/>
      <c r="H6" s="432"/>
      <c r="I6" s="432"/>
      <c r="J6" s="189"/>
      <c r="K6" s="189"/>
      <c r="L6" s="189"/>
      <c r="M6" s="189"/>
      <c r="N6" s="189"/>
      <c r="O6" s="189"/>
      <c r="P6" s="189"/>
      <c r="Q6" s="189"/>
      <c r="R6" s="189"/>
      <c r="S6" s="189"/>
    </row>
    <row r="7" spans="1:19" ht="20.100000000000001" customHeight="1">
      <c r="A7" s="104">
        <v>2</v>
      </c>
      <c r="B7" s="105" t="s">
        <v>63</v>
      </c>
      <c r="C7" s="432">
        <f>共通項目入力シート!C9</f>
        <v>0</v>
      </c>
      <c r="D7" s="432"/>
      <c r="E7" s="432"/>
      <c r="F7" s="432"/>
      <c r="G7" s="432"/>
      <c r="H7" s="432"/>
      <c r="I7" s="432"/>
      <c r="J7" s="189"/>
      <c r="K7" s="189"/>
      <c r="L7" s="189"/>
      <c r="M7" s="189"/>
      <c r="N7" s="189"/>
      <c r="O7" s="189"/>
      <c r="P7" s="189"/>
      <c r="Q7" s="189"/>
      <c r="R7" s="189"/>
      <c r="S7" s="189"/>
    </row>
    <row r="8" spans="1:19" ht="20.100000000000001" customHeight="1">
      <c r="A8" s="104">
        <v>3</v>
      </c>
      <c r="B8" s="106" t="s">
        <v>138</v>
      </c>
      <c r="C8" s="567"/>
      <c r="D8" s="567"/>
      <c r="E8" s="107" t="s">
        <v>129</v>
      </c>
      <c r="F8" s="566" t="s">
        <v>139</v>
      </c>
      <c r="G8" s="566"/>
      <c r="H8" s="54"/>
      <c r="I8" s="105" t="s">
        <v>142</v>
      </c>
    </row>
    <row r="9" spans="1:19" ht="20.100000000000001" customHeight="1">
      <c r="A9" s="104">
        <v>4</v>
      </c>
      <c r="B9" s="106" t="s">
        <v>140</v>
      </c>
      <c r="C9" s="565"/>
      <c r="D9" s="565"/>
      <c r="E9" s="107" t="s">
        <v>129</v>
      </c>
      <c r="F9" s="566" t="s">
        <v>141</v>
      </c>
      <c r="G9" s="566"/>
      <c r="H9" s="54"/>
      <c r="I9" s="105" t="s">
        <v>143</v>
      </c>
    </row>
    <row r="10" spans="1:19" ht="20.100000000000001" customHeight="1">
      <c r="A10" s="104">
        <v>5</v>
      </c>
      <c r="B10" s="105" t="s">
        <v>128</v>
      </c>
      <c r="C10" s="429" t="s">
        <v>258</v>
      </c>
      <c r="D10" s="429"/>
      <c r="E10" s="107" t="s">
        <v>129</v>
      </c>
      <c r="F10" s="54"/>
      <c r="G10" s="107" t="s">
        <v>144</v>
      </c>
      <c r="H10" s="107"/>
      <c r="I10" s="105"/>
    </row>
    <row r="11" spans="1:19" ht="3.75" customHeight="1">
      <c r="A11" s="105"/>
      <c r="B11" s="105"/>
      <c r="C11" s="105"/>
      <c r="D11" s="107"/>
      <c r="E11" s="105"/>
      <c r="F11" s="107"/>
      <c r="G11" s="105"/>
      <c r="H11" s="105"/>
      <c r="I11" s="105"/>
    </row>
    <row r="12" spans="1:19" ht="24" customHeight="1">
      <c r="A12" s="105"/>
      <c r="B12" s="107" t="s">
        <v>145</v>
      </c>
      <c r="C12" s="107"/>
      <c r="D12" s="107"/>
      <c r="E12" s="107"/>
      <c r="F12" s="427">
        <f>C9</f>
        <v>0</v>
      </c>
      <c r="G12" s="427"/>
      <c r="H12" s="105" t="s">
        <v>130</v>
      </c>
      <c r="I12" s="105"/>
    </row>
    <row r="13" spans="1:19" ht="24" customHeight="1">
      <c r="A13" s="105"/>
      <c r="B13" s="428" t="s">
        <v>146</v>
      </c>
      <c r="C13" s="428"/>
      <c r="D13" s="428"/>
      <c r="E13" s="428"/>
      <c r="F13" s="427">
        <f>C9/11</f>
        <v>0</v>
      </c>
      <c r="G13" s="427"/>
      <c r="H13" s="105" t="s">
        <v>131</v>
      </c>
      <c r="I13" s="105"/>
    </row>
    <row r="14" spans="1:19" ht="3.75" customHeight="1">
      <c r="A14" s="105"/>
      <c r="B14" s="105"/>
      <c r="C14" s="105"/>
      <c r="D14" s="107"/>
      <c r="E14" s="105"/>
      <c r="F14" s="107"/>
      <c r="G14" s="105"/>
      <c r="H14" s="105"/>
      <c r="I14" s="105"/>
    </row>
    <row r="15" spans="1:19">
      <c r="B15" s="105"/>
      <c r="C15" s="108" t="s">
        <v>95</v>
      </c>
      <c r="D15" s="109" t="s">
        <v>134</v>
      </c>
      <c r="E15" s="105" t="s">
        <v>137</v>
      </c>
      <c r="F15" s="105"/>
      <c r="G15" s="105"/>
      <c r="H15" s="105"/>
      <c r="I15" s="105"/>
      <c r="J15" s="105"/>
    </row>
    <row r="16" spans="1:19">
      <c r="B16" s="105"/>
      <c r="C16" s="105"/>
      <c r="D16" s="109" t="s">
        <v>135</v>
      </c>
      <c r="E16" s="105" t="s">
        <v>136</v>
      </c>
      <c r="F16" s="105"/>
      <c r="G16" s="105"/>
      <c r="H16" s="105"/>
      <c r="I16" s="105"/>
      <c r="J16" s="105"/>
    </row>
    <row r="17" spans="1:10">
      <c r="B17" s="105"/>
      <c r="C17" s="105"/>
      <c r="D17" s="105" t="s">
        <v>133</v>
      </c>
      <c r="E17" s="105"/>
      <c r="F17" s="105"/>
      <c r="G17" s="105"/>
      <c r="H17" s="105"/>
      <c r="I17" s="105"/>
      <c r="J17" s="105"/>
    </row>
    <row r="18" spans="1:10" ht="3.75" customHeight="1">
      <c r="A18" s="105"/>
      <c r="B18" s="105"/>
      <c r="C18" s="105"/>
      <c r="D18" s="107"/>
      <c r="E18" s="105"/>
      <c r="F18" s="107"/>
      <c r="G18" s="105"/>
      <c r="H18" s="105"/>
      <c r="I18" s="105"/>
    </row>
    <row r="19" spans="1:10">
      <c r="A19" s="104">
        <v>6</v>
      </c>
      <c r="B19" s="107" t="s">
        <v>91</v>
      </c>
      <c r="C19" s="105"/>
      <c r="D19" s="105"/>
      <c r="E19" s="105"/>
      <c r="F19" s="105"/>
      <c r="G19" s="105"/>
      <c r="H19" s="105"/>
      <c r="I19" s="107"/>
    </row>
    <row r="20" spans="1:10">
      <c r="A20" s="105"/>
      <c r="B20" s="109" t="s">
        <v>116</v>
      </c>
      <c r="C20" s="432">
        <f>共通項目入力シート!C21</f>
        <v>0</v>
      </c>
      <c r="D20" s="432"/>
      <c r="E20" s="432"/>
      <c r="F20" s="432"/>
      <c r="G20" s="432"/>
      <c r="H20" s="432"/>
      <c r="I20" s="332"/>
    </row>
    <row r="21" spans="1:10">
      <c r="A21" s="105"/>
      <c r="B21" s="110" t="s">
        <v>124</v>
      </c>
      <c r="C21" s="432" t="str">
        <f>IF(共通項目入力シート!C23="","",共通項目入力シート!C23)</f>
        <v/>
      </c>
      <c r="D21" s="432"/>
      <c r="E21" s="432"/>
      <c r="F21" s="432"/>
      <c r="G21" s="432"/>
      <c r="H21" s="432"/>
      <c r="I21" s="332"/>
    </row>
    <row r="22" spans="1:10">
      <c r="A22" s="105"/>
      <c r="B22" s="109" t="s">
        <v>122</v>
      </c>
      <c r="C22" s="432">
        <f>共通項目入力シート!C25</f>
        <v>0</v>
      </c>
      <c r="D22" s="432"/>
      <c r="E22" s="432"/>
      <c r="F22" s="432"/>
      <c r="G22" s="432"/>
      <c r="H22" s="432"/>
      <c r="I22" s="107"/>
    </row>
    <row r="23" spans="1:10">
      <c r="A23" s="105"/>
      <c r="B23" s="111" t="s">
        <v>123</v>
      </c>
      <c r="C23" s="436" t="str">
        <f>共通項目入力シート!C27&amp;"　"&amp;共通項目入力シート!C29</f>
        <v>　</v>
      </c>
      <c r="D23" s="436"/>
      <c r="E23" s="436"/>
      <c r="F23" s="107"/>
      <c r="G23" s="105"/>
      <c r="H23" s="105"/>
      <c r="I23" s="105"/>
    </row>
    <row r="24" spans="1:10">
      <c r="A24" s="105"/>
      <c r="B24" s="111"/>
      <c r="C24" s="188"/>
      <c r="D24" s="188"/>
      <c r="E24" s="188"/>
      <c r="F24" s="107"/>
      <c r="G24" s="105"/>
      <c r="H24" s="105"/>
      <c r="I24" s="105"/>
    </row>
    <row r="25" spans="1:10" ht="8.25" customHeight="1"/>
    <row r="26" spans="1:10">
      <c r="B26" s="113"/>
      <c r="C26" s="113"/>
      <c r="D26" s="113"/>
      <c r="E26" s="113"/>
      <c r="F26" s="113"/>
      <c r="G26" s="113"/>
      <c r="H26" s="113"/>
    </row>
    <row r="27" spans="1:10">
      <c r="B27" s="113"/>
      <c r="C27" s="113"/>
      <c r="D27" s="113"/>
      <c r="E27" s="113"/>
      <c r="F27" s="113"/>
      <c r="G27" s="113"/>
      <c r="H27" s="113"/>
    </row>
    <row r="28" spans="1:10">
      <c r="B28" s="113"/>
      <c r="C28" s="113"/>
      <c r="D28" s="113"/>
      <c r="E28" s="113"/>
      <c r="F28" s="113"/>
      <c r="G28" s="113"/>
      <c r="H28" s="113"/>
    </row>
    <row r="29" spans="1:10">
      <c r="B29" s="113"/>
      <c r="C29" s="113"/>
      <c r="D29" s="113"/>
      <c r="E29" s="113"/>
      <c r="F29" s="113"/>
      <c r="G29" s="113"/>
      <c r="H29" s="113"/>
    </row>
    <row r="30" spans="1:10">
      <c r="B30" s="113"/>
      <c r="C30" s="113"/>
      <c r="D30" s="113"/>
      <c r="E30" s="113"/>
      <c r="F30" s="113"/>
      <c r="G30" s="113"/>
      <c r="H30" s="113"/>
    </row>
    <row r="31" spans="1:10">
      <c r="H31" s="113"/>
    </row>
    <row r="32" spans="1:10">
      <c r="B32" s="113"/>
      <c r="C32" s="113"/>
      <c r="D32" s="113"/>
      <c r="E32" s="113"/>
      <c r="F32" s="113"/>
      <c r="G32" s="113"/>
      <c r="H32" s="113"/>
    </row>
    <row r="33" spans="1:9">
      <c r="A33" s="564" t="s">
        <v>96</v>
      </c>
      <c r="B33" s="339"/>
      <c r="C33" s="339"/>
      <c r="D33" s="339"/>
      <c r="E33" s="339"/>
      <c r="F33" s="339"/>
      <c r="G33" s="339"/>
      <c r="H33" s="339"/>
      <c r="I33" s="339"/>
    </row>
    <row r="34" spans="1:9">
      <c r="B34" s="113"/>
    </row>
    <row r="35" spans="1:9">
      <c r="B35" s="113"/>
      <c r="C35" s="113"/>
      <c r="D35" s="113"/>
      <c r="E35" s="113"/>
      <c r="F35" s="113"/>
      <c r="G35" s="113"/>
      <c r="H35" s="113"/>
    </row>
    <row r="36" spans="1:9">
      <c r="B36" s="113"/>
      <c r="C36" s="113"/>
      <c r="D36" s="113"/>
      <c r="E36" s="113"/>
      <c r="F36" s="113"/>
      <c r="G36" s="113"/>
      <c r="H36" s="113"/>
    </row>
    <row r="37" spans="1:9">
      <c r="B37" s="113"/>
      <c r="C37" s="113"/>
      <c r="D37" s="113"/>
      <c r="E37" s="113"/>
      <c r="F37" s="113"/>
      <c r="G37" s="113"/>
      <c r="H37" s="113"/>
    </row>
  </sheetData>
  <sheetProtection algorithmName="SHA-512" hashValue="CaCue8tw9Y0AlTXudnhkp4fF4MpihX7EOQnsHazNj/+QgM7/ClAVkDQOU8eKBkwRtyHAygWYRV94KjYu4UxNYQ==" saltValue="8HHOncE1gB9JfXixwx2bPw==" spinCount="100000" sheet="1" objects="1" scenarios="1"/>
  <mergeCells count="18">
    <mergeCell ref="C9:D9"/>
    <mergeCell ref="F9:G9"/>
    <mergeCell ref="A1:I1"/>
    <mergeCell ref="C6:I6"/>
    <mergeCell ref="C7:I7"/>
    <mergeCell ref="C8:D8"/>
    <mergeCell ref="F8:G8"/>
    <mergeCell ref="A2:I2"/>
    <mergeCell ref="C4:E4"/>
    <mergeCell ref="C10:D10"/>
    <mergeCell ref="F12:G12"/>
    <mergeCell ref="C20:I20"/>
    <mergeCell ref="C21:I21"/>
    <mergeCell ref="A33:I33"/>
    <mergeCell ref="B13:E13"/>
    <mergeCell ref="F13:G13"/>
    <mergeCell ref="C22:H22"/>
    <mergeCell ref="C23:E23"/>
  </mergeCells>
  <phoneticPr fontId="1"/>
  <printOptions horizontalCentered="1"/>
  <pageMargins left="0.78740157480314965" right="0.39370078740157483" top="0.74803149606299213" bottom="0.74803149606299213" header="0.31496062992125984" footer="0.31496062992125984"/>
  <pageSetup paperSize="9" scale="9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12F6-1BE5-4E76-BBC8-69EB48A2BB18}">
  <sheetPr>
    <tabColor rgb="FF92D050"/>
  </sheetPr>
  <dimension ref="A1:AJ48"/>
  <sheetViews>
    <sheetView view="pageBreakPreview" zoomScale="80" zoomScaleNormal="75" zoomScaleSheetLayoutView="80" workbookViewId="0"/>
  </sheetViews>
  <sheetFormatPr defaultColWidth="8.75" defaultRowHeight="13.5"/>
  <cols>
    <col min="1" max="32" width="2.75" style="3" customWidth="1"/>
    <col min="33" max="33" width="16.125" style="3" bestFit="1" customWidth="1"/>
    <col min="34" max="16384" width="8.75" style="3"/>
  </cols>
  <sheetData>
    <row r="1" spans="1:36">
      <c r="A1" s="4"/>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6" ht="15" customHeight="1">
      <c r="A2" s="78"/>
      <c r="B2" s="78"/>
      <c r="C2" s="78"/>
      <c r="D2" s="78"/>
      <c r="E2" s="78"/>
      <c r="F2" s="78"/>
      <c r="G2" s="78"/>
      <c r="H2" s="78"/>
      <c r="I2" s="78"/>
      <c r="J2" s="78"/>
      <c r="K2" s="78"/>
      <c r="L2" s="78"/>
      <c r="M2" s="78"/>
      <c r="N2" s="78"/>
      <c r="O2" s="78"/>
      <c r="P2" s="78"/>
      <c r="Q2" s="78"/>
      <c r="R2" s="78"/>
      <c r="S2" s="4"/>
      <c r="T2" s="79"/>
      <c r="U2" s="79"/>
      <c r="V2" s="4"/>
      <c r="W2" s="460" t="s">
        <v>154</v>
      </c>
      <c r="X2" s="332"/>
      <c r="Y2" s="332"/>
      <c r="Z2" s="167" t="s">
        <v>155</v>
      </c>
      <c r="AA2" s="465" t="s">
        <v>156</v>
      </c>
      <c r="AB2" s="466"/>
      <c r="AC2" s="466"/>
      <c r="AD2" s="78"/>
      <c r="AE2" s="13"/>
      <c r="AF2" s="13"/>
    </row>
    <row r="3" spans="1:36" ht="9" customHeight="1">
      <c r="A3" s="166"/>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13"/>
      <c r="AF3" s="13"/>
    </row>
    <row r="4" spans="1:36" ht="15" customHeight="1">
      <c r="A4" s="78"/>
      <c r="B4" s="78"/>
      <c r="C4" s="78"/>
      <c r="D4" s="78"/>
      <c r="E4" s="78"/>
      <c r="F4" s="78"/>
      <c r="G4" s="78"/>
      <c r="H4" s="78"/>
      <c r="I4" s="78"/>
      <c r="J4" s="78"/>
      <c r="K4" s="78"/>
      <c r="L4" s="78"/>
      <c r="M4" s="78"/>
      <c r="N4" s="78"/>
      <c r="O4" s="78"/>
      <c r="P4" s="78"/>
      <c r="Q4" s="78"/>
      <c r="R4" s="78"/>
      <c r="S4" s="78"/>
      <c r="T4" s="78"/>
      <c r="U4" s="78"/>
      <c r="V4" s="4"/>
      <c r="W4" s="571"/>
      <c r="X4" s="572"/>
      <c r="Y4" s="572"/>
      <c r="Z4" s="572"/>
      <c r="AA4" s="572"/>
      <c r="AB4" s="572"/>
      <c r="AC4" s="572"/>
      <c r="AD4" s="78"/>
      <c r="AE4" s="13"/>
      <c r="AF4" s="13"/>
    </row>
    <row r="5" spans="1:36" ht="15" customHeight="1">
      <c r="A5" s="78"/>
      <c r="B5" s="467" t="s">
        <v>205</v>
      </c>
      <c r="C5" s="467"/>
      <c r="D5" s="467"/>
      <c r="E5" s="467"/>
      <c r="F5" s="467"/>
      <c r="G5" s="467"/>
      <c r="H5" s="467"/>
      <c r="I5" s="467"/>
      <c r="J5" s="467"/>
      <c r="K5" s="78"/>
      <c r="L5" s="78"/>
      <c r="M5" s="78"/>
      <c r="N5" s="78"/>
      <c r="O5" s="78"/>
      <c r="P5" s="78"/>
      <c r="Q5" s="78"/>
      <c r="R5" s="78"/>
      <c r="S5" s="78"/>
      <c r="T5" s="78"/>
      <c r="U5" s="78"/>
      <c r="V5" s="78"/>
      <c r="W5" s="78"/>
      <c r="X5" s="78"/>
      <c r="Y5" s="78"/>
      <c r="Z5" s="78"/>
      <c r="AA5" s="78"/>
      <c r="AB5" s="78"/>
      <c r="AC5" s="78"/>
      <c r="AD5" s="78"/>
      <c r="AE5" s="13"/>
      <c r="AF5" s="13"/>
    </row>
    <row r="6" spans="1:36" ht="15" customHeight="1">
      <c r="A6" s="78"/>
      <c r="B6" s="78"/>
      <c r="C6" s="78"/>
      <c r="D6" s="78"/>
      <c r="E6" s="78"/>
      <c r="F6" s="78"/>
      <c r="G6" s="78"/>
      <c r="H6" s="78"/>
      <c r="I6" s="78"/>
      <c r="J6" s="455" t="s">
        <v>61</v>
      </c>
      <c r="K6" s="455"/>
      <c r="L6" s="455"/>
      <c r="M6" s="455" t="s">
        <v>117</v>
      </c>
      <c r="N6" s="455"/>
      <c r="O6" s="462">
        <f>共通項目入力シート!C21</f>
        <v>0</v>
      </c>
      <c r="P6" s="462"/>
      <c r="Q6" s="462"/>
      <c r="R6" s="462"/>
      <c r="S6" s="462"/>
      <c r="T6" s="462"/>
      <c r="U6" s="462"/>
      <c r="V6" s="462"/>
      <c r="W6" s="462"/>
      <c r="X6" s="462"/>
      <c r="Y6" s="462"/>
      <c r="Z6" s="462"/>
      <c r="AA6" s="462"/>
      <c r="AB6" s="462"/>
      <c r="AC6" s="462"/>
      <c r="AD6" s="463"/>
      <c r="AE6" s="13"/>
      <c r="AF6" s="13"/>
    </row>
    <row r="7" spans="1:36" ht="15" customHeight="1">
      <c r="A7" s="78"/>
      <c r="B7" s="78"/>
      <c r="C7" s="78"/>
      <c r="D7" s="78"/>
      <c r="E7" s="78"/>
      <c r="F7" s="78"/>
      <c r="G7" s="78"/>
      <c r="H7" s="78"/>
      <c r="I7" s="78"/>
      <c r="J7" s="455"/>
      <c r="K7" s="455"/>
      <c r="L7" s="455"/>
      <c r="M7" s="4"/>
      <c r="N7" s="4"/>
      <c r="O7" s="462" t="str">
        <f>IF(共通項目入力シート!C23="","",共通項目入力シート!C23)</f>
        <v/>
      </c>
      <c r="P7" s="462"/>
      <c r="Q7" s="462"/>
      <c r="R7" s="462"/>
      <c r="S7" s="462"/>
      <c r="T7" s="462"/>
      <c r="U7" s="462"/>
      <c r="V7" s="462"/>
      <c r="W7" s="462"/>
      <c r="X7" s="462"/>
      <c r="Y7" s="462"/>
      <c r="Z7" s="462"/>
      <c r="AA7" s="462"/>
      <c r="AB7" s="462"/>
      <c r="AC7" s="462"/>
      <c r="AD7" s="463"/>
      <c r="AE7" s="13"/>
      <c r="AF7" s="13"/>
    </row>
    <row r="8" spans="1:36" ht="15" customHeight="1">
      <c r="A8" s="80"/>
      <c r="B8" s="78"/>
      <c r="C8" s="78"/>
      <c r="D8" s="78"/>
      <c r="E8" s="78"/>
      <c r="F8" s="78"/>
      <c r="G8" s="78"/>
      <c r="H8" s="78"/>
      <c r="I8" s="78"/>
      <c r="J8" s="455"/>
      <c r="K8" s="455"/>
      <c r="L8" s="455"/>
      <c r="M8" s="455" t="s">
        <v>157</v>
      </c>
      <c r="N8" s="455"/>
      <c r="O8" s="464">
        <f>共通項目入力シート!C25</f>
        <v>0</v>
      </c>
      <c r="P8" s="464"/>
      <c r="Q8" s="464"/>
      <c r="R8" s="464"/>
      <c r="S8" s="464"/>
      <c r="T8" s="464"/>
      <c r="U8" s="464"/>
      <c r="V8" s="464"/>
      <c r="W8" s="464"/>
      <c r="X8" s="464"/>
      <c r="Y8" s="464"/>
      <c r="Z8" s="464"/>
      <c r="AA8" s="464"/>
      <c r="AB8" s="464"/>
      <c r="AC8" s="464"/>
      <c r="AD8" s="463"/>
      <c r="AE8" s="13"/>
      <c r="AF8" s="13"/>
    </row>
    <row r="9" spans="1:36" ht="15" customHeight="1">
      <c r="A9" s="80"/>
      <c r="B9" s="78"/>
      <c r="C9" s="78"/>
      <c r="D9" s="78"/>
      <c r="E9" s="78"/>
      <c r="F9" s="78"/>
      <c r="G9" s="78"/>
      <c r="H9" s="78"/>
      <c r="I9" s="78"/>
      <c r="J9" s="78"/>
      <c r="K9" s="78"/>
      <c r="L9" s="78"/>
      <c r="M9" s="166"/>
      <c r="N9" s="166"/>
      <c r="O9" s="464" t="str">
        <f>共通項目入力シート!C27&amp;"　"&amp;共通項目入力シート!C29</f>
        <v>　</v>
      </c>
      <c r="P9" s="464"/>
      <c r="Q9" s="464"/>
      <c r="R9" s="464"/>
      <c r="S9" s="464"/>
      <c r="T9" s="464"/>
      <c r="U9" s="464"/>
      <c r="V9" s="464"/>
      <c r="W9" s="464"/>
      <c r="X9" s="464"/>
      <c r="Y9" s="464"/>
      <c r="Z9" s="464"/>
      <c r="AA9" s="464"/>
      <c r="AB9" s="463"/>
      <c r="AC9" s="463"/>
      <c r="AD9" s="463"/>
      <c r="AE9" s="13"/>
      <c r="AF9" s="13"/>
    </row>
    <row r="10" spans="1:36" ht="15" customHeight="1">
      <c r="A10" s="80"/>
      <c r="B10" s="78"/>
      <c r="C10" s="78"/>
      <c r="D10" s="78"/>
      <c r="E10" s="78"/>
      <c r="F10" s="78"/>
      <c r="G10" s="78"/>
      <c r="H10" s="78"/>
      <c r="I10" s="78"/>
      <c r="J10" s="78"/>
      <c r="K10" s="78"/>
      <c r="L10" s="78"/>
      <c r="M10" s="166"/>
      <c r="N10" s="166"/>
      <c r="O10" s="81"/>
      <c r="P10" s="81"/>
      <c r="Q10" s="81"/>
      <c r="R10" s="81"/>
      <c r="S10" s="81"/>
      <c r="T10" s="81"/>
      <c r="U10" s="81"/>
      <c r="V10" s="81"/>
      <c r="W10" s="81"/>
      <c r="X10" s="81"/>
      <c r="Y10" s="81"/>
      <c r="Z10" s="81"/>
      <c r="AA10" s="81"/>
      <c r="AB10" s="82"/>
      <c r="AC10" s="81"/>
      <c r="AD10" s="78"/>
      <c r="AE10" s="13"/>
      <c r="AF10" s="13"/>
    </row>
    <row r="11" spans="1:36" ht="30" customHeight="1">
      <c r="A11" s="468" t="s">
        <v>158</v>
      </c>
      <c r="B11" s="468"/>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332"/>
      <c r="AE11" s="15"/>
      <c r="AF11" s="15"/>
    </row>
    <row r="12" spans="1:36" ht="15" customHeight="1">
      <c r="A12" s="80"/>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13"/>
      <c r="AF12" s="172"/>
      <c r="AG12" s="171"/>
      <c r="AH12" s="171"/>
      <c r="AI12" s="171"/>
      <c r="AJ12" s="171"/>
    </row>
    <row r="13" spans="1:36" ht="15" customHeight="1">
      <c r="A13" s="78"/>
      <c r="B13" s="447" t="s">
        <v>159</v>
      </c>
      <c r="C13" s="447"/>
      <c r="D13" s="447"/>
      <c r="E13" s="78"/>
      <c r="F13" s="83" t="s">
        <v>53</v>
      </c>
      <c r="G13" s="84">
        <f>共通項目入力シート!C5</f>
        <v>0</v>
      </c>
      <c r="H13" s="84">
        <f>共通項目入力シート!D5</f>
        <v>0</v>
      </c>
      <c r="I13" s="84">
        <f>共通項目入力シート!E5</f>
        <v>0</v>
      </c>
      <c r="J13" s="84">
        <f>共通項目入力シート!F5</f>
        <v>0</v>
      </c>
      <c r="K13" s="84">
        <f>共通項目入力シート!G5</f>
        <v>0</v>
      </c>
      <c r="L13" s="84">
        <f>共通項目入力シート!H5</f>
        <v>0</v>
      </c>
      <c r="M13" s="84">
        <f>共通項目入力シート!I5</f>
        <v>0</v>
      </c>
      <c r="N13" s="84">
        <f>共通項目入力シート!J5</f>
        <v>0</v>
      </c>
      <c r="O13" s="84" t="str">
        <f>共通項目入力シート!K5</f>
        <v>号</v>
      </c>
      <c r="P13" s="9"/>
      <c r="Q13" s="9"/>
      <c r="R13" s="4"/>
      <c r="S13" s="4"/>
      <c r="T13" s="4"/>
      <c r="U13" s="78"/>
      <c r="V13" s="78"/>
      <c r="W13" s="78"/>
      <c r="X13" s="78"/>
      <c r="Y13" s="78"/>
      <c r="Z13" s="78"/>
      <c r="AA13" s="78"/>
      <c r="AB13" s="78"/>
      <c r="AC13" s="78"/>
      <c r="AD13" s="78"/>
      <c r="AE13" s="13"/>
      <c r="AF13" s="172"/>
      <c r="AG13" s="173">
        <f>共通項目入力シート!C11</f>
        <v>0</v>
      </c>
      <c r="AH13" s="171" t="s">
        <v>207</v>
      </c>
      <c r="AI13" s="171"/>
      <c r="AJ13" s="171"/>
    </row>
    <row r="14" spans="1:36" ht="15" customHeight="1">
      <c r="A14" s="85"/>
      <c r="B14" s="164"/>
      <c r="C14" s="164"/>
      <c r="D14" s="86"/>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13"/>
      <c r="AF14" s="172"/>
      <c r="AG14" s="171" t="str">
        <f>TEXT(AG13,AH13)</f>
        <v>明治33年1月0日</v>
      </c>
      <c r="AH14" s="171"/>
      <c r="AI14" s="171"/>
      <c r="AJ14" s="171"/>
    </row>
    <row r="15" spans="1:36" ht="15" customHeight="1">
      <c r="A15" s="80"/>
      <c r="B15" s="570" t="s">
        <v>211</v>
      </c>
      <c r="C15" s="570"/>
      <c r="D15" s="570"/>
      <c r="E15" s="78"/>
      <c r="F15" s="448">
        <f>共通項目入力シート!C7</f>
        <v>0</v>
      </c>
      <c r="G15" s="448"/>
      <c r="H15" s="448"/>
      <c r="I15" s="448"/>
      <c r="J15" s="448"/>
      <c r="K15" s="448"/>
      <c r="L15" s="448"/>
      <c r="M15" s="448"/>
      <c r="N15" s="448"/>
      <c r="O15" s="448"/>
      <c r="P15" s="448"/>
      <c r="Q15" s="448"/>
      <c r="R15" s="448"/>
      <c r="S15" s="448"/>
      <c r="T15" s="448"/>
      <c r="U15" s="448"/>
      <c r="V15" s="448"/>
      <c r="W15" s="448"/>
      <c r="X15" s="448"/>
      <c r="Y15" s="448"/>
      <c r="Z15" s="448"/>
      <c r="AA15" s="448"/>
      <c r="AB15" s="78"/>
      <c r="AC15" s="78"/>
      <c r="AD15" s="78"/>
      <c r="AE15" s="13"/>
      <c r="AF15" s="172"/>
      <c r="AG15" s="173">
        <f>共通項目入力シート!C13</f>
        <v>0</v>
      </c>
      <c r="AH15" s="171" t="s">
        <v>207</v>
      </c>
      <c r="AI15" s="171"/>
      <c r="AJ15" s="171"/>
    </row>
    <row r="16" spans="1:36" ht="15" customHeight="1">
      <c r="A16" s="80"/>
      <c r="B16" s="164"/>
      <c r="C16" s="164"/>
      <c r="D16" s="86"/>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13"/>
      <c r="AF16" s="172"/>
      <c r="AG16" s="171" t="str">
        <f>TEXT(AG15,AH15)</f>
        <v>明治33年1月0日</v>
      </c>
      <c r="AH16" s="171"/>
      <c r="AI16" s="171"/>
      <c r="AJ16" s="171"/>
    </row>
    <row r="17" spans="1:36" ht="15" customHeight="1">
      <c r="A17" s="80"/>
      <c r="B17" s="447" t="s">
        <v>213</v>
      </c>
      <c r="C17" s="447"/>
      <c r="D17" s="447"/>
      <c r="E17" s="78"/>
      <c r="F17" s="448">
        <f>共通項目入力シート!C9</f>
        <v>0</v>
      </c>
      <c r="G17" s="448"/>
      <c r="H17" s="448"/>
      <c r="I17" s="448"/>
      <c r="J17" s="448"/>
      <c r="K17" s="448"/>
      <c r="L17" s="448"/>
      <c r="M17" s="448"/>
      <c r="N17" s="448"/>
      <c r="O17" s="448"/>
      <c r="P17" s="448"/>
      <c r="Q17" s="448"/>
      <c r="R17" s="448"/>
      <c r="S17" s="448"/>
      <c r="T17" s="448"/>
      <c r="U17" s="448"/>
      <c r="V17" s="448"/>
      <c r="W17" s="448"/>
      <c r="X17" s="448"/>
      <c r="Y17" s="448"/>
      <c r="Z17" s="448"/>
      <c r="AA17" s="448"/>
      <c r="AB17" s="78"/>
      <c r="AC17" s="78"/>
      <c r="AD17" s="78"/>
      <c r="AE17" s="13"/>
      <c r="AF17" s="172"/>
      <c r="AG17" s="173">
        <f>共通項目入力シート!C15</f>
        <v>0</v>
      </c>
      <c r="AH17" s="171" t="s">
        <v>207</v>
      </c>
      <c r="AI17" s="171"/>
      <c r="AJ17" s="171"/>
    </row>
    <row r="18" spans="1:36" ht="15" customHeight="1">
      <c r="A18" s="80"/>
      <c r="B18" s="164"/>
      <c r="C18" s="164"/>
      <c r="D18" s="86"/>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13"/>
      <c r="AF18" s="172"/>
      <c r="AG18" s="171" t="str">
        <f>TEXT(AG17,AH17)</f>
        <v>明治33年1月0日</v>
      </c>
      <c r="AH18" s="171"/>
      <c r="AI18" s="171"/>
      <c r="AJ18" s="171"/>
    </row>
    <row r="19" spans="1:36" ht="15" customHeight="1">
      <c r="A19" s="80"/>
      <c r="B19" s="447" t="s">
        <v>160</v>
      </c>
      <c r="C19" s="447"/>
      <c r="D19" s="447"/>
      <c r="E19" s="4"/>
      <c r="F19" s="458" t="str">
        <f>AG16&amp;"から"&amp;AG18&amp;"まで"</f>
        <v>明治33年1月0日から明治33年1月0日まで</v>
      </c>
      <c r="G19" s="458"/>
      <c r="H19" s="458"/>
      <c r="I19" s="458"/>
      <c r="J19" s="458"/>
      <c r="K19" s="458"/>
      <c r="L19" s="458"/>
      <c r="M19" s="458"/>
      <c r="N19" s="458"/>
      <c r="O19" s="458"/>
      <c r="P19" s="458"/>
      <c r="Q19" s="458"/>
      <c r="R19" s="458"/>
      <c r="S19" s="458"/>
      <c r="T19" s="458"/>
      <c r="U19" s="458"/>
      <c r="V19" s="458"/>
      <c r="W19" s="458"/>
      <c r="X19" s="458"/>
      <c r="Y19" s="458"/>
      <c r="Z19" s="4"/>
      <c r="AA19" s="4"/>
      <c r="AB19" s="4"/>
      <c r="AC19" s="78"/>
      <c r="AD19" s="78"/>
      <c r="AE19" s="13"/>
      <c r="AF19" s="172"/>
      <c r="AG19" s="172"/>
      <c r="AH19" s="170"/>
      <c r="AI19" s="170"/>
      <c r="AJ19" s="170"/>
    </row>
    <row r="20" spans="1:36" ht="15" customHeight="1">
      <c r="A20" s="80"/>
      <c r="B20" s="78"/>
      <c r="C20" s="78"/>
      <c r="D20" s="78"/>
      <c r="E20" s="78"/>
      <c r="F20" s="452"/>
      <c r="G20" s="452"/>
      <c r="H20" s="452"/>
      <c r="I20" s="452"/>
      <c r="J20" s="87"/>
      <c r="K20" s="340"/>
      <c r="L20" s="340"/>
      <c r="M20" s="87"/>
      <c r="N20" s="452"/>
      <c r="O20" s="452"/>
      <c r="P20" s="87"/>
      <c r="Q20" s="87"/>
      <c r="R20" s="87"/>
      <c r="S20" s="87"/>
      <c r="T20" s="87"/>
      <c r="U20" s="87"/>
      <c r="V20" s="452"/>
      <c r="W20" s="452"/>
      <c r="X20" s="87"/>
      <c r="Y20" s="452"/>
      <c r="Z20" s="452"/>
      <c r="AA20" s="87"/>
      <c r="AB20" s="87"/>
      <c r="AC20" s="78"/>
      <c r="AD20" s="78"/>
      <c r="AE20" s="13"/>
      <c r="AF20" s="13"/>
    </row>
    <row r="21" spans="1:36" ht="15" customHeight="1">
      <c r="A21" s="80"/>
      <c r="B21" s="453" t="str">
        <f>"　"&amp;AG14&amp;"契約の上記工事について現場代理人及び主任技術者等を下記のとおり"</f>
        <v>　明治33年1月0日契約の上記工事について現場代理人及び主任技術者等を下記のとおり</v>
      </c>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4"/>
      <c r="AC21" s="454"/>
      <c r="AD21" s="78"/>
      <c r="AE21" s="13"/>
      <c r="AF21" s="13"/>
    </row>
    <row r="22" spans="1:36" ht="9" customHeight="1">
      <c r="A22" s="80"/>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79"/>
      <c r="AC22" s="79"/>
      <c r="AD22" s="78"/>
      <c r="AE22" s="13"/>
      <c r="AF22" s="13"/>
    </row>
    <row r="23" spans="1:36" ht="15" customHeight="1">
      <c r="A23" s="80"/>
      <c r="B23" s="449" t="s">
        <v>227</v>
      </c>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79"/>
      <c r="AC23" s="79"/>
      <c r="AD23" s="78"/>
      <c r="AE23" s="13"/>
      <c r="AF23" s="13"/>
    </row>
    <row r="24" spans="1:36" ht="9" customHeight="1">
      <c r="A24" s="80"/>
      <c r="B24" s="78"/>
      <c r="C24" s="78"/>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78"/>
      <c r="AE24" s="13"/>
      <c r="AF24" s="13"/>
    </row>
    <row r="25" spans="1:36" ht="15" customHeight="1">
      <c r="A25" s="455" t="s">
        <v>59</v>
      </c>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13"/>
      <c r="AF25" s="13"/>
    </row>
    <row r="26" spans="1:36" ht="9" customHeight="1">
      <c r="A26" s="78"/>
      <c r="B26" s="78"/>
      <c r="C26" s="78"/>
      <c r="D26" s="78"/>
      <c r="E26" s="78"/>
      <c r="F26" s="78"/>
      <c r="G26" s="78"/>
      <c r="H26" s="78"/>
      <c r="I26" s="78"/>
      <c r="J26" s="78"/>
      <c r="K26" s="78"/>
      <c r="L26" s="78"/>
      <c r="M26" s="78"/>
      <c r="N26" s="78"/>
      <c r="O26" s="78"/>
      <c r="P26" s="166"/>
      <c r="Q26" s="78"/>
      <c r="R26" s="78"/>
      <c r="S26" s="78"/>
      <c r="T26" s="78"/>
      <c r="U26" s="78"/>
      <c r="V26" s="78"/>
      <c r="W26" s="78"/>
      <c r="X26" s="78"/>
      <c r="Y26" s="78"/>
      <c r="Z26" s="78"/>
      <c r="AA26" s="78"/>
      <c r="AB26" s="78"/>
      <c r="AC26" s="78"/>
      <c r="AD26" s="78"/>
      <c r="AE26" s="13"/>
      <c r="AF26" s="13"/>
      <c r="AH26" s="17"/>
    </row>
    <row r="27" spans="1:36" ht="19.899999999999999" customHeight="1">
      <c r="A27" s="88"/>
      <c r="B27" s="166">
        <v>1</v>
      </c>
      <c r="C27" s="78" t="s">
        <v>161</v>
      </c>
      <c r="D27" s="4"/>
      <c r="E27" s="78"/>
      <c r="F27" s="78"/>
      <c r="G27" s="78"/>
      <c r="H27" s="450"/>
      <c r="I27" s="450"/>
      <c r="J27" s="450"/>
      <c r="K27" s="450"/>
      <c r="L27" s="450"/>
      <c r="M27" s="450"/>
      <c r="N27" s="450"/>
      <c r="O27" s="450"/>
      <c r="P27" s="450"/>
      <c r="Q27" s="78"/>
      <c r="R27" s="78"/>
      <c r="S27" s="78"/>
      <c r="T27" s="78"/>
      <c r="U27" s="78"/>
      <c r="V27" s="78"/>
      <c r="W27" s="78"/>
      <c r="X27" s="78"/>
      <c r="Y27" s="78"/>
      <c r="Z27" s="78"/>
      <c r="AA27" s="78"/>
      <c r="AB27" s="78"/>
      <c r="AC27" s="78"/>
      <c r="AD27" s="78"/>
      <c r="AE27" s="13"/>
      <c r="AF27" s="13"/>
    </row>
    <row r="28" spans="1:36" ht="19.899999999999999" customHeight="1">
      <c r="A28" s="80"/>
      <c r="B28" s="166">
        <v>2</v>
      </c>
      <c r="C28" s="78" t="s">
        <v>162</v>
      </c>
      <c r="D28" s="4"/>
      <c r="E28" s="78"/>
      <c r="F28" s="78"/>
      <c r="G28" s="78"/>
      <c r="H28" s="4"/>
      <c r="I28" s="4"/>
      <c r="J28" s="78"/>
      <c r="K28" s="78"/>
      <c r="L28" s="78"/>
      <c r="M28" s="78"/>
      <c r="N28" s="78"/>
      <c r="O28" s="78"/>
      <c r="P28" s="78"/>
      <c r="Q28" s="78"/>
      <c r="R28" s="78"/>
      <c r="S28" s="78"/>
      <c r="T28" s="78"/>
      <c r="U28" s="78"/>
      <c r="V28" s="78"/>
      <c r="W28" s="78"/>
      <c r="X28" s="78"/>
      <c r="Y28" s="78"/>
      <c r="Z28" s="78"/>
      <c r="AA28" s="78"/>
      <c r="AB28" s="78"/>
      <c r="AC28" s="78"/>
      <c r="AD28" s="78"/>
      <c r="AE28" s="13"/>
      <c r="AF28" s="13"/>
    </row>
    <row r="29" spans="1:36" ht="15" customHeight="1">
      <c r="A29" s="4"/>
      <c r="B29" s="78"/>
      <c r="C29" s="469" t="s">
        <v>163</v>
      </c>
      <c r="D29" s="469"/>
      <c r="E29" s="469" t="s">
        <v>164</v>
      </c>
      <c r="F29" s="469"/>
      <c r="G29" s="469"/>
      <c r="H29" s="469"/>
      <c r="I29" s="469"/>
      <c r="J29" s="470" t="s">
        <v>165</v>
      </c>
      <c r="K29" s="471"/>
      <c r="L29" s="471"/>
      <c r="M29" s="471"/>
      <c r="N29" s="471"/>
      <c r="O29" s="471"/>
      <c r="P29" s="471"/>
      <c r="Q29" s="471"/>
      <c r="R29" s="471"/>
      <c r="S29" s="471"/>
      <c r="T29" s="471"/>
      <c r="U29" s="471"/>
      <c r="V29" s="471"/>
      <c r="W29" s="471"/>
      <c r="X29" s="471"/>
      <c r="Y29" s="471"/>
      <c r="Z29" s="471"/>
      <c r="AA29" s="471"/>
      <c r="AB29" s="471"/>
      <c r="AC29" s="472"/>
      <c r="AD29" s="78"/>
      <c r="AE29" s="13"/>
      <c r="AF29" s="13"/>
      <c r="AG29" s="13"/>
    </row>
    <row r="30" spans="1:36" ht="15" customHeight="1">
      <c r="A30" s="4"/>
      <c r="B30" s="78"/>
      <c r="C30" s="469"/>
      <c r="D30" s="469"/>
      <c r="E30" s="469"/>
      <c r="F30" s="469"/>
      <c r="G30" s="469"/>
      <c r="H30" s="469"/>
      <c r="I30" s="469"/>
      <c r="J30" s="473" t="s">
        <v>214</v>
      </c>
      <c r="K30" s="473"/>
      <c r="L30" s="474"/>
      <c r="M30" s="474"/>
      <c r="N30" s="474"/>
      <c r="O30" s="474"/>
      <c r="P30" s="474"/>
      <c r="Q30" s="474"/>
      <c r="R30" s="474"/>
      <c r="S30" s="474"/>
      <c r="T30" s="470" t="s">
        <v>215</v>
      </c>
      <c r="U30" s="471"/>
      <c r="V30" s="471"/>
      <c r="W30" s="471"/>
      <c r="X30" s="471"/>
      <c r="Y30" s="471"/>
      <c r="Z30" s="471"/>
      <c r="AA30" s="471"/>
      <c r="AB30" s="471"/>
      <c r="AC30" s="472"/>
      <c r="AD30" s="78"/>
      <c r="AE30" s="13"/>
      <c r="AF30" s="13"/>
      <c r="AG30" s="13"/>
    </row>
    <row r="31" spans="1:36" ht="15" customHeight="1">
      <c r="A31" s="4"/>
      <c r="B31" s="78"/>
      <c r="C31" s="469" t="s">
        <v>166</v>
      </c>
      <c r="D31" s="469"/>
      <c r="E31" s="469"/>
      <c r="F31" s="469"/>
      <c r="G31" s="469"/>
      <c r="H31" s="469"/>
      <c r="I31" s="469"/>
      <c r="J31" s="469" t="s">
        <v>167</v>
      </c>
      <c r="K31" s="469"/>
      <c r="L31" s="478" t="s">
        <v>168</v>
      </c>
      <c r="M31" s="479"/>
      <c r="N31" s="479"/>
      <c r="O31" s="479"/>
      <c r="P31" s="479"/>
      <c r="Q31" s="479"/>
      <c r="R31" s="479"/>
      <c r="S31" s="479"/>
      <c r="T31" s="480"/>
      <c r="U31" s="480"/>
      <c r="V31" s="480"/>
      <c r="W31" s="480"/>
      <c r="X31" s="480"/>
      <c r="Y31" s="480"/>
      <c r="Z31" s="480"/>
      <c r="AA31" s="480"/>
      <c r="AB31" s="480"/>
      <c r="AC31" s="481"/>
      <c r="AD31" s="78"/>
      <c r="AE31" s="13"/>
      <c r="AF31" s="13"/>
      <c r="AG31" s="13"/>
    </row>
    <row r="32" spans="1:36" ht="15" customHeight="1">
      <c r="A32" s="4"/>
      <c r="B32" s="78"/>
      <c r="C32" s="475"/>
      <c r="D32" s="475"/>
      <c r="E32" s="475"/>
      <c r="F32" s="475"/>
      <c r="G32" s="475"/>
      <c r="H32" s="475"/>
      <c r="I32" s="475"/>
      <c r="J32" s="475"/>
      <c r="K32" s="475"/>
      <c r="L32" s="168" t="s">
        <v>169</v>
      </c>
      <c r="M32" s="482" t="s">
        <v>170</v>
      </c>
      <c r="N32" s="470"/>
      <c r="O32" s="483"/>
      <c r="P32" s="477"/>
      <c r="Q32" s="477"/>
      <c r="R32" s="477"/>
      <c r="S32" s="482" t="s">
        <v>171</v>
      </c>
      <c r="T32" s="470"/>
      <c r="U32" s="483"/>
      <c r="V32" s="477"/>
      <c r="W32" s="477"/>
      <c r="X32" s="484" t="s">
        <v>172</v>
      </c>
      <c r="Y32" s="485"/>
      <c r="Z32" s="485"/>
      <c r="AA32" s="483"/>
      <c r="AB32" s="486"/>
      <c r="AC32" s="89" t="s">
        <v>49</v>
      </c>
      <c r="AD32" s="4"/>
      <c r="AE32" s="13"/>
      <c r="AF32" s="13"/>
      <c r="AG32" s="13"/>
      <c r="AH32" s="13"/>
    </row>
    <row r="33" spans="1:33" ht="15" customHeight="1">
      <c r="A33" s="4"/>
      <c r="B33" s="78"/>
      <c r="C33" s="475"/>
      <c r="D33" s="475"/>
      <c r="E33" s="475"/>
      <c r="F33" s="475"/>
      <c r="G33" s="475"/>
      <c r="H33" s="475"/>
      <c r="I33" s="475"/>
      <c r="J33" s="475"/>
      <c r="K33" s="475"/>
      <c r="L33" s="168" t="s">
        <v>173</v>
      </c>
      <c r="M33" s="470" t="s">
        <v>172</v>
      </c>
      <c r="N33" s="471"/>
      <c r="O33" s="471"/>
      <c r="P33" s="471"/>
      <c r="Q33" s="471"/>
      <c r="R33" s="487"/>
      <c r="S33" s="488"/>
      <c r="T33" s="169" t="s">
        <v>49</v>
      </c>
      <c r="U33" s="169"/>
      <c r="V33" s="169"/>
      <c r="W33" s="169"/>
      <c r="X33" s="169"/>
      <c r="Y33" s="169"/>
      <c r="Z33" s="169"/>
      <c r="AA33" s="169"/>
      <c r="AB33" s="169"/>
      <c r="AC33" s="89"/>
      <c r="AD33" s="78"/>
      <c r="AE33" s="13"/>
      <c r="AF33" s="13"/>
      <c r="AG33" s="13"/>
    </row>
    <row r="34" spans="1:33" ht="15" customHeight="1">
      <c r="A34" s="4"/>
      <c r="B34" s="78"/>
      <c r="C34" s="475"/>
      <c r="D34" s="475"/>
      <c r="E34" s="475"/>
      <c r="F34" s="475"/>
      <c r="G34" s="475"/>
      <c r="H34" s="475"/>
      <c r="I34" s="475"/>
      <c r="J34" s="475"/>
      <c r="K34" s="475"/>
      <c r="L34" s="168" t="s">
        <v>174</v>
      </c>
      <c r="M34" s="482" t="s">
        <v>175</v>
      </c>
      <c r="N34" s="482"/>
      <c r="O34" s="482"/>
      <c r="P34" s="482"/>
      <c r="Q34" s="470"/>
      <c r="R34" s="483"/>
      <c r="S34" s="477"/>
      <c r="T34" s="477"/>
      <c r="U34" s="477"/>
      <c r="V34" s="477"/>
      <c r="W34" s="477"/>
      <c r="X34" s="477"/>
      <c r="Y34" s="477"/>
      <c r="Z34" s="477"/>
      <c r="AA34" s="477"/>
      <c r="AB34" s="477"/>
      <c r="AC34" s="477"/>
      <c r="AD34" s="78"/>
      <c r="AE34" s="13"/>
      <c r="AF34" s="13"/>
      <c r="AG34" s="13"/>
    </row>
    <row r="35" spans="1:33" ht="15" customHeight="1">
      <c r="A35" s="4"/>
      <c r="B35" s="78"/>
      <c r="C35" s="469" t="s">
        <v>176</v>
      </c>
      <c r="D35" s="469"/>
      <c r="E35" s="469"/>
      <c r="F35" s="469"/>
      <c r="G35" s="469"/>
      <c r="H35" s="469"/>
      <c r="I35" s="469"/>
      <c r="J35" s="469" t="s">
        <v>167</v>
      </c>
      <c r="K35" s="469"/>
      <c r="L35" s="469" t="s">
        <v>177</v>
      </c>
      <c r="M35" s="469"/>
      <c r="N35" s="469"/>
      <c r="O35" s="469"/>
      <c r="P35" s="469"/>
      <c r="Q35" s="469"/>
      <c r="R35" s="469"/>
      <c r="S35" s="469"/>
      <c r="T35" s="469"/>
      <c r="U35" s="469"/>
      <c r="V35" s="469"/>
      <c r="W35" s="469" t="s">
        <v>178</v>
      </c>
      <c r="X35" s="469"/>
      <c r="Y35" s="469"/>
      <c r="Z35" s="469"/>
      <c r="AA35" s="469"/>
      <c r="AB35" s="469"/>
      <c r="AC35" s="469"/>
      <c r="AD35" s="78"/>
      <c r="AE35" s="13"/>
      <c r="AF35" s="13"/>
      <c r="AG35" s="13"/>
    </row>
    <row r="36" spans="1:33" ht="30" customHeight="1">
      <c r="A36" s="4"/>
      <c r="B36" s="78"/>
      <c r="C36" s="475"/>
      <c r="D36" s="475"/>
      <c r="E36" s="475"/>
      <c r="F36" s="475"/>
      <c r="G36" s="475"/>
      <c r="H36" s="475"/>
      <c r="I36" s="475"/>
      <c r="J36" s="475"/>
      <c r="K36" s="475"/>
      <c r="L36" s="476"/>
      <c r="M36" s="477"/>
      <c r="N36" s="477"/>
      <c r="O36" s="477"/>
      <c r="P36" s="477"/>
      <c r="Q36" s="477"/>
      <c r="R36" s="477"/>
      <c r="S36" s="477"/>
      <c r="T36" s="477"/>
      <c r="U36" s="477"/>
      <c r="V36" s="477"/>
      <c r="W36" s="476"/>
      <c r="X36" s="477"/>
      <c r="Y36" s="477"/>
      <c r="Z36" s="477"/>
      <c r="AA36" s="477"/>
      <c r="AB36" s="477"/>
      <c r="AC36" s="477"/>
      <c r="AD36" s="78"/>
      <c r="AE36" s="13"/>
      <c r="AF36" s="13"/>
      <c r="AG36" s="13"/>
    </row>
    <row r="37" spans="1:33" ht="15" customHeight="1">
      <c r="A37" s="4"/>
      <c r="B37" s="78"/>
      <c r="C37" s="469" t="s">
        <v>217</v>
      </c>
      <c r="D37" s="469"/>
      <c r="E37" s="469"/>
      <c r="F37" s="469"/>
      <c r="G37" s="469"/>
      <c r="H37" s="469"/>
      <c r="I37" s="469"/>
      <c r="J37" s="469" t="s">
        <v>167</v>
      </c>
      <c r="K37" s="469"/>
      <c r="L37" s="469" t="s">
        <v>177</v>
      </c>
      <c r="M37" s="469"/>
      <c r="N37" s="469"/>
      <c r="O37" s="469"/>
      <c r="P37" s="469"/>
      <c r="Q37" s="469"/>
      <c r="R37" s="469"/>
      <c r="S37" s="469"/>
      <c r="T37" s="469"/>
      <c r="U37" s="469"/>
      <c r="V37" s="469"/>
      <c r="W37" s="469" t="s">
        <v>178</v>
      </c>
      <c r="X37" s="469"/>
      <c r="Y37" s="469"/>
      <c r="Z37" s="469"/>
      <c r="AA37" s="469"/>
      <c r="AB37" s="469"/>
      <c r="AC37" s="469"/>
      <c r="AD37" s="78"/>
      <c r="AE37" s="13"/>
      <c r="AF37" s="13"/>
      <c r="AG37" s="13"/>
    </row>
    <row r="38" spans="1:33" ht="30" customHeight="1">
      <c r="A38" s="4"/>
      <c r="B38" s="90"/>
      <c r="C38" s="475"/>
      <c r="D38" s="475"/>
      <c r="E38" s="475"/>
      <c r="F38" s="475"/>
      <c r="G38" s="475"/>
      <c r="H38" s="475"/>
      <c r="I38" s="475"/>
      <c r="J38" s="475"/>
      <c r="K38" s="475"/>
      <c r="L38" s="476"/>
      <c r="M38" s="477"/>
      <c r="N38" s="477"/>
      <c r="O38" s="477"/>
      <c r="P38" s="477"/>
      <c r="Q38" s="477"/>
      <c r="R38" s="477"/>
      <c r="S38" s="477"/>
      <c r="T38" s="477"/>
      <c r="U38" s="477"/>
      <c r="V38" s="477"/>
      <c r="W38" s="476"/>
      <c r="X38" s="477"/>
      <c r="Y38" s="477"/>
      <c r="Z38" s="477"/>
      <c r="AA38" s="477"/>
      <c r="AB38" s="477"/>
      <c r="AC38" s="477"/>
      <c r="AD38" s="78"/>
      <c r="AE38" s="13"/>
      <c r="AF38" s="13"/>
      <c r="AG38" s="13"/>
    </row>
    <row r="39" spans="1:33" s="16" customFormat="1" ht="15" customHeight="1">
      <c r="A39" s="91"/>
      <c r="B39" s="87"/>
      <c r="C39" s="490" t="s">
        <v>179</v>
      </c>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row>
    <row r="40" spans="1:33" s="16" customFormat="1" ht="30" customHeight="1">
      <c r="A40" s="91"/>
      <c r="B40" s="87"/>
      <c r="C40" s="491" t="s">
        <v>180</v>
      </c>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row>
    <row r="41" spans="1:33" s="16" customFormat="1" ht="15" customHeight="1">
      <c r="A41" s="91"/>
      <c r="B41" s="87"/>
      <c r="C41" s="489" t="s">
        <v>216</v>
      </c>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row>
    <row r="42" spans="1:33" s="16" customFormat="1" ht="15" customHeight="1">
      <c r="A42" s="91"/>
      <c r="B42" s="87"/>
      <c r="C42" s="489" t="s">
        <v>181</v>
      </c>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row>
    <row r="43" spans="1:33" s="16" customFormat="1" ht="15" customHeight="1">
      <c r="A43" s="91"/>
      <c r="B43" s="87"/>
      <c r="C43" s="489" t="s">
        <v>182</v>
      </c>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row>
    <row r="44" spans="1:33" ht="18.600000000000001" customHeight="1">
      <c r="A44" s="78"/>
      <c r="B44" s="460"/>
      <c r="C44" s="460"/>
      <c r="D44" s="460"/>
      <c r="E44" s="460"/>
      <c r="F44" s="92"/>
      <c r="G44" s="92"/>
      <c r="H44" s="92"/>
      <c r="I44" s="92"/>
      <c r="J44" s="93"/>
      <c r="K44" s="93"/>
      <c r="L44" s="93"/>
      <c r="M44" s="93"/>
      <c r="N44" s="93"/>
      <c r="O44" s="93"/>
      <c r="P44" s="93"/>
      <c r="Q44" s="93"/>
      <c r="R44" s="93"/>
      <c r="S44" s="93"/>
      <c r="T44" s="93"/>
      <c r="U44" s="93"/>
      <c r="V44" s="93"/>
      <c r="W44" s="93"/>
      <c r="X44" s="93"/>
      <c r="Y44" s="93"/>
      <c r="Z44" s="93"/>
      <c r="AA44" s="93"/>
      <c r="AB44" s="92"/>
      <c r="AC44" s="78"/>
      <c r="AD44" s="78"/>
      <c r="AE44" s="13"/>
      <c r="AF44" s="13"/>
    </row>
    <row r="45" spans="1:33" ht="18" customHeight="1">
      <c r="A45" s="13"/>
      <c r="B45" s="62"/>
      <c r="C45" s="62"/>
      <c r="D45" s="60"/>
      <c r="E45" s="60"/>
      <c r="F45" s="60"/>
      <c r="G45" s="60"/>
      <c r="H45" s="60"/>
      <c r="I45" s="60"/>
      <c r="J45" s="60"/>
      <c r="K45" s="60"/>
      <c r="L45" s="60"/>
      <c r="M45" s="60"/>
      <c r="N45" s="60"/>
      <c r="O45" s="60"/>
      <c r="P45" s="60"/>
      <c r="Q45" s="60"/>
      <c r="R45" s="60"/>
      <c r="S45" s="60"/>
      <c r="T45" s="60"/>
      <c r="U45" s="60"/>
      <c r="V45" s="60"/>
      <c r="W45" s="60"/>
      <c r="X45" s="60"/>
      <c r="Y45" s="60"/>
      <c r="Z45" s="60"/>
      <c r="AA45" s="60"/>
      <c r="AB45" s="34"/>
      <c r="AC45" s="13"/>
      <c r="AD45" s="13"/>
      <c r="AE45" s="13"/>
      <c r="AF45" s="13"/>
    </row>
    <row r="46" spans="1:33" ht="18" customHeight="1">
      <c r="A46" s="13"/>
      <c r="B46" s="62"/>
      <c r="C46" s="62"/>
      <c r="D46" s="60"/>
      <c r="E46" s="60"/>
      <c r="F46" s="60"/>
      <c r="G46" s="60"/>
      <c r="H46" s="60"/>
      <c r="I46" s="60"/>
      <c r="J46" s="60"/>
      <c r="K46" s="60"/>
      <c r="L46" s="60"/>
      <c r="M46" s="60"/>
      <c r="N46" s="60"/>
      <c r="O46" s="60"/>
      <c r="P46" s="60"/>
      <c r="Q46" s="60"/>
      <c r="R46" s="60"/>
      <c r="S46" s="60"/>
      <c r="T46" s="60"/>
      <c r="U46" s="60"/>
      <c r="V46" s="60"/>
      <c r="W46" s="60"/>
      <c r="X46" s="60"/>
      <c r="Y46" s="60"/>
      <c r="Z46" s="60"/>
      <c r="AA46" s="60"/>
      <c r="AB46" s="34"/>
      <c r="AC46" s="13"/>
      <c r="AD46" s="13"/>
      <c r="AE46" s="13"/>
      <c r="AF46" s="13"/>
    </row>
    <row r="47" spans="1:33" ht="40.15" customHeight="1">
      <c r="A47" s="18"/>
      <c r="B47" s="35"/>
      <c r="C47" s="35"/>
      <c r="D47" s="61"/>
      <c r="E47" s="61"/>
      <c r="F47" s="61"/>
      <c r="G47" s="61"/>
      <c r="H47" s="61"/>
      <c r="I47" s="61"/>
      <c r="J47" s="61"/>
      <c r="K47" s="61"/>
      <c r="L47" s="61"/>
      <c r="M47" s="61"/>
      <c r="N47" s="61"/>
      <c r="O47" s="61"/>
      <c r="P47" s="61"/>
      <c r="Q47" s="61"/>
      <c r="R47" s="61"/>
      <c r="S47" s="61"/>
      <c r="T47" s="61"/>
      <c r="U47" s="61"/>
      <c r="V47" s="61"/>
      <c r="W47" s="61"/>
      <c r="X47" s="61"/>
      <c r="Y47" s="61"/>
      <c r="Z47" s="61"/>
      <c r="AA47" s="61"/>
      <c r="AB47" s="35"/>
      <c r="AC47" s="13"/>
      <c r="AD47" s="13"/>
      <c r="AE47" s="13"/>
      <c r="AF47" s="13"/>
    </row>
    <row r="48" spans="1:33">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row>
  </sheetData>
  <sheetProtection algorithmName="SHA-512" hashValue="93U6fY+ffCMlEfdR3JIfcuB+17zlSkX7i0ivl08mgHpA8x6ZKTQKiQ0v0eQLxKW4dlGho/ST1GMrzJGZAg5zYg==" saltValue="3LFGO9Rtf0gx8CaR54RuBQ==" spinCount="100000" sheet="1" objects="1" scenarios="1"/>
  <mergeCells count="71">
    <mergeCell ref="O9:AD9"/>
    <mergeCell ref="A11:AD11"/>
    <mergeCell ref="B13:D13"/>
    <mergeCell ref="B15:D15"/>
    <mergeCell ref="W2:Y2"/>
    <mergeCell ref="AA2:AC2"/>
    <mergeCell ref="W4:AC4"/>
    <mergeCell ref="B5:J5"/>
    <mergeCell ref="J6:L8"/>
    <mergeCell ref="M6:N6"/>
    <mergeCell ref="O6:AD6"/>
    <mergeCell ref="O7:AD7"/>
    <mergeCell ref="M8:N8"/>
    <mergeCell ref="O8:AD8"/>
    <mergeCell ref="F15:AA15"/>
    <mergeCell ref="B17:D17"/>
    <mergeCell ref="F17:AA17"/>
    <mergeCell ref="B21:AC21"/>
    <mergeCell ref="B23:AA23"/>
    <mergeCell ref="A25:AD25"/>
    <mergeCell ref="B19:D19"/>
    <mergeCell ref="F19:Y19"/>
    <mergeCell ref="F20:G20"/>
    <mergeCell ref="H20:I20"/>
    <mergeCell ref="K20:L20"/>
    <mergeCell ref="N20:O20"/>
    <mergeCell ref="V20:W20"/>
    <mergeCell ref="Y20:Z20"/>
    <mergeCell ref="H27:P27"/>
    <mergeCell ref="C29:D30"/>
    <mergeCell ref="E29:I30"/>
    <mergeCell ref="J29:AC29"/>
    <mergeCell ref="J30:S30"/>
    <mergeCell ref="T30:AC30"/>
    <mergeCell ref="C31:I31"/>
    <mergeCell ref="J31:K31"/>
    <mergeCell ref="L31:AC31"/>
    <mergeCell ref="C32:I34"/>
    <mergeCell ref="J32:K34"/>
    <mergeCell ref="M32:N32"/>
    <mergeCell ref="O32:R32"/>
    <mergeCell ref="S32:T32"/>
    <mergeCell ref="U32:W32"/>
    <mergeCell ref="X32:Z32"/>
    <mergeCell ref="AA32:AB32"/>
    <mergeCell ref="M33:Q33"/>
    <mergeCell ref="R33:S33"/>
    <mergeCell ref="M34:Q34"/>
    <mergeCell ref="R34:AC34"/>
    <mergeCell ref="C36:I36"/>
    <mergeCell ref="J36:K36"/>
    <mergeCell ref="L36:V36"/>
    <mergeCell ref="W36:AC36"/>
    <mergeCell ref="C35:I35"/>
    <mergeCell ref="J35:K35"/>
    <mergeCell ref="L35:V35"/>
    <mergeCell ref="W35:AC35"/>
    <mergeCell ref="C37:I37"/>
    <mergeCell ref="J37:K37"/>
    <mergeCell ref="L37:V37"/>
    <mergeCell ref="W37:AC37"/>
    <mergeCell ref="C41:AD41"/>
    <mergeCell ref="C42:AD42"/>
    <mergeCell ref="C43:AD43"/>
    <mergeCell ref="B44:E44"/>
    <mergeCell ref="C38:I38"/>
    <mergeCell ref="J38:K38"/>
    <mergeCell ref="L38:V38"/>
    <mergeCell ref="W38:AC38"/>
    <mergeCell ref="C39:AD39"/>
    <mergeCell ref="C40:AD40"/>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V37"/>
  <sheetViews>
    <sheetView view="pageBreakPreview" zoomScale="80" zoomScaleNormal="70" zoomScaleSheetLayoutView="80" workbookViewId="0">
      <selection activeCell="I33" sqref="I33:P33"/>
    </sheetView>
  </sheetViews>
  <sheetFormatPr defaultColWidth="8.75" defaultRowHeight="13.5"/>
  <cols>
    <col min="1" max="23" width="3.75" style="3" customWidth="1"/>
    <col min="24" max="16384" width="8.75" style="3"/>
  </cols>
  <sheetData>
    <row r="1" spans="1:22" ht="19.899999999999999" customHeight="1">
      <c r="N1" s="240">
        <f>共通項目入力シート!C13</f>
        <v>0</v>
      </c>
      <c r="O1" s="241"/>
      <c r="P1" s="241"/>
      <c r="Q1" s="241"/>
      <c r="R1" s="241"/>
      <c r="S1" s="241"/>
      <c r="T1" s="241"/>
      <c r="U1" s="241"/>
    </row>
    <row r="2" spans="1:22" ht="19.899999999999999" customHeight="1"/>
    <row r="3" spans="1:22" ht="19.899999999999999" customHeight="1">
      <c r="A3" s="243" t="s">
        <v>203</v>
      </c>
      <c r="B3" s="243"/>
      <c r="C3" s="243"/>
      <c r="D3" s="243"/>
      <c r="E3" s="243"/>
      <c r="F3" s="243"/>
      <c r="G3" s="243"/>
      <c r="H3" s="243"/>
      <c r="I3" s="243"/>
      <c r="J3" s="243"/>
    </row>
    <row r="4" spans="1:22" ht="19.899999999999999" customHeight="1"/>
    <row r="5" spans="1:22" ht="19.899999999999999" customHeight="1">
      <c r="K5" s="249" t="s">
        <v>48</v>
      </c>
      <c r="L5" s="249"/>
      <c r="M5" s="245">
        <f>共通項目入力シート!C21</f>
        <v>0</v>
      </c>
      <c r="N5" s="245"/>
      <c r="O5" s="245"/>
      <c r="P5" s="245"/>
      <c r="Q5" s="245"/>
      <c r="R5" s="245"/>
      <c r="S5" s="245"/>
      <c r="T5" s="245"/>
      <c r="U5" s="245"/>
      <c r="V5" s="241"/>
    </row>
    <row r="6" spans="1:22" ht="19.899999999999999" customHeight="1">
      <c r="B6" s="2"/>
      <c r="C6" s="2"/>
      <c r="D6" s="2"/>
      <c r="E6" s="2"/>
      <c r="F6" s="2"/>
      <c r="G6" s="2"/>
      <c r="H6" s="249" t="s">
        <v>61</v>
      </c>
      <c r="I6" s="249"/>
      <c r="J6" s="2"/>
      <c r="K6" s="251" t="s">
        <v>92</v>
      </c>
      <c r="L6" s="251"/>
      <c r="M6" s="245" t="str">
        <f>IF(共通項目入力シート!C23="","",共通項目入力シート!C23)</f>
        <v/>
      </c>
      <c r="N6" s="245"/>
      <c r="O6" s="245"/>
      <c r="P6" s="245"/>
      <c r="Q6" s="245"/>
      <c r="R6" s="245"/>
      <c r="S6" s="245"/>
      <c r="T6" s="245"/>
      <c r="U6" s="245"/>
      <c r="V6" s="241"/>
    </row>
    <row r="7" spans="1:22" ht="19.899999999999999" customHeight="1">
      <c r="K7" s="250" t="s">
        <v>93</v>
      </c>
      <c r="L7" s="250"/>
      <c r="M7" s="245">
        <f>共通項目入力シート!C25</f>
        <v>0</v>
      </c>
      <c r="N7" s="245"/>
      <c r="O7" s="245"/>
      <c r="P7" s="245"/>
      <c r="Q7" s="245"/>
      <c r="R7" s="245"/>
      <c r="S7" s="245"/>
      <c r="T7" s="245"/>
      <c r="U7" s="245"/>
      <c r="V7" s="241"/>
    </row>
    <row r="8" spans="1:22" ht="19.899999999999999" customHeight="1">
      <c r="K8" s="250" t="s">
        <v>94</v>
      </c>
      <c r="L8" s="250"/>
      <c r="M8" s="245" t="str">
        <f>共通項目入力シート!C27&amp;"　"&amp;共通項目入力シート!C29</f>
        <v>　</v>
      </c>
      <c r="N8" s="245"/>
      <c r="O8" s="245"/>
      <c r="P8" s="245"/>
      <c r="Q8" s="245"/>
      <c r="R8" s="245"/>
      <c r="S8" s="245"/>
      <c r="T8" s="245"/>
      <c r="U8" s="245"/>
      <c r="V8" s="241"/>
    </row>
    <row r="9" spans="1:22" ht="19.899999999999999" customHeight="1"/>
    <row r="10" spans="1:22" ht="19.899999999999999" customHeight="1"/>
    <row r="11" spans="1:22" ht="19.899999999999999" customHeight="1">
      <c r="E11" s="246" t="s">
        <v>58</v>
      </c>
      <c r="F11" s="246"/>
      <c r="G11" s="246"/>
      <c r="H11" s="246"/>
      <c r="I11" s="246"/>
      <c r="J11" s="246"/>
      <c r="K11" s="246"/>
      <c r="L11" s="246"/>
      <c r="M11" s="246"/>
      <c r="N11" s="246"/>
      <c r="O11" s="246"/>
      <c r="P11" s="246"/>
      <c r="Q11" s="241"/>
      <c r="R11" s="241"/>
    </row>
    <row r="12" spans="1:22" ht="19.899999999999999" customHeight="1">
      <c r="B12" s="19"/>
      <c r="E12" s="246"/>
      <c r="F12" s="246"/>
      <c r="G12" s="246"/>
      <c r="H12" s="246"/>
      <c r="I12" s="246"/>
      <c r="J12" s="246"/>
      <c r="K12" s="246"/>
      <c r="L12" s="246"/>
      <c r="M12" s="246"/>
      <c r="N12" s="246"/>
      <c r="O12" s="246"/>
      <c r="P12" s="246"/>
      <c r="Q12" s="241"/>
      <c r="R12" s="241"/>
    </row>
    <row r="13" spans="1:22" ht="19.899999999999999" customHeight="1"/>
    <row r="14" spans="1:22" ht="19.899999999999999" customHeight="1"/>
    <row r="15" spans="1:22" s="24" customFormat="1" ht="19.899999999999999" customHeight="1">
      <c r="C15" s="242">
        <f>共通項目入力シート!C11</f>
        <v>0</v>
      </c>
      <c r="D15" s="242"/>
      <c r="E15" s="242"/>
      <c r="F15" s="242"/>
      <c r="G15" s="242"/>
      <c r="H15" s="242"/>
      <c r="I15" s="242"/>
      <c r="J15" s="258" t="s">
        <v>255</v>
      </c>
      <c r="K15" s="260"/>
      <c r="L15" s="260"/>
      <c r="M15" s="260"/>
      <c r="N15" s="260"/>
      <c r="O15" s="260"/>
      <c r="P15" s="260"/>
      <c r="Q15" s="260"/>
      <c r="R15" s="260"/>
      <c r="S15" s="260"/>
      <c r="T15" s="260"/>
      <c r="U15" s="201"/>
      <c r="V15" s="201"/>
    </row>
    <row r="16" spans="1:22" s="20" customFormat="1" ht="19.899999999999999" customHeight="1"/>
    <row r="17" spans="1:22" s="24" customFormat="1" ht="19.899999999999999" customHeight="1">
      <c r="B17" s="242">
        <f>共通項目入力シート!C13</f>
        <v>0</v>
      </c>
      <c r="C17" s="247"/>
      <c r="D17" s="247"/>
      <c r="E17" s="247"/>
      <c r="F17" s="247"/>
      <c r="G17" s="247"/>
      <c r="H17" s="247"/>
      <c r="I17" s="258" t="s">
        <v>206</v>
      </c>
      <c r="J17" s="259"/>
      <c r="K17" s="259"/>
      <c r="L17" s="259"/>
      <c r="M17" s="259"/>
      <c r="N17" s="259"/>
      <c r="O17" s="259"/>
      <c r="P17" s="259"/>
      <c r="Q17" s="259"/>
    </row>
    <row r="18" spans="1:22" ht="19.899999999999999" customHeight="1"/>
    <row r="19" spans="1:22" ht="19.899999999999999" customHeight="1"/>
    <row r="20" spans="1:22" ht="19.899999999999999" customHeight="1">
      <c r="K20" s="177" t="s">
        <v>59</v>
      </c>
    </row>
    <row r="21" spans="1:22" ht="19.899999999999999" customHeight="1"/>
    <row r="22" spans="1:22" ht="30" customHeight="1">
      <c r="B22" s="181" t="s">
        <v>62</v>
      </c>
      <c r="C22" s="181"/>
      <c r="D22" s="181"/>
      <c r="E22" s="181"/>
      <c r="F22" s="177" t="s">
        <v>52</v>
      </c>
      <c r="G22" s="21">
        <f>共通項目入力シート!C5</f>
        <v>0</v>
      </c>
      <c r="H22" s="21">
        <f>共通項目入力シート!D5</f>
        <v>0</v>
      </c>
      <c r="I22" s="21">
        <f>共通項目入力シート!E5</f>
        <v>0</v>
      </c>
      <c r="J22" s="21">
        <f>共通項目入力シート!F5</f>
        <v>0</v>
      </c>
      <c r="K22" s="21">
        <f>共通項目入力シート!G5</f>
        <v>0</v>
      </c>
      <c r="L22" s="21">
        <f>共通項目入力シート!H5</f>
        <v>0</v>
      </c>
      <c r="M22" s="21">
        <f>共通項目入力シート!I5</f>
        <v>0</v>
      </c>
      <c r="N22" s="21">
        <f>共通項目入力シート!J5</f>
        <v>0</v>
      </c>
      <c r="O22" s="177" t="s">
        <v>50</v>
      </c>
      <c r="P22" s="181" t="s">
        <v>60</v>
      </c>
      <c r="Q22" s="177"/>
      <c r="R22" s="181"/>
    </row>
    <row r="23" spans="1:22" ht="19.899999999999999" customHeight="1">
      <c r="A23" s="2"/>
      <c r="B23" s="181"/>
      <c r="C23" s="181"/>
      <c r="D23" s="181"/>
      <c r="E23" s="181"/>
      <c r="F23" s="181"/>
      <c r="G23" s="181"/>
      <c r="H23" s="181"/>
      <c r="I23" s="22"/>
      <c r="J23" s="22"/>
      <c r="K23" s="22"/>
      <c r="L23" s="22"/>
      <c r="M23" s="22"/>
      <c r="S23" s="181"/>
      <c r="T23" s="181"/>
    </row>
    <row r="24" spans="1:22" ht="19.899999999999999" customHeight="1"/>
    <row r="25" spans="1:22" ht="40.15" customHeight="1">
      <c r="B25" s="177">
        <v>1</v>
      </c>
      <c r="C25" s="244" t="s">
        <v>254</v>
      </c>
      <c r="D25" s="244"/>
      <c r="E25" s="244"/>
      <c r="F25" s="181"/>
      <c r="G25" s="248">
        <f>共通項目入力シート!C7</f>
        <v>0</v>
      </c>
      <c r="H25" s="248"/>
      <c r="I25" s="248"/>
      <c r="J25" s="248"/>
      <c r="K25" s="248"/>
      <c r="L25" s="248"/>
      <c r="M25" s="248"/>
      <c r="N25" s="248"/>
      <c r="O25" s="248"/>
      <c r="P25" s="248"/>
      <c r="Q25" s="248"/>
      <c r="R25" s="248"/>
      <c r="S25" s="248"/>
      <c r="T25" s="248"/>
      <c r="U25" s="247"/>
      <c r="V25" s="247"/>
    </row>
    <row r="26" spans="1:22" ht="19.899999999999999" customHeight="1">
      <c r="B26" s="177"/>
    </row>
    <row r="27" spans="1:22" ht="19.899999999999999" customHeight="1">
      <c r="B27" s="177">
        <v>2</v>
      </c>
      <c r="C27" s="244" t="s">
        <v>63</v>
      </c>
      <c r="D27" s="244"/>
      <c r="E27" s="244"/>
      <c r="F27" s="181"/>
      <c r="G27" s="254">
        <f>共通項目入力シート!C9</f>
        <v>0</v>
      </c>
      <c r="H27" s="254"/>
      <c r="I27" s="254"/>
      <c r="J27" s="254"/>
      <c r="K27" s="254"/>
      <c r="L27" s="254"/>
      <c r="M27" s="254"/>
      <c r="N27" s="254"/>
      <c r="O27" s="254"/>
      <c r="P27" s="254"/>
      <c r="Q27" s="254"/>
      <c r="R27" s="254"/>
      <c r="S27" s="254"/>
      <c r="T27" s="254"/>
      <c r="U27" s="247"/>
      <c r="V27" s="247"/>
    </row>
    <row r="28" spans="1:22" ht="19.899999999999999" customHeight="1">
      <c r="B28" s="177"/>
    </row>
    <row r="29" spans="1:22" ht="19.899999999999999" customHeight="1">
      <c r="B29" s="177"/>
    </row>
    <row r="30" spans="1:22" ht="19.899999999999999" customHeight="1">
      <c r="B30" s="249">
        <v>3</v>
      </c>
      <c r="C30" s="255" t="s">
        <v>239</v>
      </c>
      <c r="D30" s="256"/>
      <c r="E30" s="256"/>
      <c r="G30" s="253" t="s">
        <v>66</v>
      </c>
      <c r="H30" s="253"/>
      <c r="I30" s="240">
        <f>共通項目入力シート!C13</f>
        <v>0</v>
      </c>
      <c r="J30" s="240"/>
      <c r="K30" s="240"/>
      <c r="L30" s="240"/>
      <c r="M30" s="240"/>
      <c r="N30" s="240"/>
      <c r="O30" s="240"/>
      <c r="P30" s="240"/>
    </row>
    <row r="31" spans="1:22" ht="9.9499999999999993" customHeight="1">
      <c r="B31" s="241"/>
      <c r="C31" s="256"/>
      <c r="D31" s="256"/>
      <c r="E31" s="256"/>
      <c r="G31" s="179"/>
      <c r="H31" s="179"/>
      <c r="I31" s="180"/>
      <c r="J31" s="180"/>
      <c r="K31" s="180"/>
      <c r="L31" s="180"/>
      <c r="M31" s="180"/>
      <c r="N31" s="180"/>
      <c r="O31" s="180"/>
      <c r="P31" s="180"/>
    </row>
    <row r="32" spans="1:22" ht="9.9499999999999993" customHeight="1">
      <c r="B32" s="241"/>
      <c r="C32" s="257" t="s">
        <v>240</v>
      </c>
      <c r="D32" s="257"/>
      <c r="E32" s="257"/>
      <c r="F32" s="181"/>
    </row>
    <row r="33" spans="2:16" ht="19.899999999999999" customHeight="1">
      <c r="B33" s="241"/>
      <c r="C33" s="257"/>
      <c r="D33" s="257"/>
      <c r="E33" s="257"/>
      <c r="G33" s="253" t="s">
        <v>67</v>
      </c>
      <c r="H33" s="253"/>
      <c r="I33" s="240">
        <f>共通項目入力シート!C15</f>
        <v>0</v>
      </c>
      <c r="J33" s="240"/>
      <c r="K33" s="240"/>
      <c r="L33" s="240"/>
      <c r="M33" s="240"/>
      <c r="N33" s="240"/>
      <c r="O33" s="240"/>
      <c r="P33" s="240"/>
    </row>
    <row r="34" spans="2:16" ht="19.899999999999999" customHeight="1"/>
    <row r="35" spans="2:16" ht="19.899999999999999" customHeight="1"/>
    <row r="36" spans="2:16" ht="19.899999999999999" customHeight="1">
      <c r="B36" s="10">
        <v>4</v>
      </c>
      <c r="C36" s="244" t="s">
        <v>64</v>
      </c>
      <c r="D36" s="244"/>
      <c r="E36" s="244"/>
      <c r="G36" s="252">
        <f>共通項目入力シート!C17</f>
        <v>0</v>
      </c>
      <c r="H36" s="252"/>
      <c r="I36" s="252"/>
      <c r="J36" s="252"/>
      <c r="K36" s="252"/>
      <c r="L36" s="252"/>
      <c r="M36" s="252"/>
      <c r="N36" s="3" t="s">
        <v>65</v>
      </c>
    </row>
    <row r="37" spans="2:16" ht="19.899999999999999" customHeight="1"/>
  </sheetData>
  <sheetProtection algorithmName="SHA-512" hashValue="/51Bb3YRrPkXhVJM+3XMHc0OqP8q36wP6NtRZJDQdgjI1I0HqeUv9K35uxDcM4x6qdwSfflEbUAnlMbHt+rmnA==" saltValue="istOF9TrBfPA91kskyq1Ag==" spinCount="100000" sheet="1" objects="1" scenarios="1"/>
  <mergeCells count="29">
    <mergeCell ref="C36:E36"/>
    <mergeCell ref="C25:E25"/>
    <mergeCell ref="H6:I6"/>
    <mergeCell ref="K7:L7"/>
    <mergeCell ref="K6:L6"/>
    <mergeCell ref="K8:L8"/>
    <mergeCell ref="G36:M36"/>
    <mergeCell ref="G30:H30"/>
    <mergeCell ref="G33:H33"/>
    <mergeCell ref="G27:V27"/>
    <mergeCell ref="C30:E31"/>
    <mergeCell ref="C32:E33"/>
    <mergeCell ref="I17:Q17"/>
    <mergeCell ref="J15:T15"/>
    <mergeCell ref="N1:U1"/>
    <mergeCell ref="I33:P33"/>
    <mergeCell ref="C15:I15"/>
    <mergeCell ref="A3:J3"/>
    <mergeCell ref="C27:E27"/>
    <mergeCell ref="I30:P30"/>
    <mergeCell ref="M5:V5"/>
    <mergeCell ref="M6:V6"/>
    <mergeCell ref="M7:V7"/>
    <mergeCell ref="M8:V8"/>
    <mergeCell ref="E11:R12"/>
    <mergeCell ref="B17:H17"/>
    <mergeCell ref="G25:V25"/>
    <mergeCell ref="K5:L5"/>
    <mergeCell ref="B30:B33"/>
  </mergeCells>
  <phoneticPr fontId="1"/>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AB43"/>
  <sheetViews>
    <sheetView showWhiteSpace="0" view="pageBreakPreview" zoomScale="80" zoomScaleNormal="100" zoomScaleSheetLayoutView="80" workbookViewId="0"/>
  </sheetViews>
  <sheetFormatPr defaultColWidth="2.875" defaultRowHeight="13.5"/>
  <cols>
    <col min="1" max="3" width="5.875" style="136" customWidth="1"/>
    <col min="4" max="4" width="3.625" style="136" customWidth="1"/>
    <col min="5" max="5" width="4.75" style="136" customWidth="1"/>
    <col min="6" max="6" width="4.75" style="137" customWidth="1"/>
    <col min="7" max="7" width="4.75" style="136" customWidth="1"/>
    <col min="8" max="8" width="4.75" style="137" customWidth="1"/>
    <col min="9" max="9" width="4.75" style="136" customWidth="1"/>
    <col min="10" max="12" width="4.75" style="137" customWidth="1"/>
    <col min="13" max="21" width="4.75" style="136" customWidth="1"/>
    <col min="22" max="24" width="3.75" style="136" customWidth="1"/>
    <col min="25" max="16384" width="2.875" style="136"/>
  </cols>
  <sheetData>
    <row r="1" spans="1:21" ht="27" customHeight="1">
      <c r="N1" s="306">
        <f>共通項目入力シート!C11</f>
        <v>0</v>
      </c>
      <c r="O1" s="306"/>
      <c r="P1" s="306"/>
      <c r="Q1" s="306"/>
      <c r="R1" s="306"/>
      <c r="S1" s="306"/>
      <c r="T1" s="306"/>
    </row>
    <row r="2" spans="1:21" ht="27" customHeight="1">
      <c r="B2" s="309" t="s">
        <v>202</v>
      </c>
      <c r="C2" s="309"/>
      <c r="D2" s="309"/>
      <c r="E2" s="309"/>
      <c r="F2" s="309"/>
      <c r="G2" s="309"/>
      <c r="H2" s="309"/>
      <c r="I2" s="309"/>
    </row>
    <row r="3" spans="1:21" ht="21.75" customHeight="1">
      <c r="I3" s="275" t="s">
        <v>117</v>
      </c>
      <c r="J3" s="275"/>
      <c r="K3" s="275"/>
      <c r="L3" s="277" t="str">
        <f>共通項目入力シート!C21&amp;"　"&amp;IF(共通項目入力シート!C23="","",共通項目入力シート!C23)</f>
        <v>　</v>
      </c>
      <c r="M3" s="277"/>
      <c r="N3" s="277"/>
      <c r="O3" s="277"/>
      <c r="P3" s="277"/>
      <c r="Q3" s="277"/>
      <c r="R3" s="277"/>
      <c r="S3" s="277"/>
      <c r="T3" s="277"/>
      <c r="U3" s="277"/>
    </row>
    <row r="4" spans="1:21" ht="21.75" customHeight="1">
      <c r="I4" s="308" t="s">
        <v>185</v>
      </c>
      <c r="J4" s="308"/>
      <c r="K4" s="308"/>
      <c r="L4" s="278"/>
      <c r="M4" s="278"/>
      <c r="N4" s="278"/>
      <c r="O4" s="278"/>
      <c r="P4" s="278"/>
      <c r="Q4" s="278"/>
      <c r="R4" s="278"/>
      <c r="S4" s="278"/>
      <c r="T4" s="278"/>
      <c r="U4" s="278"/>
    </row>
    <row r="5" spans="1:21" ht="33.6" customHeight="1">
      <c r="I5" s="289" t="s">
        <v>184</v>
      </c>
      <c r="J5" s="289"/>
      <c r="K5" s="289"/>
      <c r="L5" s="279">
        <f>共通項目入力シート!C25</f>
        <v>0</v>
      </c>
      <c r="M5" s="279"/>
      <c r="N5" s="279"/>
      <c r="O5" s="279"/>
      <c r="P5" s="279"/>
      <c r="Q5" s="279"/>
      <c r="R5" s="279"/>
      <c r="S5" s="279"/>
      <c r="T5" s="279"/>
      <c r="U5" s="279"/>
    </row>
    <row r="6" spans="1:21" ht="18" customHeight="1">
      <c r="I6" s="276" t="s">
        <v>57</v>
      </c>
      <c r="J6" s="276"/>
      <c r="K6" s="276"/>
      <c r="L6" s="307" t="str">
        <f>共通項目入力シート!C27&amp;"　"&amp;共通項目入力シート!C29</f>
        <v>　</v>
      </c>
      <c r="M6" s="307"/>
      <c r="N6" s="307"/>
      <c r="O6" s="307"/>
      <c r="P6" s="307"/>
      <c r="Q6" s="307"/>
      <c r="R6" s="307"/>
      <c r="S6" s="307"/>
      <c r="T6" s="307"/>
      <c r="U6" s="307"/>
    </row>
    <row r="8" spans="1:21" s="138" customFormat="1" ht="30" customHeight="1">
      <c r="A8" s="311" t="s">
        <v>33</v>
      </c>
      <c r="B8" s="311"/>
      <c r="C8" s="311"/>
      <c r="D8" s="311"/>
      <c r="E8" s="311"/>
      <c r="F8" s="311"/>
      <c r="G8" s="311"/>
      <c r="H8" s="311"/>
      <c r="I8" s="311"/>
      <c r="J8" s="311"/>
      <c r="K8" s="311"/>
      <c r="L8" s="311"/>
      <c r="M8" s="311"/>
      <c r="N8" s="311"/>
      <c r="O8" s="311"/>
      <c r="P8" s="311"/>
      <c r="Q8" s="311"/>
      <c r="R8" s="311"/>
    </row>
    <row r="10" spans="1:21" ht="25.15" customHeight="1">
      <c r="A10" s="288" t="s">
        <v>32</v>
      </c>
      <c r="B10" s="288"/>
      <c r="C10" s="288"/>
      <c r="D10" s="139"/>
      <c r="E10" s="140" t="s">
        <v>31</v>
      </c>
      <c r="F10" s="141">
        <f>共通項目入力シート!C5</f>
        <v>0</v>
      </c>
      <c r="G10" s="141">
        <f>共通項目入力シート!D5</f>
        <v>0</v>
      </c>
      <c r="H10" s="141">
        <f>共通項目入力シート!E5</f>
        <v>0</v>
      </c>
      <c r="I10" s="141">
        <f>共通項目入力シート!F5</f>
        <v>0</v>
      </c>
      <c r="J10" s="141">
        <f>共通項目入力シート!G5</f>
        <v>0</v>
      </c>
      <c r="K10" s="141">
        <f>共通項目入力シート!H5</f>
        <v>0</v>
      </c>
      <c r="L10" s="141">
        <f>共通項目入力シート!I5</f>
        <v>0</v>
      </c>
      <c r="M10" s="141">
        <f>共通項目入力シート!J5</f>
        <v>0</v>
      </c>
      <c r="N10" s="140" t="s">
        <v>30</v>
      </c>
      <c r="O10" s="182"/>
    </row>
    <row r="11" spans="1:21" ht="25.15" customHeight="1">
      <c r="A11" s="310" t="s">
        <v>232</v>
      </c>
      <c r="B11" s="310"/>
      <c r="C11" s="310"/>
      <c r="E11" s="286">
        <f>共通項目入力シート!C7</f>
        <v>0</v>
      </c>
      <c r="F11" s="287"/>
      <c r="G11" s="287"/>
      <c r="H11" s="287"/>
      <c r="I11" s="287"/>
      <c r="J11" s="287"/>
      <c r="K11" s="287"/>
      <c r="L11" s="287"/>
      <c r="M11" s="287"/>
      <c r="N11" s="287"/>
      <c r="O11" s="287"/>
      <c r="P11" s="287"/>
      <c r="Q11" s="287"/>
      <c r="R11" s="287"/>
      <c r="S11" s="287"/>
      <c r="T11" s="287"/>
    </row>
    <row r="12" spans="1:21" ht="25.15" customHeight="1">
      <c r="A12" s="288" t="s">
        <v>29</v>
      </c>
      <c r="B12" s="288"/>
      <c r="C12" s="288"/>
      <c r="D12" s="142"/>
      <c r="E12" s="284">
        <f>共通項目入力シート!C11</f>
        <v>0</v>
      </c>
      <c r="F12" s="284"/>
      <c r="G12" s="284"/>
      <c r="H12" s="284"/>
      <c r="I12" s="284"/>
      <c r="J12" s="284"/>
      <c r="K12" s="285"/>
      <c r="L12" s="143"/>
    </row>
    <row r="13" spans="1:21" ht="25.15" customHeight="1">
      <c r="A13" s="288" t="s">
        <v>241</v>
      </c>
      <c r="B13" s="288"/>
      <c r="C13" s="288"/>
      <c r="D13" s="144"/>
      <c r="E13" s="290">
        <f>共通項目入力シート!C13</f>
        <v>0</v>
      </c>
      <c r="F13" s="290"/>
      <c r="G13" s="290"/>
      <c r="H13" s="290"/>
      <c r="I13" s="290"/>
      <c r="J13" s="290"/>
      <c r="K13" s="292"/>
      <c r="L13" s="145" t="s">
        <v>28</v>
      </c>
      <c r="M13" s="290">
        <f>共通項目入力シート!C15</f>
        <v>0</v>
      </c>
      <c r="N13" s="291"/>
      <c r="O13" s="291"/>
      <c r="P13" s="291"/>
      <c r="Q13" s="291"/>
      <c r="R13" s="291"/>
      <c r="S13" s="291"/>
    </row>
    <row r="14" spans="1:21" ht="27" customHeight="1"/>
    <row r="15" spans="1:21" ht="27" customHeight="1">
      <c r="A15" s="281" t="s">
        <v>26</v>
      </c>
      <c r="B15" s="282"/>
      <c r="C15" s="282"/>
      <c r="D15" s="282"/>
      <c r="E15" s="282"/>
      <c r="F15" s="283"/>
      <c r="G15" s="312" t="s">
        <v>25</v>
      </c>
      <c r="H15" s="313"/>
      <c r="I15" s="281" t="s">
        <v>24</v>
      </c>
      <c r="J15" s="313"/>
      <c r="K15" s="281" t="s">
        <v>23</v>
      </c>
      <c r="L15" s="282"/>
      <c r="M15" s="282"/>
      <c r="N15" s="282"/>
      <c r="O15" s="280" t="s">
        <v>22</v>
      </c>
      <c r="P15" s="280"/>
      <c r="Q15" s="280"/>
      <c r="R15" s="280"/>
      <c r="S15" s="280"/>
      <c r="T15" s="280" t="s">
        <v>21</v>
      </c>
      <c r="U15" s="280"/>
    </row>
    <row r="16" spans="1:21" ht="27" customHeight="1">
      <c r="A16" s="295"/>
      <c r="B16" s="296"/>
      <c r="C16" s="296"/>
      <c r="D16" s="296"/>
      <c r="E16" s="296"/>
      <c r="F16" s="297"/>
      <c r="G16" s="264"/>
      <c r="H16" s="265"/>
      <c r="I16" s="274"/>
      <c r="J16" s="265"/>
      <c r="K16" s="262"/>
      <c r="L16" s="263"/>
      <c r="M16" s="263"/>
      <c r="N16" s="263"/>
      <c r="O16" s="273"/>
      <c r="P16" s="273"/>
      <c r="Q16" s="273"/>
      <c r="R16" s="273"/>
      <c r="S16" s="273"/>
      <c r="T16" s="261"/>
      <c r="U16" s="261"/>
    </row>
    <row r="17" spans="1:26" ht="27" customHeight="1">
      <c r="A17" s="295"/>
      <c r="B17" s="296"/>
      <c r="C17" s="296"/>
      <c r="D17" s="296"/>
      <c r="E17" s="296"/>
      <c r="F17" s="297"/>
      <c r="G17" s="264"/>
      <c r="H17" s="265"/>
      <c r="I17" s="274"/>
      <c r="J17" s="265"/>
      <c r="K17" s="262"/>
      <c r="L17" s="263"/>
      <c r="M17" s="263"/>
      <c r="N17" s="263"/>
      <c r="O17" s="273"/>
      <c r="P17" s="273"/>
      <c r="Q17" s="273"/>
      <c r="R17" s="273"/>
      <c r="S17" s="273"/>
      <c r="T17" s="261"/>
      <c r="U17" s="261"/>
      <c r="Z17" s="202"/>
    </row>
    <row r="18" spans="1:26" ht="27" customHeight="1">
      <c r="A18" s="295"/>
      <c r="B18" s="296"/>
      <c r="C18" s="296"/>
      <c r="D18" s="296"/>
      <c r="E18" s="296"/>
      <c r="F18" s="297"/>
      <c r="G18" s="264"/>
      <c r="H18" s="265"/>
      <c r="I18" s="274"/>
      <c r="J18" s="265"/>
      <c r="K18" s="262"/>
      <c r="L18" s="263"/>
      <c r="M18" s="263"/>
      <c r="N18" s="263"/>
      <c r="O18" s="273"/>
      <c r="P18" s="273"/>
      <c r="Q18" s="273"/>
      <c r="R18" s="273"/>
      <c r="S18" s="273"/>
      <c r="T18" s="261"/>
      <c r="U18" s="261"/>
      <c r="Z18" s="202"/>
    </row>
    <row r="19" spans="1:26" ht="27" customHeight="1">
      <c r="A19" s="295"/>
      <c r="B19" s="296"/>
      <c r="C19" s="296"/>
      <c r="D19" s="296"/>
      <c r="E19" s="296"/>
      <c r="F19" s="297"/>
      <c r="G19" s="264"/>
      <c r="H19" s="265"/>
      <c r="I19" s="274"/>
      <c r="J19" s="265"/>
      <c r="K19" s="262"/>
      <c r="L19" s="263"/>
      <c r="M19" s="263"/>
      <c r="N19" s="263"/>
      <c r="O19" s="273"/>
      <c r="P19" s="273"/>
      <c r="Q19" s="273"/>
      <c r="R19" s="273"/>
      <c r="S19" s="273"/>
      <c r="T19" s="261"/>
      <c r="U19" s="261"/>
      <c r="Z19" s="202"/>
    </row>
    <row r="20" spans="1:26" ht="27" customHeight="1">
      <c r="A20" s="295"/>
      <c r="B20" s="296"/>
      <c r="C20" s="296"/>
      <c r="D20" s="296"/>
      <c r="E20" s="296"/>
      <c r="F20" s="297"/>
      <c r="G20" s="264"/>
      <c r="H20" s="265"/>
      <c r="I20" s="274"/>
      <c r="J20" s="265"/>
      <c r="K20" s="262"/>
      <c r="L20" s="263"/>
      <c r="M20" s="263"/>
      <c r="N20" s="263"/>
      <c r="O20" s="273"/>
      <c r="P20" s="273"/>
      <c r="Q20" s="273"/>
      <c r="R20" s="273"/>
      <c r="S20" s="273"/>
      <c r="T20" s="261"/>
      <c r="U20" s="261"/>
      <c r="Z20" s="202"/>
    </row>
    <row r="21" spans="1:26" ht="27" customHeight="1">
      <c r="A21" s="295"/>
      <c r="B21" s="296"/>
      <c r="C21" s="296"/>
      <c r="D21" s="296"/>
      <c r="E21" s="296"/>
      <c r="F21" s="297"/>
      <c r="G21" s="264"/>
      <c r="H21" s="265"/>
      <c r="I21" s="274"/>
      <c r="J21" s="265"/>
      <c r="K21" s="262"/>
      <c r="L21" s="263"/>
      <c r="M21" s="263"/>
      <c r="N21" s="263"/>
      <c r="O21" s="273"/>
      <c r="P21" s="273"/>
      <c r="Q21" s="273"/>
      <c r="R21" s="273"/>
      <c r="S21" s="273"/>
      <c r="T21" s="261"/>
      <c r="U21" s="261"/>
      <c r="Z21" s="202"/>
    </row>
    <row r="22" spans="1:26" ht="27" customHeight="1">
      <c r="A22" s="295"/>
      <c r="B22" s="296"/>
      <c r="C22" s="296"/>
      <c r="D22" s="296"/>
      <c r="E22" s="296"/>
      <c r="F22" s="297"/>
      <c r="G22" s="264"/>
      <c r="H22" s="265"/>
      <c r="I22" s="274"/>
      <c r="J22" s="265"/>
      <c r="K22" s="262"/>
      <c r="L22" s="263"/>
      <c r="M22" s="263"/>
      <c r="N22" s="263"/>
      <c r="O22" s="273"/>
      <c r="P22" s="273"/>
      <c r="Q22" s="273"/>
      <c r="R22" s="273"/>
      <c r="S22" s="273"/>
      <c r="T22" s="261"/>
      <c r="U22" s="261"/>
      <c r="Z22" s="202"/>
    </row>
    <row r="23" spans="1:26" ht="27" customHeight="1">
      <c r="A23" s="295"/>
      <c r="B23" s="296"/>
      <c r="C23" s="296"/>
      <c r="D23" s="296"/>
      <c r="E23" s="296"/>
      <c r="F23" s="297"/>
      <c r="G23" s="264"/>
      <c r="H23" s="265"/>
      <c r="I23" s="274"/>
      <c r="J23" s="265"/>
      <c r="K23" s="262"/>
      <c r="L23" s="263"/>
      <c r="M23" s="263"/>
      <c r="N23" s="263"/>
      <c r="O23" s="273"/>
      <c r="P23" s="273"/>
      <c r="Q23" s="273"/>
      <c r="R23" s="273"/>
      <c r="S23" s="273"/>
      <c r="T23" s="261"/>
      <c r="U23" s="261"/>
      <c r="Z23" s="202"/>
    </row>
    <row r="24" spans="1:26" ht="27" customHeight="1">
      <c r="A24" s="295"/>
      <c r="B24" s="296"/>
      <c r="C24" s="296"/>
      <c r="D24" s="296"/>
      <c r="E24" s="296"/>
      <c r="F24" s="297"/>
      <c r="G24" s="264"/>
      <c r="H24" s="265"/>
      <c r="I24" s="274"/>
      <c r="J24" s="265"/>
      <c r="K24" s="262"/>
      <c r="L24" s="263"/>
      <c r="M24" s="263"/>
      <c r="N24" s="263"/>
      <c r="O24" s="273"/>
      <c r="P24" s="273"/>
      <c r="Q24" s="273"/>
      <c r="R24" s="273"/>
      <c r="S24" s="273"/>
      <c r="T24" s="261"/>
      <c r="U24" s="261"/>
      <c r="Z24" s="202"/>
    </row>
    <row r="25" spans="1:26" ht="27" customHeight="1">
      <c r="A25" s="295"/>
      <c r="B25" s="296"/>
      <c r="C25" s="296"/>
      <c r="D25" s="296"/>
      <c r="E25" s="296"/>
      <c r="F25" s="297"/>
      <c r="G25" s="264"/>
      <c r="H25" s="265"/>
      <c r="I25" s="274"/>
      <c r="J25" s="265"/>
      <c r="K25" s="262"/>
      <c r="L25" s="263"/>
      <c r="M25" s="263"/>
      <c r="N25" s="263"/>
      <c r="O25" s="273"/>
      <c r="P25" s="273"/>
      <c r="Q25" s="273"/>
      <c r="R25" s="273"/>
      <c r="S25" s="273"/>
      <c r="T25" s="261"/>
      <c r="U25" s="261"/>
      <c r="Z25" s="202"/>
    </row>
    <row r="26" spans="1:26" ht="27" customHeight="1">
      <c r="A26" s="295"/>
      <c r="B26" s="296"/>
      <c r="C26" s="296"/>
      <c r="D26" s="296"/>
      <c r="E26" s="296"/>
      <c r="F26" s="297"/>
      <c r="G26" s="264"/>
      <c r="H26" s="265"/>
      <c r="I26" s="274"/>
      <c r="J26" s="265"/>
      <c r="K26" s="262"/>
      <c r="L26" s="263"/>
      <c r="M26" s="263"/>
      <c r="N26" s="263"/>
      <c r="O26" s="273"/>
      <c r="P26" s="273"/>
      <c r="Q26" s="273"/>
      <c r="R26" s="273"/>
      <c r="S26" s="273"/>
      <c r="T26" s="261"/>
      <c r="U26" s="261"/>
      <c r="Z26" s="202"/>
    </row>
    <row r="27" spans="1:26" ht="27" customHeight="1">
      <c r="A27" s="295"/>
      <c r="B27" s="296"/>
      <c r="C27" s="296"/>
      <c r="D27" s="296"/>
      <c r="E27" s="296"/>
      <c r="F27" s="297"/>
      <c r="G27" s="264"/>
      <c r="H27" s="265"/>
      <c r="I27" s="274"/>
      <c r="J27" s="265"/>
      <c r="K27" s="262"/>
      <c r="L27" s="263"/>
      <c r="M27" s="263"/>
      <c r="N27" s="263"/>
      <c r="O27" s="273"/>
      <c r="P27" s="273"/>
      <c r="Q27" s="273"/>
      <c r="R27" s="273"/>
      <c r="S27" s="273"/>
      <c r="T27" s="261"/>
      <c r="U27" s="261"/>
      <c r="Z27" s="202"/>
    </row>
    <row r="28" spans="1:26" ht="27" customHeight="1">
      <c r="A28" s="295"/>
      <c r="B28" s="296"/>
      <c r="C28" s="296"/>
      <c r="D28" s="296"/>
      <c r="E28" s="296"/>
      <c r="F28" s="297"/>
      <c r="G28" s="264"/>
      <c r="H28" s="265"/>
      <c r="I28" s="274"/>
      <c r="J28" s="265"/>
      <c r="K28" s="262"/>
      <c r="L28" s="263"/>
      <c r="M28" s="263"/>
      <c r="N28" s="263"/>
      <c r="O28" s="273"/>
      <c r="P28" s="273"/>
      <c r="Q28" s="273"/>
      <c r="R28" s="273"/>
      <c r="S28" s="273"/>
      <c r="T28" s="261"/>
      <c r="U28" s="261"/>
      <c r="Z28" s="202"/>
    </row>
    <row r="29" spans="1:26" ht="27" customHeight="1">
      <c r="A29" s="295"/>
      <c r="B29" s="296"/>
      <c r="C29" s="296"/>
      <c r="D29" s="296"/>
      <c r="E29" s="296"/>
      <c r="F29" s="297"/>
      <c r="G29" s="264"/>
      <c r="H29" s="265"/>
      <c r="I29" s="274"/>
      <c r="J29" s="265"/>
      <c r="K29" s="262"/>
      <c r="L29" s="263"/>
      <c r="M29" s="263"/>
      <c r="N29" s="263"/>
      <c r="O29" s="273"/>
      <c r="P29" s="273"/>
      <c r="Q29" s="273"/>
      <c r="R29" s="273"/>
      <c r="S29" s="273"/>
      <c r="T29" s="261"/>
      <c r="U29" s="261"/>
      <c r="Z29" s="202"/>
    </row>
    <row r="30" spans="1:26" ht="27" customHeight="1">
      <c r="A30" s="295"/>
      <c r="B30" s="296"/>
      <c r="C30" s="296"/>
      <c r="D30" s="296"/>
      <c r="E30" s="296"/>
      <c r="F30" s="297"/>
      <c r="G30" s="264"/>
      <c r="H30" s="265"/>
      <c r="I30" s="274"/>
      <c r="J30" s="265"/>
      <c r="K30" s="262"/>
      <c r="L30" s="263"/>
      <c r="M30" s="263"/>
      <c r="N30" s="263"/>
      <c r="O30" s="273"/>
      <c r="P30" s="273"/>
      <c r="Q30" s="273"/>
      <c r="R30" s="273"/>
      <c r="S30" s="273"/>
      <c r="T30" s="261"/>
      <c r="U30" s="261"/>
      <c r="Z30" s="202"/>
    </row>
    <row r="31" spans="1:26" ht="27" customHeight="1">
      <c r="A31" s="295"/>
      <c r="B31" s="296"/>
      <c r="C31" s="296"/>
      <c r="D31" s="296"/>
      <c r="E31" s="296"/>
      <c r="F31" s="297"/>
      <c r="G31" s="264"/>
      <c r="H31" s="265"/>
      <c r="I31" s="274"/>
      <c r="J31" s="265"/>
      <c r="K31" s="262"/>
      <c r="L31" s="263"/>
      <c r="M31" s="263"/>
      <c r="N31" s="263"/>
      <c r="O31" s="273"/>
      <c r="P31" s="273"/>
      <c r="Q31" s="273"/>
      <c r="R31" s="273"/>
      <c r="S31" s="273"/>
      <c r="T31" s="261"/>
      <c r="U31" s="261"/>
      <c r="Z31" s="202"/>
    </row>
    <row r="32" spans="1:26" ht="27" customHeight="1">
      <c r="A32" s="295"/>
      <c r="B32" s="296"/>
      <c r="C32" s="296"/>
      <c r="D32" s="296"/>
      <c r="E32" s="296"/>
      <c r="F32" s="297"/>
      <c r="G32" s="264"/>
      <c r="H32" s="265"/>
      <c r="I32" s="274"/>
      <c r="J32" s="265"/>
      <c r="K32" s="262"/>
      <c r="L32" s="263"/>
      <c r="M32" s="263"/>
      <c r="N32" s="263"/>
      <c r="O32" s="273"/>
      <c r="P32" s="273"/>
      <c r="Q32" s="273"/>
      <c r="R32" s="273"/>
      <c r="S32" s="273"/>
      <c r="T32" s="261"/>
      <c r="U32" s="261"/>
      <c r="Z32" s="202"/>
    </row>
    <row r="33" spans="1:28" ht="27" customHeight="1">
      <c r="A33" s="295"/>
      <c r="B33" s="296"/>
      <c r="C33" s="296"/>
      <c r="D33" s="296"/>
      <c r="E33" s="296"/>
      <c r="F33" s="297"/>
      <c r="G33" s="264"/>
      <c r="H33" s="298"/>
      <c r="I33" s="274"/>
      <c r="J33" s="298"/>
      <c r="K33" s="262"/>
      <c r="L33" s="263"/>
      <c r="M33" s="263"/>
      <c r="N33" s="263"/>
      <c r="O33" s="266"/>
      <c r="P33" s="267"/>
      <c r="Q33" s="267"/>
      <c r="R33" s="267"/>
      <c r="S33" s="268"/>
      <c r="T33" s="269"/>
      <c r="U33" s="270"/>
      <c r="Z33" s="202"/>
    </row>
    <row r="34" spans="1:28" ht="27" customHeight="1">
      <c r="A34" s="295"/>
      <c r="B34" s="296"/>
      <c r="C34" s="296"/>
      <c r="D34" s="296"/>
      <c r="E34" s="296"/>
      <c r="F34" s="297"/>
      <c r="G34" s="264"/>
      <c r="H34" s="298"/>
      <c r="I34" s="274"/>
      <c r="J34" s="298"/>
      <c r="K34" s="262"/>
      <c r="L34" s="263"/>
      <c r="M34" s="263"/>
      <c r="N34" s="263"/>
      <c r="O34" s="266"/>
      <c r="P34" s="267"/>
      <c r="Q34" s="267"/>
      <c r="R34" s="267"/>
      <c r="S34" s="268"/>
      <c r="T34" s="269"/>
      <c r="U34" s="270"/>
      <c r="Z34" s="202"/>
    </row>
    <row r="35" spans="1:28" ht="27" customHeight="1">
      <c r="A35" s="295"/>
      <c r="B35" s="296"/>
      <c r="C35" s="296"/>
      <c r="D35" s="296"/>
      <c r="E35" s="296"/>
      <c r="F35" s="297"/>
      <c r="G35" s="264"/>
      <c r="H35" s="298"/>
      <c r="I35" s="274"/>
      <c r="J35" s="298"/>
      <c r="K35" s="262"/>
      <c r="L35" s="263"/>
      <c r="M35" s="263"/>
      <c r="N35" s="263"/>
      <c r="O35" s="266"/>
      <c r="P35" s="267"/>
      <c r="Q35" s="267"/>
      <c r="R35" s="267"/>
      <c r="S35" s="268"/>
      <c r="T35" s="269"/>
      <c r="U35" s="270"/>
      <c r="Z35" s="202"/>
    </row>
    <row r="36" spans="1:28" ht="27" customHeight="1">
      <c r="A36" s="295"/>
      <c r="B36" s="296"/>
      <c r="C36" s="296"/>
      <c r="D36" s="296"/>
      <c r="E36" s="296"/>
      <c r="F36" s="297"/>
      <c r="G36" s="264"/>
      <c r="H36" s="265"/>
      <c r="I36" s="274"/>
      <c r="J36" s="265"/>
      <c r="K36" s="262"/>
      <c r="L36" s="263"/>
      <c r="M36" s="263"/>
      <c r="N36" s="263"/>
      <c r="O36" s="273"/>
      <c r="P36" s="273"/>
      <c r="Q36" s="273"/>
      <c r="R36" s="273"/>
      <c r="S36" s="273"/>
      <c r="T36" s="261"/>
      <c r="U36" s="261"/>
      <c r="Z36" s="202"/>
    </row>
    <row r="37" spans="1:28" ht="27" customHeight="1">
      <c r="A37" s="295"/>
      <c r="B37" s="296"/>
      <c r="C37" s="296"/>
      <c r="D37" s="296"/>
      <c r="E37" s="296"/>
      <c r="F37" s="297"/>
      <c r="G37" s="264"/>
      <c r="H37" s="265"/>
      <c r="I37" s="274"/>
      <c r="J37" s="265"/>
      <c r="K37" s="262"/>
      <c r="L37" s="263"/>
      <c r="M37" s="263"/>
      <c r="N37" s="263"/>
      <c r="O37" s="273"/>
      <c r="P37" s="273"/>
      <c r="Q37" s="273"/>
      <c r="R37" s="273"/>
      <c r="S37" s="273"/>
      <c r="T37" s="261"/>
      <c r="U37" s="261"/>
      <c r="Z37" s="202"/>
    </row>
    <row r="38" spans="1:28" ht="27" customHeight="1">
      <c r="A38" s="303" t="s">
        <v>20</v>
      </c>
      <c r="B38" s="304"/>
      <c r="C38" s="304"/>
      <c r="D38" s="304"/>
      <c r="E38" s="304"/>
      <c r="F38" s="305"/>
      <c r="G38" s="264"/>
      <c r="H38" s="298"/>
      <c r="I38" s="274"/>
      <c r="J38" s="265"/>
      <c r="K38" s="262"/>
      <c r="L38" s="263"/>
      <c r="M38" s="263"/>
      <c r="N38" s="263"/>
      <c r="O38" s="273"/>
      <c r="P38" s="273"/>
      <c r="Q38" s="273"/>
      <c r="R38" s="273"/>
      <c r="S38" s="273"/>
      <c r="T38" s="261"/>
      <c r="U38" s="261"/>
      <c r="W38" s="136" t="s">
        <v>187</v>
      </c>
      <c r="Z38" s="202"/>
      <c r="AA38" s="302" t="str">
        <f>IF(O39="","",IF(O38=共通項目入力シート!C19,"OK","NG"))</f>
        <v/>
      </c>
      <c r="AB38" s="302"/>
    </row>
    <row r="39" spans="1:28" ht="27" customHeight="1">
      <c r="A39" s="299" t="s">
        <v>19</v>
      </c>
      <c r="B39" s="300"/>
      <c r="C39" s="300"/>
      <c r="D39" s="300"/>
      <c r="E39" s="300"/>
      <c r="F39" s="301"/>
      <c r="G39" s="271"/>
      <c r="H39" s="272"/>
      <c r="I39" s="274"/>
      <c r="J39" s="265"/>
      <c r="K39" s="262"/>
      <c r="L39" s="263"/>
      <c r="M39" s="263"/>
      <c r="N39" s="263"/>
      <c r="O39" s="273"/>
      <c r="P39" s="273"/>
      <c r="Q39" s="273"/>
      <c r="R39" s="273"/>
      <c r="S39" s="273"/>
      <c r="T39" s="261"/>
      <c r="U39" s="261"/>
      <c r="W39" s="136" t="s">
        <v>188</v>
      </c>
      <c r="Z39" s="202"/>
      <c r="AA39" s="302" t="str">
        <f>IF(O39="","",IF(O39=共通項目入力シート!C17,"OK","NG"))</f>
        <v/>
      </c>
      <c r="AB39" s="302"/>
    </row>
    <row r="40" spans="1:28" ht="19.899999999999999" customHeight="1">
      <c r="A40" s="136" t="s">
        <v>230</v>
      </c>
      <c r="M40" s="137"/>
      <c r="N40" s="137"/>
    </row>
    <row r="41" spans="1:28" ht="19.899999999999999" customHeight="1">
      <c r="A41" s="294" t="s">
        <v>229</v>
      </c>
      <c r="B41" s="294"/>
      <c r="C41" s="294"/>
      <c r="D41" s="294"/>
      <c r="E41" s="294"/>
      <c r="F41" s="294"/>
      <c r="G41" s="294"/>
      <c r="H41" s="294"/>
      <c r="I41" s="294"/>
      <c r="J41" s="294"/>
      <c r="K41" s="294"/>
      <c r="M41" s="146" t="s">
        <v>18</v>
      </c>
      <c r="N41" s="293"/>
      <c r="O41" s="293"/>
      <c r="P41" s="293"/>
      <c r="Q41" s="293"/>
      <c r="R41" s="293"/>
      <c r="S41" s="136" t="s">
        <v>17</v>
      </c>
    </row>
    <row r="42" spans="1:28" ht="19.899999999999999" customHeight="1"/>
    <row r="43" spans="1:28" ht="48" customHeight="1">
      <c r="A43" s="203"/>
      <c r="B43" s="203"/>
      <c r="C43" s="204"/>
      <c r="D43" s="204"/>
      <c r="E43" s="204"/>
      <c r="F43" s="204"/>
      <c r="G43" s="204"/>
      <c r="H43" s="204"/>
      <c r="I43" s="204"/>
      <c r="J43" s="204"/>
      <c r="K43" s="204"/>
      <c r="L43" s="204"/>
      <c r="M43" s="204"/>
      <c r="N43" s="204"/>
      <c r="O43" s="204"/>
      <c r="P43" s="204"/>
      <c r="Q43" s="204"/>
      <c r="R43" s="204"/>
    </row>
  </sheetData>
  <sheetProtection algorithmName="SHA-512" hashValue="U+1SDzkA8nYF1v5e2NLNqtICfcV+1VkqKSEwPNBNpg6/RleDw24uo//LPt98PijcHLcabev45qBvIi2qH1gHZg==" saltValue="FvCOmcOCzFQzRROEh4rUdQ==" spinCount="100000" sheet="1" objects="1" scenarios="1"/>
  <mergeCells count="172">
    <mergeCell ref="K27:N27"/>
    <mergeCell ref="A19:F19"/>
    <mergeCell ref="A24:F24"/>
    <mergeCell ref="O26:S26"/>
    <mergeCell ref="G15:H15"/>
    <mergeCell ref="I15:J15"/>
    <mergeCell ref="I16:J16"/>
    <mergeCell ref="I17:J17"/>
    <mergeCell ref="I18:J18"/>
    <mergeCell ref="I26:J26"/>
    <mergeCell ref="K26:N26"/>
    <mergeCell ref="A20:F20"/>
    <mergeCell ref="O20:S20"/>
    <mergeCell ref="A17:F17"/>
    <mergeCell ref="A18:F18"/>
    <mergeCell ref="A25:F25"/>
    <mergeCell ref="G25:H25"/>
    <mergeCell ref="G26:H26"/>
    <mergeCell ref="K25:N25"/>
    <mergeCell ref="A16:F16"/>
    <mergeCell ref="A27:F27"/>
    <mergeCell ref="A21:F21"/>
    <mergeCell ref="A22:F22"/>
    <mergeCell ref="I19:J19"/>
    <mergeCell ref="T28:U28"/>
    <mergeCell ref="T29:U29"/>
    <mergeCell ref="T30:U30"/>
    <mergeCell ref="T31:U31"/>
    <mergeCell ref="O29:S29"/>
    <mergeCell ref="O30:S30"/>
    <mergeCell ref="G28:H28"/>
    <mergeCell ref="G29:H29"/>
    <mergeCell ref="G30:H30"/>
    <mergeCell ref="I30:J30"/>
    <mergeCell ref="I28:J28"/>
    <mergeCell ref="I29:J29"/>
    <mergeCell ref="O28:S28"/>
    <mergeCell ref="B2:I2"/>
    <mergeCell ref="T25:U25"/>
    <mergeCell ref="T26:U26"/>
    <mergeCell ref="T19:U19"/>
    <mergeCell ref="T20:U20"/>
    <mergeCell ref="O25:S25"/>
    <mergeCell ref="O19:S19"/>
    <mergeCell ref="O17:S17"/>
    <mergeCell ref="O18:S18"/>
    <mergeCell ref="G19:H19"/>
    <mergeCell ref="G20:H20"/>
    <mergeCell ref="G21:H21"/>
    <mergeCell ref="K21:N21"/>
    <mergeCell ref="K22:N22"/>
    <mergeCell ref="K23:N23"/>
    <mergeCell ref="G22:H22"/>
    <mergeCell ref="G23:H23"/>
    <mergeCell ref="O21:S21"/>
    <mergeCell ref="O15:S15"/>
    <mergeCell ref="A26:F26"/>
    <mergeCell ref="A23:F23"/>
    <mergeCell ref="A11:C11"/>
    <mergeCell ref="A12:C12"/>
    <mergeCell ref="A8:R8"/>
    <mergeCell ref="AA38:AB38"/>
    <mergeCell ref="T38:U38"/>
    <mergeCell ref="G35:H35"/>
    <mergeCell ref="I33:J33"/>
    <mergeCell ref="I34:J34"/>
    <mergeCell ref="I35:J35"/>
    <mergeCell ref="O34:S34"/>
    <mergeCell ref="N1:T1"/>
    <mergeCell ref="G27:H27"/>
    <mergeCell ref="O27:S27"/>
    <mergeCell ref="G24:H24"/>
    <mergeCell ref="I25:J25"/>
    <mergeCell ref="K24:N24"/>
    <mergeCell ref="K20:N20"/>
    <mergeCell ref="T21:U21"/>
    <mergeCell ref="K15:N15"/>
    <mergeCell ref="K16:N16"/>
    <mergeCell ref="K17:N17"/>
    <mergeCell ref="K18:N18"/>
    <mergeCell ref="K19:N19"/>
    <mergeCell ref="T27:U27"/>
    <mergeCell ref="L6:U6"/>
    <mergeCell ref="I4:K4"/>
    <mergeCell ref="T17:U17"/>
    <mergeCell ref="A39:F39"/>
    <mergeCell ref="A32:F32"/>
    <mergeCell ref="G32:H32"/>
    <mergeCell ref="A29:F29"/>
    <mergeCell ref="A30:F30"/>
    <mergeCell ref="G33:H33"/>
    <mergeCell ref="G34:H34"/>
    <mergeCell ref="AA39:AB39"/>
    <mergeCell ref="A31:F31"/>
    <mergeCell ref="A36:F36"/>
    <mergeCell ref="A37:F37"/>
    <mergeCell ref="A38:F38"/>
    <mergeCell ref="G36:H36"/>
    <mergeCell ref="G37:H37"/>
    <mergeCell ref="A33:F33"/>
    <mergeCell ref="A34:F34"/>
    <mergeCell ref="A35:F35"/>
    <mergeCell ref="O35:S35"/>
    <mergeCell ref="I36:J36"/>
    <mergeCell ref="T35:U35"/>
    <mergeCell ref="K35:N35"/>
    <mergeCell ref="I32:J32"/>
    <mergeCell ref="K32:N32"/>
    <mergeCell ref="O37:S37"/>
    <mergeCell ref="I27:J27"/>
    <mergeCell ref="M13:S13"/>
    <mergeCell ref="E13:K13"/>
    <mergeCell ref="A13:C13"/>
    <mergeCell ref="N41:R41"/>
    <mergeCell ref="K38:N38"/>
    <mergeCell ref="K39:N39"/>
    <mergeCell ref="K28:N28"/>
    <mergeCell ref="K29:N29"/>
    <mergeCell ref="K30:N30"/>
    <mergeCell ref="K31:N31"/>
    <mergeCell ref="K36:N36"/>
    <mergeCell ref="K37:N37"/>
    <mergeCell ref="O36:S36"/>
    <mergeCell ref="A41:K41"/>
    <mergeCell ref="O38:S38"/>
    <mergeCell ref="O39:S39"/>
    <mergeCell ref="I37:J37"/>
    <mergeCell ref="I38:J38"/>
    <mergeCell ref="I39:J39"/>
    <mergeCell ref="I31:J31"/>
    <mergeCell ref="O31:S31"/>
    <mergeCell ref="A28:F28"/>
    <mergeCell ref="G38:H38"/>
    <mergeCell ref="I3:K3"/>
    <mergeCell ref="I6:K6"/>
    <mergeCell ref="L3:U4"/>
    <mergeCell ref="L5:U5"/>
    <mergeCell ref="T15:U15"/>
    <mergeCell ref="A15:F15"/>
    <mergeCell ref="E12:K12"/>
    <mergeCell ref="E11:T11"/>
    <mergeCell ref="A10:C10"/>
    <mergeCell ref="I5:K5"/>
    <mergeCell ref="T18:U18"/>
    <mergeCell ref="G16:H16"/>
    <mergeCell ref="G17:H17"/>
    <mergeCell ref="G18:H18"/>
    <mergeCell ref="O16:S16"/>
    <mergeCell ref="T16:U16"/>
    <mergeCell ref="O22:S22"/>
    <mergeCell ref="O23:S23"/>
    <mergeCell ref="O24:S24"/>
    <mergeCell ref="T22:U22"/>
    <mergeCell ref="T23:U23"/>
    <mergeCell ref="T24:U24"/>
    <mergeCell ref="I20:J20"/>
    <mergeCell ref="I21:J21"/>
    <mergeCell ref="I22:J22"/>
    <mergeCell ref="I23:J23"/>
    <mergeCell ref="I24:J24"/>
    <mergeCell ref="T39:U39"/>
    <mergeCell ref="K33:N33"/>
    <mergeCell ref="K34:N34"/>
    <mergeCell ref="G31:H31"/>
    <mergeCell ref="O33:S33"/>
    <mergeCell ref="T36:U36"/>
    <mergeCell ref="T37:U37"/>
    <mergeCell ref="T32:U32"/>
    <mergeCell ref="T33:U33"/>
    <mergeCell ref="T34:U34"/>
    <mergeCell ref="G39:H39"/>
    <mergeCell ref="O32:S32"/>
  </mergeCells>
  <phoneticPr fontId="1"/>
  <printOptions horizontalCentered="1"/>
  <pageMargins left="0.98425196850393704" right="0.59055118110236227" top="0.39370078740157483" bottom="0.39370078740157483" header="0.51181102362204722" footer="0.51181102362204722"/>
  <pageSetup paperSize="9" scale="75" fitToHeight="0" orientation="portrait" r:id="rId1"/>
  <headerFooter alignWithMargins="0">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BI43"/>
  <sheetViews>
    <sheetView showWhiteSpace="0" view="pageBreakPreview" zoomScale="80" zoomScaleNormal="100" zoomScaleSheetLayoutView="80" zoomScalePageLayoutView="85" workbookViewId="0">
      <selection activeCell="F19" sqref="F19:J19"/>
    </sheetView>
  </sheetViews>
  <sheetFormatPr defaultRowHeight="18.75"/>
  <cols>
    <col min="1" max="1" width="3.625" style="9" customWidth="1"/>
    <col min="2" max="2" width="4" style="176" customWidth="1"/>
    <col min="3" max="3" width="1.625" style="9" customWidth="1"/>
    <col min="4" max="5" width="6.125" style="9" customWidth="1"/>
    <col min="6" max="17" width="5.125" style="9" customWidth="1"/>
    <col min="18" max="18" width="3.625" style="9" customWidth="1"/>
    <col min="19" max="19" width="4.625" style="9" customWidth="1"/>
    <col min="20" max="20" width="5.125" style="9" customWidth="1"/>
    <col min="21" max="44" width="3.625" style="9" customWidth="1"/>
    <col min="45" max="45" width="9" style="9"/>
    <col min="46" max="46" width="6.625" style="9" customWidth="1"/>
    <col min="47" max="47" width="9" style="9"/>
    <col min="48" max="48" width="10.625" style="9" customWidth="1"/>
    <col min="49" max="50" width="9" style="9"/>
    <col min="51" max="61" width="13" style="9" customWidth="1"/>
    <col min="62" max="16384" width="9" style="9"/>
  </cols>
  <sheetData>
    <row r="1" spans="2:61" ht="39.950000000000003" customHeight="1">
      <c r="C1" s="205"/>
      <c r="D1" s="205"/>
      <c r="E1" s="205"/>
      <c r="F1" s="205"/>
      <c r="G1" s="205"/>
      <c r="H1" s="205"/>
      <c r="I1" s="205"/>
      <c r="J1" s="333" t="str">
        <f>IF(共通項目入力シート!C3="電子契約","","〇")</f>
        <v>〇</v>
      </c>
      <c r="K1" s="334"/>
      <c r="L1" s="205"/>
      <c r="M1" s="205"/>
      <c r="N1" s="205"/>
      <c r="O1" s="205"/>
      <c r="P1" s="205"/>
      <c r="Q1" s="205"/>
      <c r="R1" s="205"/>
      <c r="S1" s="205"/>
    </row>
    <row r="2" spans="2:61" ht="22.5" customHeight="1">
      <c r="C2" s="205"/>
      <c r="D2" s="205"/>
      <c r="E2" s="205"/>
      <c r="F2" s="205"/>
      <c r="G2" s="205"/>
      <c r="H2" s="205"/>
      <c r="I2" s="205"/>
      <c r="J2" s="334"/>
      <c r="K2" s="334"/>
      <c r="L2" s="205"/>
      <c r="M2" s="205"/>
      <c r="N2" s="205"/>
      <c r="O2" s="205"/>
      <c r="P2" s="205"/>
      <c r="Q2" s="205"/>
      <c r="R2" s="335" t="str">
        <f>IF(共通項目入力シート!$C$3="紙契約","収入印紙","")</f>
        <v>収入印紙</v>
      </c>
      <c r="S2" s="335"/>
    </row>
    <row r="3" spans="2:61" ht="26.25" customHeight="1">
      <c r="C3" s="210"/>
      <c r="D3" s="205"/>
      <c r="E3" s="211"/>
      <c r="F3" s="336" t="s">
        <v>256</v>
      </c>
      <c r="G3" s="337"/>
      <c r="H3" s="337"/>
      <c r="I3" s="337"/>
      <c r="J3" s="337"/>
      <c r="K3" s="337"/>
      <c r="L3" s="337"/>
      <c r="M3" s="337"/>
      <c r="N3" s="337"/>
      <c r="O3" s="337"/>
      <c r="P3" s="211"/>
      <c r="Q3" s="211"/>
      <c r="R3" s="335"/>
      <c r="S3" s="335"/>
      <c r="T3" s="129"/>
      <c r="AA3" s="213"/>
    </row>
    <row r="4" spans="2:61" ht="18" customHeight="1">
      <c r="C4" s="205"/>
      <c r="D4" s="205"/>
      <c r="E4" s="205"/>
      <c r="F4" s="205"/>
      <c r="G4" s="205"/>
      <c r="H4" s="205"/>
      <c r="I4" s="205"/>
      <c r="J4" s="205"/>
      <c r="K4" s="205"/>
      <c r="L4" s="205"/>
      <c r="M4" s="205"/>
      <c r="N4" s="205"/>
      <c r="O4" s="205"/>
      <c r="P4" s="205"/>
      <c r="Q4" s="205"/>
      <c r="R4" s="335"/>
      <c r="S4" s="335"/>
    </row>
    <row r="5" spans="2:61" ht="27.75" customHeight="1">
      <c r="B5" s="325" t="s">
        <v>0</v>
      </c>
      <c r="C5" s="326"/>
      <c r="D5" s="326"/>
      <c r="E5" s="326"/>
      <c r="F5" s="321" t="str">
        <f>共通項目入力シート!C5&amp;共通項目入力シート!D5&amp;共通項目入力シート!E5&amp;共通項目入力シート!F5&amp;共通項目入力シート!G5&amp;共通項目入力シート!H5&amp;共通項目入力シート!I5&amp;共通項目入力シート!J5</f>
        <v/>
      </c>
      <c r="G5" s="321"/>
      <c r="H5" s="321"/>
      <c r="I5" s="321"/>
      <c r="J5" s="321"/>
      <c r="K5" s="1" t="s">
        <v>1</v>
      </c>
      <c r="L5" s="205"/>
      <c r="M5" s="205"/>
      <c r="N5" s="205"/>
      <c r="O5" s="205"/>
      <c r="P5" s="205"/>
      <c r="Q5" s="205"/>
      <c r="R5" s="205"/>
      <c r="S5" s="205"/>
    </row>
    <row r="6" spans="2:61" ht="9.75" customHeight="1">
      <c r="C6" s="1"/>
      <c r="D6" s="1"/>
      <c r="E6" s="1"/>
      <c r="F6" s="130"/>
      <c r="G6" s="130"/>
      <c r="H6" s="130"/>
      <c r="I6" s="130"/>
      <c r="J6" s="130"/>
      <c r="K6" s="1"/>
      <c r="L6" s="205"/>
      <c r="M6" s="205"/>
      <c r="N6" s="205"/>
      <c r="O6" s="205"/>
      <c r="P6" s="205"/>
      <c r="Q6" s="205"/>
      <c r="R6" s="205"/>
      <c r="S6" s="205"/>
    </row>
    <row r="7" spans="2:61" ht="15.95" customHeight="1">
      <c r="B7" s="319" t="s">
        <v>242</v>
      </c>
      <c r="C7" s="205"/>
      <c r="D7" s="314" t="s">
        <v>247</v>
      </c>
      <c r="E7" s="316"/>
      <c r="F7" s="322">
        <f>共通項目入力シート!C7</f>
        <v>0</v>
      </c>
      <c r="G7" s="322"/>
      <c r="H7" s="322"/>
      <c r="I7" s="322"/>
      <c r="J7" s="322"/>
      <c r="K7" s="322"/>
      <c r="L7" s="322"/>
      <c r="M7" s="322"/>
      <c r="N7" s="322"/>
      <c r="O7" s="322"/>
      <c r="P7" s="322"/>
      <c r="Q7" s="322"/>
      <c r="R7" s="205"/>
      <c r="S7" s="205"/>
    </row>
    <row r="8" spans="2:61" ht="15.95" customHeight="1">
      <c r="B8" s="320"/>
      <c r="C8" s="205"/>
      <c r="D8" s="316"/>
      <c r="E8" s="316"/>
      <c r="F8" s="323"/>
      <c r="G8" s="323"/>
      <c r="H8" s="323"/>
      <c r="I8" s="323"/>
      <c r="J8" s="323"/>
      <c r="K8" s="323"/>
      <c r="L8" s="323"/>
      <c r="M8" s="323"/>
      <c r="N8" s="323"/>
      <c r="O8" s="323"/>
      <c r="P8" s="323"/>
      <c r="Q8" s="323"/>
      <c r="R8" s="205"/>
      <c r="S8" s="205"/>
      <c r="Y8" s="4"/>
    </row>
    <row r="9" spans="2:61" ht="14.1" customHeight="1">
      <c r="B9" s="319" t="s">
        <v>243</v>
      </c>
      <c r="C9" s="205"/>
      <c r="D9" s="314" t="s">
        <v>63</v>
      </c>
      <c r="E9" s="316"/>
      <c r="F9" s="322">
        <f>共通項目入力シート!C9</f>
        <v>0</v>
      </c>
      <c r="G9" s="322"/>
      <c r="H9" s="322"/>
      <c r="I9" s="322"/>
      <c r="J9" s="322"/>
      <c r="K9" s="322"/>
      <c r="L9" s="322"/>
      <c r="M9" s="322"/>
      <c r="N9" s="322"/>
      <c r="O9" s="322"/>
      <c r="P9" s="322"/>
      <c r="Q9" s="322"/>
      <c r="R9" s="205"/>
      <c r="S9" s="205"/>
    </row>
    <row r="10" spans="2:61" ht="14.1" customHeight="1">
      <c r="B10" s="320"/>
      <c r="C10" s="205"/>
      <c r="D10" s="316"/>
      <c r="E10" s="316"/>
      <c r="F10" s="323"/>
      <c r="G10" s="323"/>
      <c r="H10" s="323"/>
      <c r="I10" s="323"/>
      <c r="J10" s="323"/>
      <c r="K10" s="323"/>
      <c r="L10" s="323"/>
      <c r="M10" s="323"/>
      <c r="N10" s="323"/>
      <c r="O10" s="323"/>
      <c r="P10" s="323"/>
      <c r="Q10" s="323"/>
      <c r="R10" s="205"/>
      <c r="S10" s="205"/>
    </row>
    <row r="11" spans="2:61" ht="18.75" customHeight="1">
      <c r="C11" s="205"/>
      <c r="D11" s="163"/>
      <c r="E11" s="163"/>
      <c r="F11" s="206"/>
      <c r="G11" s="206"/>
      <c r="H11" s="206"/>
      <c r="I11" s="206"/>
      <c r="J11" s="206"/>
      <c r="K11" s="206"/>
      <c r="L11" s="206"/>
      <c r="M11" s="206"/>
      <c r="N11" s="206"/>
      <c r="O11" s="206"/>
      <c r="P11" s="206"/>
      <c r="Q11" s="206"/>
      <c r="R11" s="205"/>
      <c r="S11" s="205"/>
    </row>
    <row r="12" spans="2:61" ht="25.15" customHeight="1">
      <c r="B12" s="319" t="s">
        <v>244</v>
      </c>
      <c r="C12" s="205"/>
      <c r="D12" s="317" t="s">
        <v>239</v>
      </c>
      <c r="E12" s="316"/>
      <c r="F12" s="205"/>
      <c r="G12" s="4" t="s">
        <v>2</v>
      </c>
      <c r="H12" s="205"/>
      <c r="I12" s="324">
        <f>共通項目入力シート!C13</f>
        <v>0</v>
      </c>
      <c r="J12" s="324"/>
      <c r="K12" s="324"/>
      <c r="L12" s="324"/>
      <c r="M12" s="324"/>
      <c r="N12" s="324"/>
      <c r="O12" s="324"/>
      <c r="P12" s="205"/>
      <c r="Q12" s="205"/>
      <c r="R12" s="205"/>
      <c r="S12" s="205"/>
    </row>
    <row r="13" spans="2:61" ht="25.15" customHeight="1">
      <c r="B13" s="320"/>
      <c r="C13" s="205"/>
      <c r="D13" s="318" t="s">
        <v>249</v>
      </c>
      <c r="E13" s="316"/>
      <c r="F13" s="205"/>
      <c r="G13" s="4" t="s">
        <v>3</v>
      </c>
      <c r="H13" s="205"/>
      <c r="I13" s="324">
        <f>共通項目入力シート!C15</f>
        <v>0</v>
      </c>
      <c r="J13" s="324"/>
      <c r="K13" s="324"/>
      <c r="L13" s="324"/>
      <c r="M13" s="324"/>
      <c r="N13" s="324"/>
      <c r="O13" s="324"/>
      <c r="P13" s="205"/>
      <c r="Q13" s="205"/>
      <c r="R13" s="205"/>
      <c r="S13" s="205"/>
      <c r="V13" s="214"/>
      <c r="W13" s="186"/>
      <c r="X13" s="186"/>
      <c r="Y13" s="186"/>
    </row>
    <row r="14" spans="2:61" ht="18" customHeight="1">
      <c r="C14" s="205"/>
      <c r="D14" s="207"/>
      <c r="E14" s="207"/>
      <c r="F14" s="205"/>
      <c r="G14" s="205"/>
      <c r="H14" s="205"/>
      <c r="I14" s="205"/>
      <c r="J14" s="205"/>
      <c r="K14" s="205"/>
      <c r="L14" s="205"/>
      <c r="M14" s="205"/>
      <c r="N14" s="205"/>
      <c r="O14" s="205"/>
      <c r="P14" s="205"/>
      <c r="Q14" s="205"/>
      <c r="R14" s="205"/>
      <c r="S14" s="205"/>
      <c r="AY14" s="32" t="s">
        <v>4</v>
      </c>
      <c r="AZ14" s="32" t="s">
        <v>5</v>
      </c>
      <c r="BA14" s="32" t="s">
        <v>6</v>
      </c>
      <c r="BB14" s="32" t="s">
        <v>7</v>
      </c>
      <c r="BC14" s="32" t="s">
        <v>4</v>
      </c>
      <c r="BD14" s="32" t="s">
        <v>5</v>
      </c>
      <c r="BE14" s="32" t="s">
        <v>8</v>
      </c>
      <c r="BF14" s="32" t="s">
        <v>7</v>
      </c>
      <c r="BG14" s="32" t="s">
        <v>4</v>
      </c>
      <c r="BH14" s="32" t="s">
        <v>5</v>
      </c>
      <c r="BI14" s="32" t="s">
        <v>9</v>
      </c>
    </row>
    <row r="15" spans="2:61" ht="13.5" customHeight="1">
      <c r="C15" s="205"/>
      <c r="D15" s="207"/>
      <c r="E15" s="207"/>
      <c r="F15" s="208"/>
      <c r="G15" s="5" t="s">
        <v>4</v>
      </c>
      <c r="H15" s="6" t="s">
        <v>5</v>
      </c>
      <c r="I15" s="5" t="s">
        <v>6</v>
      </c>
      <c r="J15" s="7" t="s">
        <v>7</v>
      </c>
      <c r="K15" s="6" t="s">
        <v>4</v>
      </c>
      <c r="L15" s="5" t="s">
        <v>5</v>
      </c>
      <c r="M15" s="7" t="s">
        <v>8</v>
      </c>
      <c r="N15" s="6" t="s">
        <v>7</v>
      </c>
      <c r="O15" s="5" t="s">
        <v>4</v>
      </c>
      <c r="P15" s="7" t="s">
        <v>5</v>
      </c>
      <c r="Q15" s="7" t="s">
        <v>9</v>
      </c>
      <c r="R15" s="205"/>
      <c r="S15" s="205"/>
      <c r="V15" s="215"/>
      <c r="W15" s="31"/>
      <c r="X15" s="31"/>
      <c r="Y15" s="31"/>
      <c r="AY15" s="216">
        <v>10000000000</v>
      </c>
      <c r="AZ15" s="216">
        <v>1000000000</v>
      </c>
      <c r="BA15" s="216">
        <v>100000000</v>
      </c>
      <c r="BB15" s="217">
        <v>10000000</v>
      </c>
      <c r="BC15" s="217">
        <v>1000000</v>
      </c>
      <c r="BD15" s="217">
        <v>100000</v>
      </c>
      <c r="BE15" s="217">
        <v>10000</v>
      </c>
      <c r="BF15" s="217">
        <v>1000</v>
      </c>
      <c r="BG15" s="217">
        <v>100</v>
      </c>
      <c r="BH15" s="217">
        <v>10</v>
      </c>
      <c r="BI15" s="217">
        <v>1</v>
      </c>
    </row>
    <row r="16" spans="2:61" ht="36.75" customHeight="1">
      <c r="B16" s="187" t="s">
        <v>245</v>
      </c>
      <c r="C16" s="205"/>
      <c r="D16" s="314" t="s">
        <v>113</v>
      </c>
      <c r="E16" s="315"/>
      <c r="F16" s="55" t="str">
        <f>IF(AND(10000000000&lt;=共通項目入力シート!$C$17,共通項目入力シート!$C$17&lt;100000000000),"\",IF(AX16=0,"",RIGHT(AX16,1)))</f>
        <v/>
      </c>
      <c r="G16" s="55" t="str">
        <f>IF(AND(1000000000&lt;=共通項目入力シート!$C$17,共通項目入力シート!$C$17&lt;10000000000),"\",IF(AY16=0,"",RIGHT(AY16,1)))</f>
        <v/>
      </c>
      <c r="H16" s="56" t="str">
        <f>IF(AND(100000000&lt;=共通項目入力シート!$C$17,共通項目入力シート!$C$17&lt;1000000000),"\",IF(AZ16=0,"",RIGHT(AZ16,1)))</f>
        <v/>
      </c>
      <c r="I16" s="57" t="str">
        <f>IF(AND(10000000&lt;=共通項目入力シート!$C$17,共通項目入力シート!$C$17&lt;100000000),"\",IF(BA16=0,"",RIGHT(BA16,1)))</f>
        <v/>
      </c>
      <c r="J16" s="55" t="str">
        <f>IF(AND(1000000&lt;=共通項目入力シート!$C$17,共通項目入力シート!$C$17&lt;10000000),"\",IF(BB16=0,"",RIGHT(BB16,1)))</f>
        <v/>
      </c>
      <c r="K16" s="56" t="str">
        <f>IF(AND(100000&lt;=共通項目入力シート!$C$17,共通項目入力シート!$C$17&lt;1000000),"\",IF(BC16=0,"",RIGHT(BC16,1)))</f>
        <v/>
      </c>
      <c r="L16" s="57" t="str">
        <f>IF(AND(10000&lt;=共通項目入力シート!$C$17,共通項目入力シート!$C$17&lt;100000),"\",IF(BD16=0,"",RIGHT(BD16,1)))</f>
        <v/>
      </c>
      <c r="M16" s="55" t="str">
        <f>IF(AND(1000&lt;=共通項目入力シート!$C$17,共通項目入力シート!$C$17&lt;10000),"\",IF(BE16=0,"",RIGHT(BE16,1)))</f>
        <v/>
      </c>
      <c r="N16" s="56" t="str">
        <f>IF(AND(100&lt;=共通項目入力シート!$C$17,共通項目入力シート!$C$17&lt;1000),"\",IF(BF16=0,"",RIGHT(BF16,1)))</f>
        <v/>
      </c>
      <c r="O16" s="57" t="str">
        <f>IF(AND(10&lt;=共通項目入力シート!$C$17,共通項目入力シート!$C$17&lt;100),"\",IF(BG16=0,"",RIGHT(BG16,1)))</f>
        <v/>
      </c>
      <c r="P16" s="55" t="str">
        <f>IF(AND(1&lt;=共通項目入力シート!$C$17,共通項目入力シート!$C$17&lt;10),"\",IF(BH16=0,"",RIGHT(BH16,1)))</f>
        <v/>
      </c>
      <c r="Q16" s="55" t="str">
        <f>IF(BI16=0,"",RIGHT(BI16,1))</f>
        <v/>
      </c>
      <c r="R16" s="205"/>
      <c r="S16" s="205"/>
      <c r="V16" s="218"/>
      <c r="W16" s="218"/>
      <c r="X16" s="218"/>
      <c r="Y16" s="218"/>
      <c r="AY16" s="219">
        <f>INT(共通項目入力シート!$C$17/請負契約書!AY15)</f>
        <v>0</v>
      </c>
      <c r="AZ16" s="219">
        <f>INT(共通項目入力シート!$C$17/請負契約書!AZ15)</f>
        <v>0</v>
      </c>
      <c r="BA16" s="219">
        <f>INT(共通項目入力シート!$C$17/請負契約書!BA15)</f>
        <v>0</v>
      </c>
      <c r="BB16" s="219">
        <f>INT(共通項目入力シート!$C$17/請負契約書!BB15)</f>
        <v>0</v>
      </c>
      <c r="BC16" s="219">
        <f>INT(共通項目入力シート!$C$17/請負契約書!BC15)</f>
        <v>0</v>
      </c>
      <c r="BD16" s="219">
        <f>INT(共通項目入力シート!$C$17/請負契約書!BD15)</f>
        <v>0</v>
      </c>
      <c r="BE16" s="219">
        <f>INT(共通項目入力シート!$C$17/請負契約書!BE15)</f>
        <v>0</v>
      </c>
      <c r="BF16" s="219">
        <f>INT(共通項目入力シート!$C$17/請負契約書!BF15)</f>
        <v>0</v>
      </c>
      <c r="BG16" s="219">
        <f>INT(共通項目入力シート!$C$17/請負契約書!BG15)</f>
        <v>0</v>
      </c>
      <c r="BH16" s="219">
        <f>INT(共通項目入力シート!$C$17/請負契約書!BH15)</f>
        <v>0</v>
      </c>
      <c r="BI16" s="219">
        <f>INT(共通項目入力シート!$C$17/請負契約書!BI15)</f>
        <v>0</v>
      </c>
    </row>
    <row r="17" spans="2:22" ht="40.5" customHeight="1">
      <c r="C17" s="205"/>
      <c r="D17" s="347" t="s">
        <v>10</v>
      </c>
      <c r="E17" s="347"/>
      <c r="F17" s="347"/>
      <c r="G17" s="347"/>
      <c r="H17" s="347"/>
      <c r="I17" s="347"/>
      <c r="J17" s="347"/>
      <c r="K17" s="347"/>
      <c r="L17" s="347"/>
      <c r="M17" s="348" t="str">
        <f>IF(共通項目入力シート!C19="","",共通項目入力シート!C19)</f>
        <v/>
      </c>
      <c r="N17" s="348"/>
      <c r="O17" s="348"/>
      <c r="P17" s="348"/>
      <c r="Q17" s="4" t="s">
        <v>9</v>
      </c>
      <c r="R17" s="205"/>
      <c r="S17" s="205"/>
    </row>
    <row r="18" spans="2:22" ht="18" customHeight="1">
      <c r="C18" s="205"/>
      <c r="D18" s="184"/>
      <c r="E18" s="184"/>
      <c r="F18" s="184"/>
      <c r="G18" s="184"/>
      <c r="H18" s="184"/>
      <c r="I18" s="184"/>
      <c r="J18" s="184"/>
      <c r="K18" s="184"/>
      <c r="L18" s="184"/>
      <c r="M18" s="58"/>
      <c r="N18" s="58"/>
      <c r="O18" s="58"/>
      <c r="P18" s="58"/>
      <c r="Q18" s="4"/>
      <c r="R18" s="205"/>
      <c r="S18" s="205"/>
    </row>
    <row r="19" spans="2:22" ht="24" customHeight="1">
      <c r="B19" s="187" t="s">
        <v>246</v>
      </c>
      <c r="C19" s="205"/>
      <c r="D19" s="314" t="s">
        <v>248</v>
      </c>
      <c r="E19" s="316"/>
      <c r="F19" s="349"/>
      <c r="G19" s="349"/>
      <c r="H19" s="349"/>
      <c r="I19" s="349"/>
      <c r="J19" s="349"/>
      <c r="K19" s="205"/>
      <c r="L19" s="205"/>
      <c r="M19" s="205"/>
      <c r="N19" s="205"/>
      <c r="O19" s="205"/>
      <c r="P19" s="205"/>
      <c r="Q19" s="205"/>
      <c r="R19" s="205"/>
      <c r="S19" s="205"/>
    </row>
    <row r="20" spans="2:22" ht="18" customHeight="1">
      <c r="C20" s="131"/>
      <c r="D20" s="131"/>
      <c r="E20" s="131"/>
      <c r="F20" s="131"/>
      <c r="G20" s="131"/>
      <c r="H20" s="131"/>
      <c r="I20" s="131"/>
      <c r="J20" s="131"/>
      <c r="K20" s="131"/>
      <c r="L20" s="131"/>
      <c r="M20" s="131"/>
      <c r="N20" s="131"/>
      <c r="O20" s="131"/>
      <c r="P20" s="131"/>
      <c r="Q20" s="131"/>
      <c r="R20" s="132"/>
      <c r="S20" s="132"/>
    </row>
    <row r="21" spans="2:22" ht="30" customHeight="1">
      <c r="C21" s="133"/>
      <c r="D21" s="342" t="s">
        <v>257</v>
      </c>
      <c r="E21" s="342"/>
      <c r="F21" s="342"/>
      <c r="G21" s="342"/>
      <c r="H21" s="342"/>
      <c r="I21" s="342"/>
      <c r="J21" s="342"/>
      <c r="K21" s="342"/>
      <c r="L21" s="342"/>
      <c r="M21" s="342"/>
      <c r="N21" s="342"/>
      <c r="O21" s="342"/>
      <c r="P21" s="342"/>
      <c r="Q21" s="342"/>
      <c r="R21" s="342"/>
      <c r="S21" s="342"/>
    </row>
    <row r="22" spans="2:22" ht="30" customHeight="1">
      <c r="C22" s="133"/>
      <c r="D22" s="342"/>
      <c r="E22" s="342"/>
      <c r="F22" s="342"/>
      <c r="G22" s="342"/>
      <c r="H22" s="342"/>
      <c r="I22" s="342"/>
      <c r="J22" s="342"/>
      <c r="K22" s="342"/>
      <c r="L22" s="342"/>
      <c r="M22" s="342"/>
      <c r="N22" s="342"/>
      <c r="O22" s="342"/>
      <c r="P22" s="342"/>
      <c r="Q22" s="342"/>
      <c r="R22" s="342"/>
      <c r="S22" s="342"/>
    </row>
    <row r="23" spans="2:22" ht="9" customHeight="1">
      <c r="C23" s="131"/>
      <c r="D23" s="131"/>
      <c r="E23" s="131"/>
      <c r="F23" s="131"/>
      <c r="G23" s="131"/>
      <c r="H23" s="131"/>
      <c r="I23" s="131"/>
      <c r="J23" s="131"/>
      <c r="K23" s="131"/>
      <c r="L23" s="131"/>
      <c r="M23" s="131"/>
      <c r="N23" s="131"/>
      <c r="O23" s="131"/>
      <c r="P23" s="131"/>
      <c r="Q23" s="131"/>
      <c r="R23" s="132"/>
      <c r="S23" s="132"/>
    </row>
    <row r="24" spans="2:22" ht="21.95" customHeight="1">
      <c r="C24" s="343" t="s">
        <v>11</v>
      </c>
      <c r="D24" s="343"/>
      <c r="E24" s="343"/>
      <c r="F24" s="343"/>
      <c r="G24" s="344"/>
      <c r="H24" s="344"/>
      <c r="I24" s="344"/>
      <c r="J24" s="344"/>
      <c r="K24" s="344"/>
      <c r="L24" s="344"/>
      <c r="M24" s="344"/>
      <c r="N24" s="344"/>
      <c r="O24" s="344"/>
      <c r="P24" s="344"/>
      <c r="Q24" s="344"/>
      <c r="R24" s="344"/>
      <c r="S24" s="205"/>
    </row>
    <row r="25" spans="2:22" ht="21.95" customHeight="1">
      <c r="C25" s="205"/>
      <c r="D25" s="205"/>
      <c r="E25" s="205"/>
      <c r="F25" s="207"/>
      <c r="G25" s="344"/>
      <c r="H25" s="344"/>
      <c r="I25" s="344"/>
      <c r="J25" s="344"/>
      <c r="K25" s="344"/>
      <c r="L25" s="344"/>
      <c r="M25" s="344"/>
      <c r="N25" s="344"/>
      <c r="O25" s="344"/>
      <c r="P25" s="344"/>
      <c r="Q25" s="344"/>
      <c r="R25" s="344"/>
      <c r="S25" s="205"/>
    </row>
    <row r="26" spans="2:22" ht="21.75" customHeight="1">
      <c r="C26" s="205"/>
      <c r="D26" s="205"/>
      <c r="E26" s="205"/>
      <c r="F26" s="209"/>
      <c r="G26" s="134"/>
      <c r="H26" s="134"/>
      <c r="I26" s="134"/>
      <c r="J26" s="134"/>
      <c r="K26" s="134"/>
      <c r="L26" s="134"/>
      <c r="M26" s="134"/>
      <c r="N26" s="134"/>
      <c r="O26" s="134"/>
      <c r="P26" s="134"/>
      <c r="Q26" s="134"/>
      <c r="R26" s="134"/>
      <c r="S26" s="205"/>
      <c r="V26" s="9" t="s">
        <v>236</v>
      </c>
    </row>
    <row r="27" spans="2:22" ht="36" customHeight="1">
      <c r="C27" s="346" t="str">
        <f>IF(共通項目入力シート!$C$3="電子契約",請負契約書!V26,請負契約書!V27)</f>
        <v>　本契約の証として、本書２通を作成し、当事者記名押印の上、各自１通を保有する。</v>
      </c>
      <c r="D27" s="346"/>
      <c r="E27" s="346"/>
      <c r="F27" s="346"/>
      <c r="G27" s="346"/>
      <c r="H27" s="346"/>
      <c r="I27" s="346"/>
      <c r="J27" s="346"/>
      <c r="K27" s="346"/>
      <c r="L27" s="346"/>
      <c r="M27" s="346"/>
      <c r="N27" s="346"/>
      <c r="O27" s="346"/>
      <c r="P27" s="346"/>
      <c r="Q27" s="346"/>
      <c r="R27" s="346"/>
      <c r="S27" s="346"/>
      <c r="V27" s="9" t="s">
        <v>235</v>
      </c>
    </row>
    <row r="28" spans="2:22" ht="9.75" customHeight="1"/>
    <row r="29" spans="2:22" ht="29.25" customHeight="1">
      <c r="C29" s="131"/>
      <c r="D29" s="345" t="str">
        <f>IF(T29="","",TEXT(T29,"ggge(")&amp;TEXT(T29,"yyyy)年")&amp;MONTH(T29)&amp;"月"&amp;DAY(T29)&amp;"日")</f>
        <v>明治33(1900)年1月0日</v>
      </c>
      <c r="E29" s="345"/>
      <c r="F29" s="345"/>
      <c r="G29" s="345"/>
      <c r="H29" s="345"/>
      <c r="I29" s="345"/>
      <c r="J29" s="345"/>
      <c r="K29" s="131"/>
      <c r="L29" s="131"/>
      <c r="M29" s="131"/>
      <c r="N29" s="131"/>
      <c r="O29" s="131"/>
      <c r="P29" s="131"/>
      <c r="Q29" s="131"/>
      <c r="R29" s="132"/>
      <c r="S29" s="132"/>
      <c r="T29" s="9">
        <f>共通項目入力シート!C11</f>
        <v>0</v>
      </c>
    </row>
    <row r="30" spans="2:22" ht="15.75" customHeight="1">
      <c r="C30" s="131"/>
      <c r="D30" s="4"/>
      <c r="F30" s="4"/>
      <c r="H30" s="4"/>
      <c r="J30" s="4"/>
      <c r="K30" s="131"/>
      <c r="L30" s="131"/>
      <c r="M30" s="131"/>
      <c r="N30" s="131"/>
      <c r="O30" s="131"/>
      <c r="P30" s="131"/>
      <c r="Q30" s="131"/>
      <c r="R30" s="132"/>
      <c r="S30" s="132"/>
    </row>
    <row r="31" spans="2:22" ht="24" customHeight="1">
      <c r="D31" s="338" t="s">
        <v>12</v>
      </c>
      <c r="E31" s="338"/>
      <c r="F31" s="135"/>
      <c r="G31" s="135"/>
      <c r="H31" s="8" t="s">
        <v>204</v>
      </c>
    </row>
    <row r="32" spans="2:22" ht="24" customHeight="1">
      <c r="D32" s="338"/>
      <c r="E32" s="338"/>
      <c r="H32" s="33" t="s">
        <v>224</v>
      </c>
      <c r="I32" s="33"/>
      <c r="J32" s="135"/>
      <c r="K32" s="8"/>
      <c r="R32" s="212" t="str">
        <f>IF(共通項目入力シート!$C$3="電子契約","","㊞")</f>
        <v>㊞</v>
      </c>
    </row>
    <row r="33" spans="4:19" ht="27.95" customHeight="1"/>
    <row r="34" spans="4:19" ht="27.95" customHeight="1">
      <c r="G34" s="183"/>
      <c r="H34" s="183"/>
      <c r="I34" s="185"/>
      <c r="J34" s="185"/>
      <c r="K34" s="185"/>
      <c r="L34" s="185"/>
      <c r="M34" s="185"/>
      <c r="N34" s="185"/>
      <c r="O34" s="185"/>
      <c r="P34" s="185"/>
      <c r="Q34" s="185"/>
      <c r="R34" s="185"/>
    </row>
    <row r="35" spans="4:19" ht="24">
      <c r="D35" s="338" t="s">
        <v>14</v>
      </c>
      <c r="E35" s="339"/>
      <c r="G35" s="340" t="s">
        <v>13</v>
      </c>
      <c r="H35" s="340"/>
      <c r="I35" s="331">
        <f>共通項目入力シート!C21</f>
        <v>0</v>
      </c>
      <c r="J35" s="331"/>
      <c r="K35" s="331"/>
      <c r="L35" s="331"/>
      <c r="M35" s="331"/>
      <c r="N35" s="331"/>
      <c r="O35" s="331"/>
      <c r="P35" s="331"/>
      <c r="Q35" s="331"/>
      <c r="R35" s="331"/>
      <c r="S35" s="332"/>
    </row>
    <row r="36" spans="4:19" ht="24" customHeight="1">
      <c r="D36" s="339"/>
      <c r="E36" s="339"/>
      <c r="G36" s="183"/>
      <c r="H36" s="183"/>
      <c r="I36" s="331" t="str">
        <f>IF(共通項目入力シート!C23="","",共通項目入力シート!C23)</f>
        <v/>
      </c>
      <c r="J36" s="331"/>
      <c r="K36" s="331"/>
      <c r="L36" s="331"/>
      <c r="M36" s="331"/>
      <c r="N36" s="331"/>
      <c r="O36" s="331"/>
      <c r="P36" s="331"/>
      <c r="Q36" s="331"/>
      <c r="R36" s="331"/>
      <c r="S36" s="332"/>
    </row>
    <row r="37" spans="4:19" ht="24" customHeight="1">
      <c r="D37" s="339"/>
      <c r="E37" s="339"/>
      <c r="G37" s="340" t="s">
        <v>15</v>
      </c>
      <c r="H37" s="340"/>
      <c r="I37" s="341">
        <f>共通項目入力シート!C25</f>
        <v>0</v>
      </c>
      <c r="J37" s="341"/>
      <c r="K37" s="341"/>
      <c r="L37" s="341"/>
      <c r="M37" s="341"/>
      <c r="N37" s="341"/>
      <c r="O37" s="341"/>
      <c r="P37" s="341"/>
      <c r="Q37" s="341"/>
      <c r="R37" s="327" t="str">
        <f>IF(共通項目入力シート!$C$3="電子契約","","㊞")</f>
        <v>㊞</v>
      </c>
    </row>
    <row r="38" spans="4:19" ht="24" customHeight="1">
      <c r="D38" s="339"/>
      <c r="E38" s="339"/>
      <c r="G38" s="328" t="s">
        <v>16</v>
      </c>
      <c r="H38" s="328"/>
      <c r="I38" s="329">
        <f>共通項目入力シート!C27</f>
        <v>0</v>
      </c>
      <c r="J38" s="329"/>
      <c r="K38" s="329"/>
      <c r="L38" s="329"/>
      <c r="M38" s="330">
        <f>共通項目入力シート!C29</f>
        <v>0</v>
      </c>
      <c r="N38" s="330"/>
      <c r="O38" s="330"/>
      <c r="P38" s="330"/>
      <c r="Q38" s="330"/>
      <c r="R38" s="327"/>
    </row>
    <row r="39" spans="4:19" ht="20.100000000000001" customHeight="1">
      <c r="G39" s="183"/>
      <c r="H39" s="183"/>
    </row>
    <row r="40" spans="4:19" ht="24" customHeight="1"/>
    <row r="41" spans="4:19" ht="80.099999999999994" customHeight="1"/>
    <row r="42" spans="4:19" ht="9.9499999999999993" customHeight="1"/>
    <row r="43" spans="4:19" ht="40.5" customHeight="1"/>
  </sheetData>
  <sheetProtection algorithmName="SHA-512" hashValue="dls+i2soZkpPJ0vLPZpnCu9RfbZOwCDCVeQlTO27YWmxDSBb8eWURCqFufVPt/RW03pJJlWvpVFbLlkSBFUZWg==" saltValue="6CUMon6xZMxrJmulh5I4Gg==" spinCount="100000" sheet="1" objects="1" scenarios="1"/>
  <mergeCells count="37">
    <mergeCell ref="J1:K2"/>
    <mergeCell ref="R2:S4"/>
    <mergeCell ref="F3:O3"/>
    <mergeCell ref="D35:E38"/>
    <mergeCell ref="G35:H35"/>
    <mergeCell ref="G37:H37"/>
    <mergeCell ref="I37:Q37"/>
    <mergeCell ref="D21:S22"/>
    <mergeCell ref="C24:F24"/>
    <mergeCell ref="G24:R25"/>
    <mergeCell ref="D31:E32"/>
    <mergeCell ref="D29:J29"/>
    <mergeCell ref="C27:S27"/>
    <mergeCell ref="D17:L17"/>
    <mergeCell ref="M17:P17"/>
    <mergeCell ref="F19:J19"/>
    <mergeCell ref="R37:R38"/>
    <mergeCell ref="G38:H38"/>
    <mergeCell ref="I38:L38"/>
    <mergeCell ref="M38:Q38"/>
    <mergeCell ref="I35:S35"/>
    <mergeCell ref="I36:S36"/>
    <mergeCell ref="B12:B13"/>
    <mergeCell ref="B7:B8"/>
    <mergeCell ref="B9:B10"/>
    <mergeCell ref="F5:J5"/>
    <mergeCell ref="F7:Q8"/>
    <mergeCell ref="F9:Q10"/>
    <mergeCell ref="I12:O12"/>
    <mergeCell ref="I13:O13"/>
    <mergeCell ref="D7:E8"/>
    <mergeCell ref="B5:E5"/>
    <mergeCell ref="D16:E16"/>
    <mergeCell ref="D19:E19"/>
    <mergeCell ref="D12:E12"/>
    <mergeCell ref="D13:E13"/>
    <mergeCell ref="D9:E10"/>
  </mergeCells>
  <phoneticPr fontId="1"/>
  <conditionalFormatting sqref="A5:B5 F5:XFD5 A7:B7 D7 A9:B9 D9 D11:XFD11 A11:B12 D12:D16 E14:XFD15 A14:B16 A19:B19 D19 A30:XFD34">
    <cfRule type="expression" dxfId="6" priority="3" stopIfTrue="1">
      <formula>CELL("prptect",A5)=0</formula>
    </cfRule>
  </conditionalFormatting>
  <conditionalFormatting sqref="L2:R2 A1:J1 L1:XFD1 A2:I2 T2:XFD4 A3:C3 E3:F3 P3:Q3 A4:Q4 A6:XFD6 F7:XFD10 A8 A10 P12:AS12 AV12:XFD12 F12:I13 A13 P13:XFD13 F16:XFD16 A17:XFD18 F19 K19:XFD19 A20:XFD26 A27:C27 T27:XFD27 A28:XFD28 A29:D29 K29:XFD29 A35:D35 F35:R36 T35:XFD36 A36:C38 F37:XFD38 A39:XFD40 A41:AW41 AY41:XFD41 A42:XFD1048576">
    <cfRule type="expression" dxfId="5" priority="4" stopIfTrue="1">
      <formula>CELL("prptect",A1)=0</formula>
    </cfRule>
  </conditionalFormatting>
  <printOptions horizontalCentered="1"/>
  <pageMargins left="0.39370078740157483" right="0.39370078740157483" top="0.35433070866141736" bottom="0.35433070866141736" header="0.31496062992125984" footer="0.31496062992125984"/>
  <pageSetup paperSize="9" scale="9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stopIfTrue="1" id="{DBD20FF5-B1F4-4B84-A933-9FF16C565355}">
            <xm:f>共通項目入力シート!$C$3="紙契約"</xm:f>
            <x14:dxf>
              <border>
                <left style="thin">
                  <color theme="0" tint="-0.24994659260841701"/>
                </left>
                <right style="thin">
                  <color theme="0" tint="-0.24994659260841701"/>
                </right>
                <top style="thin">
                  <color theme="0" tint="-0.24994659260841701"/>
                </top>
                <bottom style="thin">
                  <color theme="0" tint="-0.24994659260841701"/>
                </bottom>
                <vertical/>
                <horizontal/>
              </border>
            </x14:dxf>
          </x14:cfRule>
          <x14:cfRule type="expression" priority="2" stopIfTrue="1" id="{7D85D3B8-55F5-4046-9889-3C0DAE361531}">
            <xm:f>共通項目入力シート!$C$3="紙契約"</xm:f>
            <x14:dxf>
              <font>
                <strike val="0"/>
                <color theme="0" tint="-0.499984740745262"/>
              </font>
            </x14:dxf>
          </x14:cfRule>
          <xm:sqref>R2:S4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L88"/>
  <sheetViews>
    <sheetView view="pageBreakPreview" zoomScale="80" zoomScaleNormal="70" zoomScaleSheetLayoutView="80" workbookViewId="0"/>
  </sheetViews>
  <sheetFormatPr defaultColWidth="8.75" defaultRowHeight="13.5"/>
  <cols>
    <col min="1" max="10" width="8.75" style="3"/>
    <col min="11" max="11" width="17.25" style="3" bestFit="1" customWidth="1"/>
    <col min="12" max="16384" width="8.75" style="3"/>
  </cols>
  <sheetData>
    <row r="1" spans="2:12" ht="13.5" customHeight="1">
      <c r="E1" s="350" t="str">
        <f>IF(共通項目入力シート!C3="電子契約","","〇")</f>
        <v>〇</v>
      </c>
    </row>
    <row r="2" spans="2:12" ht="13.5" customHeight="1">
      <c r="E2" s="350"/>
    </row>
    <row r="3" spans="2:12" ht="13.5" customHeight="1">
      <c r="E3" s="350"/>
    </row>
    <row r="4" spans="2:12" ht="13.5" customHeight="1">
      <c r="E4" s="350"/>
    </row>
    <row r="5" spans="2:12" ht="37.9" customHeight="1">
      <c r="B5" s="352" t="s">
        <v>98</v>
      </c>
      <c r="C5" s="352"/>
      <c r="D5" s="352"/>
      <c r="E5" s="352"/>
      <c r="F5" s="352"/>
      <c r="G5" s="352"/>
      <c r="H5" s="352"/>
    </row>
    <row r="8" spans="2:12" ht="19.899999999999999" customHeight="1">
      <c r="C8" s="12" t="s">
        <v>193</v>
      </c>
      <c r="D8" s="356" t="str">
        <f>DBCS("第"&amp;共通項目入力シート!C5&amp;共通項目入力シート!D5&amp;共通項目入力シート!E5&amp;共通項目入力シート!F5&amp;共通項目入力シート!G5&amp;共通項目入力シート!H5&amp;共通項目入力シート!I5&amp;共通項目入力シート!J5&amp;"号")&amp;" ）"</f>
        <v>第号 ）</v>
      </c>
      <c r="E8" s="356"/>
      <c r="F8" s="356"/>
      <c r="G8" s="356"/>
    </row>
    <row r="11" spans="2:12" ht="19.899999999999999" customHeight="1">
      <c r="B11" s="3" t="s">
        <v>43</v>
      </c>
      <c r="C11" s="353">
        <f>共通項目入力シート!C7</f>
        <v>0</v>
      </c>
      <c r="D11" s="353"/>
      <c r="E11" s="353"/>
      <c r="F11" s="353"/>
      <c r="G11" s="353"/>
      <c r="H11" s="353"/>
    </row>
    <row r="12" spans="2:12" ht="19.899999999999999" customHeight="1"/>
    <row r="13" spans="2:12" ht="19.899999999999999" customHeight="1">
      <c r="B13" s="3" t="s">
        <v>99</v>
      </c>
      <c r="C13" s="353">
        <f>共通項目入力シート!C9</f>
        <v>0</v>
      </c>
      <c r="D13" s="353"/>
      <c r="E13" s="353"/>
      <c r="F13" s="353"/>
      <c r="G13" s="353"/>
      <c r="H13" s="353"/>
    </row>
    <row r="14" spans="2:12" ht="19.899999999999999" customHeight="1"/>
    <row r="16" spans="2:12">
      <c r="K16" s="36">
        <f>共通項目入力シート!C11</f>
        <v>0</v>
      </c>
      <c r="L16" s="3" t="s">
        <v>207</v>
      </c>
    </row>
    <row r="17" spans="1:11" ht="18" customHeight="1">
      <c r="A17" s="351" t="str">
        <f>"　"&amp;K17&amp;"に締結した上記建設工事の請負契約に関する紛争については、発注者及び受注者は、建設業法に規定する下記の建設工事紛争審査会の仲裁に付し、その仲裁判断に服する。"</f>
        <v>　明治33年1月0日に締結した上記建設工事の請負契約に関する紛争については、発注者及び受注者は、建設業法に規定する下記の建設工事紛争審査会の仲裁に付し、その仲裁判断に服する。</v>
      </c>
      <c r="B17" s="351"/>
      <c r="C17" s="351"/>
      <c r="D17" s="351"/>
      <c r="E17" s="351"/>
      <c r="F17" s="351"/>
      <c r="G17" s="351"/>
      <c r="H17" s="351"/>
      <c r="I17" s="351"/>
      <c r="K17" s="3" t="str">
        <f>TEXT(K16,L16)</f>
        <v>明治33年1月0日</v>
      </c>
    </row>
    <row r="18" spans="1:11">
      <c r="A18" s="351"/>
      <c r="B18" s="351"/>
      <c r="C18" s="351"/>
      <c r="D18" s="351"/>
      <c r="E18" s="351"/>
      <c r="F18" s="351"/>
      <c r="G18" s="351"/>
      <c r="H18" s="351"/>
      <c r="I18" s="351"/>
    </row>
    <row r="19" spans="1:11">
      <c r="A19" s="351"/>
      <c r="B19" s="351"/>
      <c r="C19" s="351"/>
      <c r="D19" s="351"/>
      <c r="E19" s="351"/>
      <c r="F19" s="351"/>
      <c r="G19" s="351"/>
      <c r="H19" s="351"/>
      <c r="I19" s="351"/>
    </row>
    <row r="20" spans="1:11">
      <c r="A20" s="351"/>
      <c r="B20" s="351"/>
      <c r="C20" s="351"/>
      <c r="D20" s="351"/>
      <c r="E20" s="351"/>
      <c r="F20" s="351"/>
      <c r="G20" s="351"/>
      <c r="H20" s="351"/>
      <c r="I20" s="351"/>
    </row>
    <row r="21" spans="1:11">
      <c r="A21" s="351"/>
      <c r="B21" s="351"/>
      <c r="C21" s="351"/>
      <c r="D21" s="351"/>
      <c r="E21" s="351"/>
      <c r="F21" s="351"/>
      <c r="G21" s="351"/>
      <c r="H21" s="351"/>
      <c r="I21" s="351"/>
    </row>
    <row r="22" spans="1:11">
      <c r="A22" s="23"/>
      <c r="B22" s="23"/>
      <c r="C22" s="23"/>
      <c r="D22" s="23"/>
      <c r="E22" s="23"/>
      <c r="F22" s="23"/>
      <c r="G22" s="23"/>
      <c r="H22" s="23"/>
      <c r="I22" s="23"/>
    </row>
    <row r="23" spans="1:11">
      <c r="A23" s="23"/>
      <c r="B23" s="23"/>
      <c r="C23" s="23"/>
      <c r="D23" s="23"/>
      <c r="E23" s="23"/>
      <c r="F23" s="23"/>
      <c r="G23" s="23"/>
      <c r="H23" s="23"/>
      <c r="I23" s="23"/>
    </row>
    <row r="24" spans="1:11">
      <c r="A24" s="23"/>
      <c r="B24" s="23"/>
      <c r="C24" s="23"/>
      <c r="D24" s="23"/>
      <c r="E24" s="3" t="s">
        <v>59</v>
      </c>
      <c r="F24" s="23"/>
      <c r="G24" s="23"/>
      <c r="H24" s="23"/>
      <c r="I24" s="23"/>
    </row>
    <row r="25" spans="1:11">
      <c r="A25" s="23"/>
      <c r="B25" s="23"/>
      <c r="C25" s="23"/>
      <c r="D25" s="23"/>
      <c r="E25" s="23"/>
      <c r="F25" s="23"/>
      <c r="G25" s="23"/>
      <c r="H25" s="23"/>
      <c r="I25" s="23"/>
    </row>
    <row r="29" spans="1:11">
      <c r="A29" s="3" t="s">
        <v>100</v>
      </c>
    </row>
    <row r="32" spans="1:11">
      <c r="A32" s="3" t="str">
        <f>IF(K16="","",TEXT(K16,"ggge(")&amp;TEXT(K16,"yyyy)年")&amp;MONTH(K16)&amp;"月"&amp;DAY(K16)&amp;"日")</f>
        <v>明治33(1900)年1月0日</v>
      </c>
    </row>
    <row r="37" spans="2:12" ht="19.899999999999999" customHeight="1">
      <c r="B37" s="3" t="s">
        <v>101</v>
      </c>
      <c r="C37" s="1" t="s">
        <v>226</v>
      </c>
      <c r="I37" s="220" t="str">
        <f>IF(共通項目入力シート!$C$3="電子契約","","㊞")</f>
        <v>㊞</v>
      </c>
      <c r="K37" s="33"/>
    </row>
    <row r="38" spans="2:12" ht="19.899999999999999" customHeight="1">
      <c r="K38" s="33"/>
    </row>
    <row r="39" spans="2:12" ht="19.899999999999999" customHeight="1">
      <c r="C39" s="1"/>
    </row>
    <row r="40" spans="2:12" ht="19.899999999999999" customHeight="1"/>
    <row r="41" spans="2:12" ht="19.899999999999999" customHeight="1">
      <c r="B41" s="243" t="s">
        <v>191</v>
      </c>
      <c r="C41" s="3" t="s">
        <v>192</v>
      </c>
      <c r="D41" s="355">
        <f>共通項目入力シート!C21</f>
        <v>0</v>
      </c>
      <c r="E41" s="355"/>
      <c r="F41" s="355"/>
      <c r="G41" s="355"/>
      <c r="H41" s="355"/>
      <c r="I41" s="355"/>
    </row>
    <row r="42" spans="2:12" ht="19.899999999999999" customHeight="1">
      <c r="B42" s="241"/>
      <c r="C42" s="178" t="s">
        <v>197</v>
      </c>
      <c r="D42" s="355" t="str">
        <f>IF(共通項目入力シート!C23="","",共通項目入力シート!C23)</f>
        <v/>
      </c>
      <c r="E42" s="355"/>
      <c r="F42" s="355"/>
      <c r="G42" s="355"/>
      <c r="H42" s="355"/>
      <c r="I42" s="355"/>
    </row>
    <row r="43" spans="2:12" ht="19.899999999999999" customHeight="1">
      <c r="B43" s="241"/>
      <c r="C43" s="3" t="s">
        <v>102</v>
      </c>
      <c r="D43" s="355">
        <f>共通項目入力シート!C25</f>
        <v>0</v>
      </c>
      <c r="E43" s="355"/>
      <c r="F43" s="355"/>
      <c r="G43" s="355"/>
      <c r="H43" s="355"/>
      <c r="I43" s="357" t="str">
        <f>IF(共通項目入力シート!$C$3="電子契約","","㊞")</f>
        <v>㊞</v>
      </c>
    </row>
    <row r="44" spans="2:12" ht="19.899999999999999" customHeight="1">
      <c r="B44" s="241"/>
      <c r="C44" s="26" t="s">
        <v>196</v>
      </c>
      <c r="D44" s="253" t="str">
        <f>共通項目入力シート!C27&amp;"  "&amp;共通項目入力シート!C29</f>
        <v xml:space="preserve">  </v>
      </c>
      <c r="E44" s="253"/>
      <c r="F44" s="253"/>
      <c r="G44" s="253"/>
      <c r="H44" s="253"/>
      <c r="I44" s="358"/>
    </row>
    <row r="45" spans="2:12" ht="19.899999999999999" customHeight="1"/>
    <row r="48" spans="2:12">
      <c r="L48" s="3" t="s">
        <v>109</v>
      </c>
    </row>
    <row r="51" spans="1:9" ht="21" customHeight="1">
      <c r="C51" s="354" t="s">
        <v>103</v>
      </c>
      <c r="D51" s="354"/>
      <c r="E51" s="354"/>
      <c r="F51" s="354"/>
      <c r="G51" s="354"/>
      <c r="H51" s="25"/>
    </row>
    <row r="52" spans="1:9" ht="21">
      <c r="C52" s="21"/>
      <c r="D52" s="21"/>
      <c r="E52" s="21"/>
      <c r="F52" s="21"/>
      <c r="G52" s="21"/>
    </row>
    <row r="53" spans="1:9" ht="21">
      <c r="C53" s="21"/>
      <c r="D53" s="21"/>
      <c r="E53" s="21"/>
      <c r="F53" s="21"/>
      <c r="G53" s="21"/>
    </row>
    <row r="56" spans="1:9" s="24" customFormat="1" ht="17.25">
      <c r="A56" s="24" t="s">
        <v>104</v>
      </c>
    </row>
    <row r="57" spans="1:9">
      <c r="A57" s="3" t="s">
        <v>189</v>
      </c>
    </row>
    <row r="58" spans="1:9" ht="18" customHeight="1">
      <c r="A58" s="351" t="s">
        <v>190</v>
      </c>
      <c r="B58" s="351"/>
      <c r="C58" s="351"/>
      <c r="D58" s="351"/>
      <c r="E58" s="351"/>
      <c r="F58" s="351"/>
      <c r="G58" s="351"/>
      <c r="H58" s="351"/>
      <c r="I58" s="351"/>
    </row>
    <row r="59" spans="1:9" ht="13.15" customHeight="1">
      <c r="A59" s="351"/>
      <c r="B59" s="351"/>
      <c r="C59" s="351"/>
      <c r="D59" s="351"/>
      <c r="E59" s="351"/>
      <c r="F59" s="351"/>
      <c r="G59" s="351"/>
      <c r="H59" s="351"/>
      <c r="I59" s="351"/>
    </row>
    <row r="60" spans="1:9">
      <c r="A60" s="351"/>
      <c r="B60" s="351"/>
      <c r="C60" s="351"/>
      <c r="D60" s="351"/>
      <c r="E60" s="351"/>
      <c r="F60" s="351"/>
      <c r="G60" s="351"/>
      <c r="H60" s="351"/>
      <c r="I60" s="351"/>
    </row>
    <row r="61" spans="1:9">
      <c r="A61" s="351"/>
      <c r="B61" s="351"/>
      <c r="C61" s="351"/>
      <c r="D61" s="351"/>
      <c r="E61" s="351"/>
      <c r="F61" s="351"/>
      <c r="G61" s="351"/>
      <c r="H61" s="351"/>
      <c r="I61" s="351"/>
    </row>
    <row r="62" spans="1:9">
      <c r="A62" s="351"/>
      <c r="B62" s="351"/>
      <c r="C62" s="351"/>
      <c r="D62" s="351"/>
      <c r="E62" s="351"/>
      <c r="F62" s="351"/>
      <c r="G62" s="351"/>
      <c r="H62" s="351"/>
      <c r="I62" s="351"/>
    </row>
    <row r="63" spans="1:9">
      <c r="A63" s="351"/>
      <c r="B63" s="351"/>
      <c r="C63" s="351"/>
      <c r="D63" s="351"/>
      <c r="E63" s="351"/>
      <c r="F63" s="351"/>
      <c r="G63" s="351"/>
      <c r="H63" s="351"/>
      <c r="I63" s="351"/>
    </row>
    <row r="64" spans="1:9">
      <c r="A64" s="351"/>
      <c r="B64" s="351"/>
      <c r="C64" s="351"/>
      <c r="D64" s="351"/>
      <c r="E64" s="351"/>
      <c r="F64" s="351"/>
      <c r="G64" s="351"/>
      <c r="H64" s="351"/>
      <c r="I64" s="351"/>
    </row>
    <row r="66" spans="1:9" s="24" customFormat="1" ht="17.25">
      <c r="A66" s="24" t="s">
        <v>105</v>
      </c>
    </row>
    <row r="68" spans="1:9" ht="13.15" customHeight="1">
      <c r="A68" s="351" t="s">
        <v>209</v>
      </c>
      <c r="B68" s="351"/>
      <c r="C68" s="351"/>
      <c r="D68" s="351"/>
      <c r="E68" s="351"/>
      <c r="F68" s="351"/>
      <c r="G68" s="351"/>
      <c r="H68" s="351"/>
      <c r="I68" s="351"/>
    </row>
    <row r="69" spans="1:9">
      <c r="A69" s="351"/>
      <c r="B69" s="351"/>
      <c r="C69" s="351"/>
      <c r="D69" s="351"/>
      <c r="E69" s="351"/>
      <c r="F69" s="351"/>
      <c r="G69" s="351"/>
      <c r="H69" s="351"/>
      <c r="I69" s="351"/>
    </row>
    <row r="70" spans="1:9">
      <c r="A70" s="351"/>
      <c r="B70" s="351"/>
      <c r="C70" s="351"/>
      <c r="D70" s="351"/>
      <c r="E70" s="351"/>
      <c r="F70" s="351"/>
      <c r="G70" s="351"/>
      <c r="H70" s="351"/>
      <c r="I70" s="351"/>
    </row>
    <row r="71" spans="1:9">
      <c r="A71" s="351"/>
      <c r="B71" s="351"/>
      <c r="C71" s="351"/>
      <c r="D71" s="351"/>
      <c r="E71" s="351"/>
      <c r="F71" s="351"/>
      <c r="G71" s="351"/>
      <c r="H71" s="351"/>
      <c r="I71" s="351"/>
    </row>
    <row r="72" spans="1:9">
      <c r="A72" s="351"/>
      <c r="B72" s="351"/>
      <c r="C72" s="351"/>
      <c r="D72" s="351"/>
      <c r="E72" s="351"/>
      <c r="F72" s="351"/>
      <c r="G72" s="351"/>
      <c r="H72" s="351"/>
      <c r="I72" s="351"/>
    </row>
    <row r="73" spans="1:9">
      <c r="A73" s="351"/>
      <c r="B73" s="351"/>
      <c r="C73" s="351"/>
      <c r="D73" s="351"/>
      <c r="E73" s="351"/>
      <c r="F73" s="351"/>
      <c r="G73" s="351"/>
      <c r="H73" s="351"/>
      <c r="I73" s="351"/>
    </row>
    <row r="74" spans="1:9">
      <c r="A74" s="351"/>
      <c r="B74" s="351"/>
      <c r="C74" s="351"/>
      <c r="D74" s="351"/>
      <c r="E74" s="351"/>
      <c r="F74" s="351"/>
      <c r="G74" s="351"/>
      <c r="H74" s="351"/>
      <c r="I74" s="351"/>
    </row>
    <row r="75" spans="1:9">
      <c r="A75" s="351"/>
      <c r="B75" s="351"/>
      <c r="C75" s="351"/>
      <c r="D75" s="351"/>
      <c r="E75" s="351"/>
      <c r="F75" s="351"/>
      <c r="G75" s="351"/>
      <c r="H75" s="351"/>
      <c r="I75" s="351"/>
    </row>
    <row r="76" spans="1:9">
      <c r="A76" s="351"/>
      <c r="B76" s="351"/>
      <c r="C76" s="351"/>
      <c r="D76" s="351"/>
      <c r="E76" s="351"/>
      <c r="F76" s="351"/>
      <c r="G76" s="351"/>
      <c r="H76" s="351"/>
      <c r="I76" s="351"/>
    </row>
    <row r="77" spans="1:9">
      <c r="A77" s="351"/>
      <c r="B77" s="351"/>
      <c r="C77" s="351"/>
      <c r="D77" s="351"/>
      <c r="E77" s="351"/>
      <c r="F77" s="351"/>
      <c r="G77" s="351"/>
      <c r="H77" s="351"/>
      <c r="I77" s="351"/>
    </row>
    <row r="78" spans="1:9">
      <c r="A78" s="351"/>
      <c r="B78" s="351"/>
      <c r="C78" s="351"/>
      <c r="D78" s="351"/>
      <c r="E78" s="351"/>
      <c r="F78" s="351"/>
      <c r="G78" s="351"/>
      <c r="H78" s="351"/>
      <c r="I78" s="351"/>
    </row>
    <row r="79" spans="1:9">
      <c r="A79" s="351"/>
      <c r="B79" s="351"/>
      <c r="C79" s="351"/>
      <c r="D79" s="351"/>
      <c r="E79" s="351"/>
      <c r="F79" s="351"/>
      <c r="G79" s="351"/>
      <c r="H79" s="351"/>
      <c r="I79" s="351"/>
    </row>
    <row r="80" spans="1:9">
      <c r="A80" s="351"/>
      <c r="B80" s="351"/>
      <c r="C80" s="351"/>
      <c r="D80" s="351"/>
      <c r="E80" s="351"/>
      <c r="F80" s="351"/>
      <c r="G80" s="351"/>
      <c r="H80" s="351"/>
      <c r="I80" s="351"/>
    </row>
    <row r="81" spans="1:9">
      <c r="A81" s="351"/>
      <c r="B81" s="351"/>
      <c r="C81" s="351"/>
      <c r="D81" s="351"/>
      <c r="E81" s="351"/>
      <c r="F81" s="351"/>
      <c r="G81" s="351"/>
      <c r="H81" s="351"/>
      <c r="I81" s="351"/>
    </row>
    <row r="82" spans="1:9">
      <c r="A82" s="351"/>
      <c r="B82" s="351"/>
      <c r="C82" s="351"/>
      <c r="D82" s="351"/>
      <c r="E82" s="351"/>
      <c r="F82" s="351"/>
      <c r="G82" s="351"/>
      <c r="H82" s="351"/>
      <c r="I82" s="351"/>
    </row>
    <row r="83" spans="1:9">
      <c r="A83" s="351"/>
      <c r="B83" s="351"/>
      <c r="C83" s="351"/>
      <c r="D83" s="351"/>
      <c r="E83" s="351"/>
      <c r="F83" s="351"/>
      <c r="G83" s="351"/>
      <c r="H83" s="351"/>
      <c r="I83" s="351"/>
    </row>
    <row r="84" spans="1:9">
      <c r="A84" s="351"/>
      <c r="B84" s="351"/>
      <c r="C84" s="351"/>
      <c r="D84" s="351"/>
      <c r="E84" s="351"/>
      <c r="F84" s="351"/>
      <c r="G84" s="351"/>
      <c r="H84" s="351"/>
      <c r="I84" s="351"/>
    </row>
    <row r="85" spans="1:9">
      <c r="A85" s="351"/>
      <c r="B85" s="351"/>
      <c r="C85" s="351"/>
      <c r="D85" s="351"/>
      <c r="E85" s="351"/>
      <c r="F85" s="351"/>
      <c r="G85" s="351"/>
      <c r="H85" s="351"/>
      <c r="I85" s="351"/>
    </row>
    <row r="86" spans="1:9">
      <c r="A86" s="351"/>
      <c r="B86" s="351"/>
      <c r="C86" s="351"/>
      <c r="D86" s="351"/>
      <c r="E86" s="351"/>
      <c r="F86" s="351"/>
      <c r="G86" s="351"/>
      <c r="H86" s="351"/>
      <c r="I86" s="351"/>
    </row>
    <row r="87" spans="1:9">
      <c r="A87" s="351"/>
      <c r="B87" s="351"/>
      <c r="C87" s="351"/>
      <c r="D87" s="351"/>
      <c r="E87" s="351"/>
      <c r="F87" s="351"/>
      <c r="G87" s="351"/>
      <c r="H87" s="351"/>
      <c r="I87" s="351"/>
    </row>
    <row r="88" spans="1:9">
      <c r="A88" s="351"/>
      <c r="B88" s="351"/>
      <c r="C88" s="351"/>
      <c r="D88" s="351"/>
      <c r="E88" s="351"/>
      <c r="F88" s="351"/>
      <c r="G88" s="351"/>
      <c r="H88" s="351"/>
      <c r="I88" s="351"/>
    </row>
  </sheetData>
  <sheetProtection algorithmName="SHA-512" hashValue="mzrEThTjjCgV5N6S9xBKyVt/HyG54/UeQPBP+3WO5C/2hCIHs1rLAZvzPKgjnYL7cqn/NSEHa7igKoJOEy/xrQ==" saltValue="KFpPUuaDmCn6kPzjV9ctOg==" spinCount="100000" sheet="1" objects="1" scenarios="1"/>
  <mergeCells count="15">
    <mergeCell ref="E1:E4"/>
    <mergeCell ref="A68:I88"/>
    <mergeCell ref="B5:H5"/>
    <mergeCell ref="C11:H11"/>
    <mergeCell ref="C13:H13"/>
    <mergeCell ref="C51:G51"/>
    <mergeCell ref="A58:I64"/>
    <mergeCell ref="D41:I41"/>
    <mergeCell ref="D42:I42"/>
    <mergeCell ref="D43:H43"/>
    <mergeCell ref="D8:G8"/>
    <mergeCell ref="A17:I21"/>
    <mergeCell ref="D44:H44"/>
    <mergeCell ref="I43:I44"/>
    <mergeCell ref="B41:B44"/>
  </mergeCells>
  <phoneticPr fontId="1"/>
  <conditionalFormatting sqref="C37">
    <cfRule type="expression" dxfId="2" priority="2" stopIfTrue="1">
      <formula>CELL("prptect",C37)=0</formula>
    </cfRule>
  </conditionalFormatting>
  <conditionalFormatting sqref="C39">
    <cfRule type="expression" dxfId="1" priority="1" stopIfTrue="1">
      <formula>CELL("prptect",C39)=0</formula>
    </cfRule>
  </conditionalFormatting>
  <conditionalFormatting sqref="K37:K38">
    <cfRule type="expression" dxfId="0" priority="3" stopIfTrue="1">
      <formula>CELL("prptect",K37)=0</formula>
    </cfRule>
  </conditionalFormatting>
  <pageMargins left="0.9055118110236221"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F24"/>
  <sheetViews>
    <sheetView showGridLines="0" view="pageBreakPreview" zoomScale="80" zoomScaleNormal="55" zoomScaleSheetLayoutView="80" zoomScalePageLayoutView="70" workbookViewId="0">
      <selection sqref="A1:AF1"/>
    </sheetView>
  </sheetViews>
  <sheetFormatPr defaultColWidth="6.375" defaultRowHeight="13.5"/>
  <cols>
    <col min="1" max="1" width="15" style="123" customWidth="1"/>
    <col min="2" max="2" width="3.75" style="123" customWidth="1"/>
    <col min="3" max="32" width="4.5" style="123" customWidth="1"/>
    <col min="33" max="33" width="3.75" style="123" customWidth="1"/>
    <col min="34" max="16384" width="6.375" style="123"/>
  </cols>
  <sheetData>
    <row r="1" spans="1:32" ht="24.75" customHeight="1">
      <c r="A1" s="359" t="s">
        <v>42</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row>
    <row r="2" spans="1:32" ht="14.25" thickBot="1"/>
    <row r="3" spans="1:32" ht="24" customHeight="1">
      <c r="A3" s="363" t="s">
        <v>41</v>
      </c>
      <c r="B3" s="364"/>
      <c r="C3" s="402" t="s">
        <v>31</v>
      </c>
      <c r="D3" s="364"/>
      <c r="E3" s="403"/>
      <c r="F3" s="373">
        <f>共通項目入力シート!C5</f>
        <v>0</v>
      </c>
      <c r="G3" s="373">
        <f>共通項目入力シート!D5</f>
        <v>0</v>
      </c>
      <c r="H3" s="373">
        <f>共通項目入力シート!E5</f>
        <v>0</v>
      </c>
      <c r="I3" s="373">
        <f>共通項目入力シート!F5</f>
        <v>0</v>
      </c>
      <c r="J3" s="373">
        <f>共通項目入力シート!G5</f>
        <v>0</v>
      </c>
      <c r="K3" s="373">
        <f>共通項目入力シート!H5</f>
        <v>0</v>
      </c>
      <c r="L3" s="373">
        <f>共通項目入力シート!I5</f>
        <v>0</v>
      </c>
      <c r="M3" s="373">
        <f>共通項目入力シート!J5</f>
        <v>0</v>
      </c>
      <c r="N3" s="406" t="s">
        <v>30</v>
      </c>
      <c r="O3" s="364"/>
      <c r="P3" s="407"/>
      <c r="Q3" s="412" t="s">
        <v>250</v>
      </c>
      <c r="R3" s="413"/>
      <c r="S3" s="413"/>
      <c r="T3" s="413"/>
      <c r="U3" s="124"/>
      <c r="V3" s="124" t="s">
        <v>40</v>
      </c>
      <c r="W3" s="124"/>
      <c r="X3" s="399">
        <f>共通項目入力シート!C13</f>
        <v>0</v>
      </c>
      <c r="Y3" s="399"/>
      <c r="Z3" s="399"/>
      <c r="AA3" s="399"/>
      <c r="AB3" s="399"/>
      <c r="AC3" s="399"/>
      <c r="AD3" s="399"/>
      <c r="AE3" s="389"/>
      <c r="AF3" s="390"/>
    </row>
    <row r="4" spans="1:32" ht="24" customHeight="1">
      <c r="A4" s="365"/>
      <c r="B4" s="366"/>
      <c r="C4" s="404"/>
      <c r="D4" s="366"/>
      <c r="E4" s="405"/>
      <c r="F4" s="374"/>
      <c r="G4" s="374"/>
      <c r="H4" s="374"/>
      <c r="I4" s="374"/>
      <c r="J4" s="374"/>
      <c r="K4" s="374"/>
      <c r="L4" s="374"/>
      <c r="M4" s="374"/>
      <c r="N4" s="408"/>
      <c r="O4" s="366"/>
      <c r="P4" s="409"/>
      <c r="Q4" s="414"/>
      <c r="R4" s="414"/>
      <c r="S4" s="414"/>
      <c r="T4" s="414"/>
      <c r="U4" s="125"/>
      <c r="V4" s="126" t="s">
        <v>39</v>
      </c>
      <c r="W4" s="126"/>
      <c r="X4" s="400">
        <f>共通項目入力シート!C15</f>
        <v>0</v>
      </c>
      <c r="Y4" s="400"/>
      <c r="Z4" s="400"/>
      <c r="AA4" s="400"/>
      <c r="AB4" s="400"/>
      <c r="AC4" s="400"/>
      <c r="AD4" s="400"/>
      <c r="AE4" s="424" t="s">
        <v>259</v>
      </c>
      <c r="AF4" s="425"/>
    </row>
    <row r="5" spans="1:32" ht="27" customHeight="1">
      <c r="A5" s="383" t="s">
        <v>251</v>
      </c>
      <c r="B5" s="384"/>
      <c r="C5" s="393">
        <f>共通項目入力シート!C7</f>
        <v>0</v>
      </c>
      <c r="D5" s="394"/>
      <c r="E5" s="394"/>
      <c r="F5" s="394"/>
      <c r="G5" s="394"/>
      <c r="H5" s="394"/>
      <c r="I5" s="394"/>
      <c r="J5" s="394"/>
      <c r="K5" s="394"/>
      <c r="L5" s="394"/>
      <c r="M5" s="394"/>
      <c r="N5" s="394"/>
      <c r="O5" s="394"/>
      <c r="P5" s="394"/>
      <c r="Q5" s="414"/>
      <c r="R5" s="414"/>
      <c r="S5" s="414"/>
      <c r="T5" s="414"/>
      <c r="U5" s="127"/>
      <c r="V5" s="221"/>
      <c r="W5" s="221"/>
      <c r="X5" s="401"/>
      <c r="Y5" s="401"/>
      <c r="Z5" s="401"/>
      <c r="AA5" s="401"/>
      <c r="AB5" s="401"/>
      <c r="AC5" s="401"/>
      <c r="AD5" s="401"/>
      <c r="AE5" s="391" t="s">
        <v>260</v>
      </c>
      <c r="AF5" s="392"/>
    </row>
    <row r="6" spans="1:32" ht="27" customHeight="1">
      <c r="A6" s="385"/>
      <c r="B6" s="386"/>
      <c r="C6" s="395"/>
      <c r="D6" s="396"/>
      <c r="E6" s="396"/>
      <c r="F6" s="396"/>
      <c r="G6" s="396"/>
      <c r="H6" s="396"/>
      <c r="I6" s="396"/>
      <c r="J6" s="396"/>
      <c r="K6" s="396"/>
      <c r="L6" s="396"/>
      <c r="M6" s="396"/>
      <c r="N6" s="396"/>
      <c r="O6" s="396"/>
      <c r="P6" s="396"/>
      <c r="Q6" s="415" t="s">
        <v>38</v>
      </c>
      <c r="R6" s="415"/>
      <c r="S6" s="415"/>
      <c r="T6" s="415"/>
      <c r="U6" s="417">
        <f>共通項目入力シート!C25</f>
        <v>0</v>
      </c>
      <c r="V6" s="418"/>
      <c r="W6" s="418"/>
      <c r="X6" s="418"/>
      <c r="Y6" s="418"/>
      <c r="Z6" s="418"/>
      <c r="AA6" s="418"/>
      <c r="AB6" s="418"/>
      <c r="AC6" s="418"/>
      <c r="AD6" s="418"/>
      <c r="AE6" s="418"/>
      <c r="AF6" s="419"/>
    </row>
    <row r="7" spans="1:32" ht="27" customHeight="1">
      <c r="A7" s="387"/>
      <c r="B7" s="388"/>
      <c r="C7" s="397"/>
      <c r="D7" s="398"/>
      <c r="E7" s="398"/>
      <c r="F7" s="398"/>
      <c r="G7" s="398"/>
      <c r="H7" s="398"/>
      <c r="I7" s="398"/>
      <c r="J7" s="398"/>
      <c r="K7" s="398"/>
      <c r="L7" s="398"/>
      <c r="M7" s="398"/>
      <c r="N7" s="398"/>
      <c r="O7" s="398"/>
      <c r="P7" s="398"/>
      <c r="Q7" s="415"/>
      <c r="R7" s="415"/>
      <c r="S7" s="415"/>
      <c r="T7" s="415"/>
      <c r="U7" s="420" t="str">
        <f>IF(共通項目入力シート!C21="","",共通項目入力シート!C21)</f>
        <v/>
      </c>
      <c r="V7" s="420"/>
      <c r="W7" s="420"/>
      <c r="X7" s="420"/>
      <c r="Y7" s="420"/>
      <c r="Z7" s="420"/>
      <c r="AA7" s="420"/>
      <c r="AB7" s="420"/>
      <c r="AC7" s="420"/>
      <c r="AD7" s="420"/>
      <c r="AE7" s="420"/>
      <c r="AF7" s="421"/>
    </row>
    <row r="8" spans="1:32" ht="22.9" customHeight="1">
      <c r="A8" s="369" t="s">
        <v>37</v>
      </c>
      <c r="B8" s="370"/>
      <c r="C8" s="393">
        <f>共通項目入力シート!C9</f>
        <v>0</v>
      </c>
      <c r="D8" s="394"/>
      <c r="E8" s="394"/>
      <c r="F8" s="394"/>
      <c r="G8" s="394"/>
      <c r="H8" s="394"/>
      <c r="I8" s="394"/>
      <c r="J8" s="394"/>
      <c r="K8" s="394"/>
      <c r="L8" s="394"/>
      <c r="M8" s="394"/>
      <c r="N8" s="394"/>
      <c r="O8" s="394"/>
      <c r="P8" s="394"/>
      <c r="Q8" s="415"/>
      <c r="R8" s="415"/>
      <c r="S8" s="415"/>
      <c r="T8" s="415"/>
      <c r="U8" s="420" t="str">
        <f>IF(共通項目入力シート!C23="","",共通項目入力シート!C23)</f>
        <v/>
      </c>
      <c r="V8" s="420"/>
      <c r="W8" s="420"/>
      <c r="X8" s="420"/>
      <c r="Y8" s="420"/>
      <c r="Z8" s="420"/>
      <c r="AA8" s="420"/>
      <c r="AB8" s="420"/>
      <c r="AC8" s="420"/>
      <c r="AD8" s="420"/>
      <c r="AE8" s="420"/>
      <c r="AF8" s="421"/>
    </row>
    <row r="9" spans="1:32" ht="32.25" customHeight="1" thickBot="1">
      <c r="A9" s="371"/>
      <c r="B9" s="372"/>
      <c r="C9" s="410"/>
      <c r="D9" s="411"/>
      <c r="E9" s="411"/>
      <c r="F9" s="411"/>
      <c r="G9" s="411"/>
      <c r="H9" s="411"/>
      <c r="I9" s="411"/>
      <c r="J9" s="411"/>
      <c r="K9" s="411"/>
      <c r="L9" s="411"/>
      <c r="M9" s="411"/>
      <c r="N9" s="411"/>
      <c r="O9" s="411"/>
      <c r="P9" s="411"/>
      <c r="Q9" s="416"/>
      <c r="R9" s="416"/>
      <c r="S9" s="416"/>
      <c r="T9" s="416"/>
      <c r="U9" s="422" t="str">
        <f>共通項目入力シート!C27&amp;"　"&amp;共通項目入力シート!C29</f>
        <v>　</v>
      </c>
      <c r="V9" s="422"/>
      <c r="W9" s="422"/>
      <c r="X9" s="422"/>
      <c r="Y9" s="422"/>
      <c r="Z9" s="422"/>
      <c r="AA9" s="422"/>
      <c r="AB9" s="422"/>
      <c r="AC9" s="422"/>
      <c r="AD9" s="422"/>
      <c r="AE9" s="422"/>
      <c r="AF9" s="423"/>
    </row>
    <row r="10" spans="1:32" ht="20.100000000000001" customHeight="1">
      <c r="A10" s="367" t="s">
        <v>36</v>
      </c>
      <c r="B10" s="368"/>
      <c r="C10" s="38"/>
      <c r="D10" s="360" t="s">
        <v>234</v>
      </c>
      <c r="E10" s="362"/>
      <c r="F10" s="38"/>
      <c r="G10" s="360" t="s">
        <v>27</v>
      </c>
      <c r="H10" s="362"/>
      <c r="I10" s="38"/>
      <c r="J10" s="360" t="s">
        <v>234</v>
      </c>
      <c r="K10" s="362"/>
      <c r="L10" s="39"/>
      <c r="M10" s="360" t="s">
        <v>27</v>
      </c>
      <c r="N10" s="362"/>
      <c r="O10" s="38"/>
      <c r="P10" s="360" t="s">
        <v>27</v>
      </c>
      <c r="Q10" s="362"/>
      <c r="R10" s="39"/>
      <c r="S10" s="360" t="s">
        <v>27</v>
      </c>
      <c r="T10" s="362"/>
      <c r="U10" s="38"/>
      <c r="V10" s="360" t="s">
        <v>27</v>
      </c>
      <c r="W10" s="362"/>
      <c r="X10" s="39"/>
      <c r="Y10" s="360" t="s">
        <v>27</v>
      </c>
      <c r="Z10" s="362"/>
      <c r="AA10" s="38"/>
      <c r="AB10" s="360" t="s">
        <v>27</v>
      </c>
      <c r="AC10" s="362"/>
      <c r="AD10" s="39"/>
      <c r="AE10" s="360" t="s">
        <v>27</v>
      </c>
      <c r="AF10" s="361"/>
    </row>
    <row r="11" spans="1:32" ht="20.100000000000001" customHeight="1" thickBot="1">
      <c r="A11" s="377" t="s">
        <v>35</v>
      </c>
      <c r="B11" s="378"/>
      <c r="C11" s="40">
        <v>10</v>
      </c>
      <c r="D11" s="41">
        <v>20</v>
      </c>
      <c r="E11" s="42"/>
      <c r="F11" s="40">
        <v>10</v>
      </c>
      <c r="G11" s="41">
        <v>20</v>
      </c>
      <c r="H11" s="42"/>
      <c r="I11" s="40">
        <v>10</v>
      </c>
      <c r="J11" s="41">
        <v>20</v>
      </c>
      <c r="K11" s="42"/>
      <c r="L11" s="41">
        <v>10</v>
      </c>
      <c r="M11" s="41">
        <v>20</v>
      </c>
      <c r="N11" s="43"/>
      <c r="O11" s="40">
        <v>10</v>
      </c>
      <c r="P11" s="41">
        <v>20</v>
      </c>
      <c r="Q11" s="42"/>
      <c r="R11" s="41">
        <v>10</v>
      </c>
      <c r="S11" s="41">
        <v>20</v>
      </c>
      <c r="T11" s="43"/>
      <c r="U11" s="40">
        <v>10</v>
      </c>
      <c r="V11" s="41">
        <v>20</v>
      </c>
      <c r="W11" s="42"/>
      <c r="X11" s="41">
        <v>10</v>
      </c>
      <c r="Y11" s="41">
        <v>20</v>
      </c>
      <c r="Z11" s="43"/>
      <c r="AA11" s="40">
        <v>10</v>
      </c>
      <c r="AB11" s="41">
        <v>20</v>
      </c>
      <c r="AC11" s="42"/>
      <c r="AD11" s="41">
        <v>10</v>
      </c>
      <c r="AE11" s="41">
        <v>20</v>
      </c>
      <c r="AF11" s="44"/>
    </row>
    <row r="12" spans="1:32" ht="33.75" customHeight="1">
      <c r="A12" s="379"/>
      <c r="B12" s="380"/>
      <c r="C12" s="45"/>
      <c r="D12" s="46"/>
      <c r="E12" s="46"/>
      <c r="F12" s="46"/>
      <c r="G12" s="46"/>
      <c r="H12" s="46"/>
      <c r="I12" s="46"/>
      <c r="J12" s="46"/>
      <c r="K12" s="46"/>
      <c r="L12" s="46"/>
      <c r="M12" s="46"/>
      <c r="N12" s="46"/>
      <c r="O12" s="46"/>
      <c r="P12" s="46"/>
      <c r="Q12" s="46"/>
      <c r="R12" s="46"/>
      <c r="S12" s="46"/>
      <c r="T12" s="46"/>
      <c r="U12" s="46"/>
      <c r="V12" s="46"/>
      <c r="W12" s="45"/>
      <c r="X12" s="45"/>
      <c r="Y12" s="45"/>
      <c r="Z12" s="45"/>
      <c r="AA12" s="45"/>
      <c r="AB12" s="45"/>
      <c r="AC12" s="45"/>
      <c r="AD12" s="45"/>
      <c r="AE12" s="45"/>
      <c r="AF12" s="47"/>
    </row>
    <row r="13" spans="1:32" ht="33.75" customHeight="1">
      <c r="A13" s="381"/>
      <c r="B13" s="382"/>
      <c r="C13" s="48"/>
      <c r="D13" s="49"/>
      <c r="E13" s="49"/>
      <c r="F13" s="49"/>
      <c r="G13" s="49"/>
      <c r="H13" s="49"/>
      <c r="I13" s="49"/>
      <c r="J13" s="49"/>
      <c r="K13" s="49"/>
      <c r="L13" s="49"/>
      <c r="M13" s="49"/>
      <c r="N13" s="49"/>
      <c r="O13" s="49"/>
      <c r="P13" s="49"/>
      <c r="Q13" s="49"/>
      <c r="R13" s="49"/>
      <c r="S13" s="49"/>
      <c r="T13" s="49"/>
      <c r="U13" s="49"/>
      <c r="V13" s="49"/>
      <c r="W13" s="48"/>
      <c r="X13" s="48"/>
      <c r="Y13" s="48"/>
      <c r="Z13" s="48"/>
      <c r="AA13" s="48"/>
      <c r="AB13" s="48"/>
      <c r="AC13" s="48"/>
      <c r="AD13" s="48"/>
      <c r="AE13" s="48"/>
      <c r="AF13" s="50"/>
    </row>
    <row r="14" spans="1:32" ht="33.75" customHeight="1">
      <c r="A14" s="381"/>
      <c r="B14" s="382"/>
      <c r="C14" s="48"/>
      <c r="D14" s="49"/>
      <c r="E14" s="49"/>
      <c r="F14" s="49"/>
      <c r="G14" s="49"/>
      <c r="H14" s="49"/>
      <c r="I14" s="49"/>
      <c r="J14" s="49"/>
      <c r="K14" s="49"/>
      <c r="L14" s="49"/>
      <c r="M14" s="49"/>
      <c r="N14" s="49"/>
      <c r="O14" s="49"/>
      <c r="P14" s="49"/>
      <c r="Q14" s="49"/>
      <c r="R14" s="49"/>
      <c r="S14" s="49"/>
      <c r="T14" s="49"/>
      <c r="U14" s="49"/>
      <c r="V14" s="49"/>
      <c r="W14" s="48"/>
      <c r="X14" s="48"/>
      <c r="Y14" s="48"/>
      <c r="Z14" s="48"/>
      <c r="AA14" s="48"/>
      <c r="AB14" s="48"/>
      <c r="AC14" s="48"/>
      <c r="AD14" s="48"/>
      <c r="AE14" s="48"/>
      <c r="AF14" s="50"/>
    </row>
    <row r="15" spans="1:32" ht="33.75" customHeight="1">
      <c r="A15" s="381"/>
      <c r="B15" s="382"/>
      <c r="C15" s="48"/>
      <c r="D15" s="49"/>
      <c r="E15" s="49"/>
      <c r="F15" s="49"/>
      <c r="G15" s="49"/>
      <c r="H15" s="49"/>
      <c r="I15" s="49"/>
      <c r="J15" s="49"/>
      <c r="K15" s="49"/>
      <c r="L15" s="49"/>
      <c r="M15" s="49"/>
      <c r="N15" s="49"/>
      <c r="O15" s="49"/>
      <c r="P15" s="49"/>
      <c r="Q15" s="49"/>
      <c r="R15" s="49"/>
      <c r="S15" s="49"/>
      <c r="T15" s="49"/>
      <c r="U15" s="49"/>
      <c r="V15" s="49"/>
      <c r="W15" s="48"/>
      <c r="X15" s="48"/>
      <c r="Y15" s="48"/>
      <c r="Z15" s="48"/>
      <c r="AA15" s="48"/>
      <c r="AB15" s="48"/>
      <c r="AC15" s="48"/>
      <c r="AD15" s="48"/>
      <c r="AE15" s="48"/>
      <c r="AF15" s="50"/>
    </row>
    <row r="16" spans="1:32" ht="33.75" customHeight="1">
      <c r="A16" s="381"/>
      <c r="B16" s="382"/>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50"/>
    </row>
    <row r="17" spans="1:32" ht="33.75" customHeight="1">
      <c r="A17" s="381"/>
      <c r="B17" s="382"/>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50"/>
    </row>
    <row r="18" spans="1:32" ht="33.75" customHeight="1">
      <c r="A18" s="381"/>
      <c r="B18" s="382"/>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50"/>
    </row>
    <row r="19" spans="1:32" ht="33.75" customHeight="1">
      <c r="A19" s="381"/>
      <c r="B19" s="382"/>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50"/>
    </row>
    <row r="20" spans="1:32" ht="33.75" customHeight="1">
      <c r="A20" s="381"/>
      <c r="B20" s="382"/>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50"/>
    </row>
    <row r="21" spans="1:32" ht="33.75" customHeight="1" thickBot="1">
      <c r="A21" s="375"/>
      <c r="B21" s="376"/>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2"/>
    </row>
    <row r="22" spans="1:32" ht="12" customHeight="1"/>
    <row r="23" spans="1:32" ht="17.25">
      <c r="A23" s="128" t="s">
        <v>34</v>
      </c>
      <c r="B23" s="128"/>
      <c r="C23" s="128"/>
      <c r="D23" s="128"/>
      <c r="E23" s="128"/>
      <c r="F23" s="128"/>
    </row>
    <row r="24" spans="1:32" ht="20.25" customHeight="1">
      <c r="A24" s="128"/>
    </row>
  </sheetData>
  <sheetProtection algorithmName="SHA-512" hashValue="S9L83Bys1U1UA5ETElCuA9xCzcXMqVxRx+J8vSpPDnFYnv7n/trqf/M97YQ8Lr1nKqQEZSdOPrQ/kAuY1Y1ROw==" saltValue="F22fdsQ8ILk4L3g9rGlw/A==" spinCount="100000" sheet="1" objects="1" scenarios="1"/>
  <mergeCells count="50">
    <mergeCell ref="C8:P9"/>
    <mergeCell ref="Q3:T5"/>
    <mergeCell ref="Q6:T9"/>
    <mergeCell ref="U6:AF6"/>
    <mergeCell ref="U7:AF7"/>
    <mergeCell ref="U8:AF8"/>
    <mergeCell ref="U9:AF9"/>
    <mergeCell ref="M3:M4"/>
    <mergeCell ref="L3:L4"/>
    <mergeCell ref="K3:K4"/>
    <mergeCell ref="J3:J4"/>
    <mergeCell ref="I3:I4"/>
    <mergeCell ref="G3:G4"/>
    <mergeCell ref="AE4:AF4"/>
    <mergeCell ref="A5:B7"/>
    <mergeCell ref="AE3:AF3"/>
    <mergeCell ref="AE5:AF5"/>
    <mergeCell ref="C5:P7"/>
    <mergeCell ref="X3:AD3"/>
    <mergeCell ref="X4:AD4"/>
    <mergeCell ref="X5:AD5"/>
    <mergeCell ref="C3:E4"/>
    <mergeCell ref="N3:P4"/>
    <mergeCell ref="A21:B21"/>
    <mergeCell ref="A11:B11"/>
    <mergeCell ref="A12:B12"/>
    <mergeCell ref="A13:B13"/>
    <mergeCell ref="A17:B17"/>
    <mergeCell ref="A14:B14"/>
    <mergeCell ref="A18:B18"/>
    <mergeCell ref="A19:B19"/>
    <mergeCell ref="A20:B20"/>
    <mergeCell ref="A15:B15"/>
    <mergeCell ref="A16:B16"/>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F3:F4"/>
    <mergeCell ref="D10:E10"/>
  </mergeCells>
  <phoneticPr fontId="1"/>
  <dataValidations count="1">
    <dataValidation type="list" allowBlank="1" showInputMessage="1" showErrorMessage="1" sqref="AE5:AF5" xr:uid="{00000000-0002-0000-0500-000001000000}">
      <formula1>"　,（変更）"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S37"/>
  <sheetViews>
    <sheetView view="pageBreakPreview" zoomScale="80" zoomScaleNormal="100" zoomScaleSheetLayoutView="80" workbookViewId="0">
      <selection activeCell="N14" sqref="N14"/>
    </sheetView>
  </sheetViews>
  <sheetFormatPr defaultColWidth="8.75" defaultRowHeight="18.75"/>
  <cols>
    <col min="1" max="1" width="5.125" style="28" customWidth="1"/>
    <col min="2" max="2" width="13.125" style="28" customWidth="1"/>
    <col min="3" max="4" width="8.75" style="28"/>
    <col min="5" max="5" width="7.125" style="28" customWidth="1"/>
    <col min="6" max="6" width="8.75" style="28"/>
    <col min="7" max="7" width="5.125" style="28" customWidth="1"/>
    <col min="8" max="8" width="14.125" style="28" customWidth="1"/>
    <col min="9" max="9" width="4" style="28" customWidth="1"/>
    <col min="10" max="16384" width="8.75" style="28"/>
  </cols>
  <sheetData>
    <row r="1" spans="1:19" ht="30">
      <c r="A1" s="426" t="s">
        <v>97</v>
      </c>
      <c r="B1" s="426"/>
      <c r="C1" s="426"/>
      <c r="D1" s="426"/>
      <c r="E1" s="426"/>
      <c r="F1" s="426"/>
      <c r="G1" s="426"/>
      <c r="H1" s="426"/>
      <c r="I1" s="332"/>
    </row>
    <row r="2" spans="1:19" ht="25.5">
      <c r="A2" s="114"/>
      <c r="B2" s="114"/>
      <c r="C2" s="430"/>
      <c r="D2" s="431"/>
      <c r="E2" s="431"/>
      <c r="F2" s="431"/>
      <c r="G2" s="114"/>
      <c r="H2" s="114"/>
      <c r="I2" s="114"/>
    </row>
    <row r="3" spans="1:19" ht="13.5" customHeight="1">
      <c r="A3" s="115"/>
      <c r="B3" s="116"/>
      <c r="C3" s="116"/>
      <c r="D3" s="116"/>
      <c r="E3" s="116"/>
      <c r="F3" s="116"/>
      <c r="G3" s="116"/>
      <c r="H3" s="114"/>
      <c r="I3" s="114"/>
    </row>
    <row r="4" spans="1:19" ht="24">
      <c r="A4" s="114"/>
      <c r="B4" s="115" t="s">
        <v>111</v>
      </c>
      <c r="C4" s="435" t="str">
        <f>DBCS("第"&amp;共通項目入力シート!C5&amp;共通項目入力シート!D5&amp;共通項目入力シート!E5&amp;共通項目入力シート!F5&amp;共通項目入力シート!G5&amp;共通項目入力シート!H5&amp;共通項目入力シート!I5&amp;共通項目入力シート!J5&amp;"号")</f>
        <v>第号</v>
      </c>
      <c r="D4" s="435"/>
      <c r="E4" s="435"/>
      <c r="F4" s="117"/>
      <c r="G4" s="114"/>
      <c r="H4" s="114"/>
      <c r="I4" s="114"/>
    </row>
    <row r="5" spans="1:19">
      <c r="A5" s="114"/>
      <c r="B5" s="114"/>
      <c r="C5" s="114"/>
      <c r="D5" s="114"/>
      <c r="E5" s="114"/>
      <c r="F5" s="114"/>
      <c r="G5" s="114"/>
      <c r="H5" s="114"/>
      <c r="I5" s="114"/>
    </row>
    <row r="6" spans="1:19" ht="20.100000000000001" customHeight="1">
      <c r="A6" s="118">
        <v>1</v>
      </c>
      <c r="B6" s="119" t="s">
        <v>210</v>
      </c>
      <c r="C6" s="432">
        <f>共通項目入力シート!C7</f>
        <v>0</v>
      </c>
      <c r="D6" s="432"/>
      <c r="E6" s="432"/>
      <c r="F6" s="432"/>
      <c r="G6" s="432"/>
      <c r="H6" s="432"/>
      <c r="I6" s="432"/>
      <c r="J6" s="30"/>
      <c r="K6" s="30"/>
      <c r="L6" s="30"/>
      <c r="M6" s="30"/>
      <c r="N6" s="30"/>
      <c r="O6" s="30"/>
      <c r="P6" s="30"/>
      <c r="Q6" s="30"/>
      <c r="R6" s="30"/>
      <c r="S6" s="30"/>
    </row>
    <row r="7" spans="1:19" ht="20.100000000000001" customHeight="1">
      <c r="A7" s="118">
        <v>2</v>
      </c>
      <c r="B7" s="119" t="s">
        <v>63</v>
      </c>
      <c r="C7" s="432">
        <f>共通項目入力シート!C9</f>
        <v>0</v>
      </c>
      <c r="D7" s="432"/>
      <c r="E7" s="432"/>
      <c r="F7" s="432"/>
      <c r="G7" s="432"/>
      <c r="H7" s="432"/>
      <c r="I7" s="432"/>
      <c r="J7" s="30"/>
      <c r="K7" s="30"/>
      <c r="L7" s="30"/>
      <c r="M7" s="30"/>
      <c r="N7" s="30"/>
      <c r="O7" s="30"/>
      <c r="P7" s="30"/>
      <c r="Q7" s="30"/>
      <c r="R7" s="30"/>
      <c r="S7" s="30"/>
    </row>
    <row r="8" spans="1:19" ht="20.100000000000001" customHeight="1">
      <c r="A8" s="118">
        <v>3</v>
      </c>
      <c r="B8" s="105" t="s">
        <v>127</v>
      </c>
      <c r="C8" s="433" t="str">
        <f>IF(共通項目入力シート!C17="","",共通項目入力シート!C17)</f>
        <v/>
      </c>
      <c r="D8" s="433"/>
      <c r="E8" s="107" t="s">
        <v>129</v>
      </c>
      <c r="F8" s="434"/>
      <c r="G8" s="434"/>
      <c r="H8" s="120"/>
      <c r="I8" s="120"/>
    </row>
    <row r="9" spans="1:19" ht="20.100000000000001" customHeight="1">
      <c r="A9" s="118">
        <v>4</v>
      </c>
      <c r="B9" s="119" t="s">
        <v>128</v>
      </c>
      <c r="C9" s="429"/>
      <c r="D9" s="429"/>
      <c r="E9" s="107" t="s">
        <v>129</v>
      </c>
      <c r="F9" s="53"/>
      <c r="G9" s="107" t="s">
        <v>132</v>
      </c>
      <c r="H9" s="107"/>
      <c r="I9" s="105"/>
    </row>
    <row r="10" spans="1:19" ht="3.75" customHeight="1">
      <c r="A10" s="119"/>
      <c r="B10" s="119"/>
      <c r="C10" s="119"/>
      <c r="D10" s="107"/>
      <c r="E10" s="119"/>
      <c r="F10" s="107"/>
      <c r="G10" s="119"/>
      <c r="H10" s="119"/>
      <c r="I10" s="119"/>
    </row>
    <row r="11" spans="1:19" ht="24" customHeight="1">
      <c r="A11" s="119"/>
      <c r="B11" s="107" t="s">
        <v>145</v>
      </c>
      <c r="C11" s="107"/>
      <c r="D11" s="107"/>
      <c r="E11" s="107"/>
      <c r="F11" s="427" t="str">
        <f>IF(共通項目入力シート!C17="","",共通項目入力シート!C17)</f>
        <v/>
      </c>
      <c r="G11" s="427"/>
      <c r="H11" s="119" t="s">
        <v>198</v>
      </c>
      <c r="I11" s="119"/>
    </row>
    <row r="12" spans="1:19" ht="24" customHeight="1">
      <c r="A12" s="119"/>
      <c r="B12" s="428" t="s">
        <v>146</v>
      </c>
      <c r="C12" s="428"/>
      <c r="D12" s="428"/>
      <c r="E12" s="428"/>
      <c r="F12" s="427" t="str">
        <f>IF(共通項目入力シート!C19="","",共通項目入力シート!C19)</f>
        <v/>
      </c>
      <c r="G12" s="427"/>
      <c r="H12" s="119" t="s">
        <v>199</v>
      </c>
      <c r="I12" s="119"/>
    </row>
    <row r="13" spans="1:19" ht="3.75" customHeight="1">
      <c r="A13" s="119"/>
      <c r="B13" s="119"/>
      <c r="C13" s="119"/>
      <c r="D13" s="107"/>
      <c r="E13" s="119"/>
      <c r="F13" s="107"/>
      <c r="G13" s="119"/>
      <c r="H13" s="119"/>
      <c r="I13" s="119"/>
    </row>
    <row r="14" spans="1:19">
      <c r="A14" s="114"/>
      <c r="B14" s="119"/>
      <c r="C14" s="108" t="s">
        <v>95</v>
      </c>
      <c r="D14" s="121" t="s">
        <v>134</v>
      </c>
      <c r="E14" s="119" t="s">
        <v>137</v>
      </c>
      <c r="F14" s="119"/>
      <c r="G14" s="119"/>
      <c r="H14" s="119"/>
      <c r="I14" s="119"/>
      <c r="J14" s="29"/>
    </row>
    <row r="15" spans="1:19">
      <c r="A15" s="114"/>
      <c r="B15" s="119"/>
      <c r="C15" s="119"/>
      <c r="D15" s="121" t="s">
        <v>135</v>
      </c>
      <c r="E15" s="119" t="s">
        <v>136</v>
      </c>
      <c r="F15" s="119"/>
      <c r="G15" s="119"/>
      <c r="H15" s="119"/>
      <c r="I15" s="119"/>
      <c r="J15" s="29"/>
    </row>
    <row r="16" spans="1:19">
      <c r="A16" s="114"/>
      <c r="B16" s="119"/>
      <c r="C16" s="119"/>
      <c r="D16" s="119" t="s">
        <v>133</v>
      </c>
      <c r="E16" s="119"/>
      <c r="F16" s="119"/>
      <c r="G16" s="119"/>
      <c r="H16" s="119"/>
      <c r="I16" s="119"/>
      <c r="J16" s="29"/>
    </row>
    <row r="17" spans="1:17" ht="3.75" customHeight="1">
      <c r="A17" s="119"/>
      <c r="B17" s="119"/>
      <c r="C17" s="119"/>
      <c r="D17" s="107"/>
      <c r="E17" s="119"/>
      <c r="F17" s="107"/>
      <c r="G17" s="119"/>
      <c r="H17" s="119"/>
      <c r="I17" s="119"/>
    </row>
    <row r="18" spans="1:17">
      <c r="A18" s="118">
        <v>5</v>
      </c>
      <c r="B18" s="107" t="s">
        <v>91</v>
      </c>
      <c r="C18" s="105"/>
      <c r="D18" s="105"/>
      <c r="E18" s="105"/>
      <c r="F18" s="105"/>
      <c r="G18" s="105"/>
      <c r="H18" s="105"/>
      <c r="I18" s="107"/>
    </row>
    <row r="19" spans="1:17">
      <c r="A19" s="105"/>
      <c r="B19" s="109" t="s">
        <v>116</v>
      </c>
      <c r="C19" s="432">
        <f>共通項目入力シート!C21</f>
        <v>0</v>
      </c>
      <c r="D19" s="432"/>
      <c r="E19" s="432"/>
      <c r="F19" s="432"/>
      <c r="G19" s="432"/>
      <c r="H19" s="432"/>
      <c r="I19" s="332"/>
    </row>
    <row r="20" spans="1:17">
      <c r="A20" s="105"/>
      <c r="B20" s="110" t="s">
        <v>124</v>
      </c>
      <c r="C20" s="432" t="str">
        <f>IF(共通項目入力シート!C23="","",共通項目入力シート!C23)</f>
        <v/>
      </c>
      <c r="D20" s="432"/>
      <c r="E20" s="432"/>
      <c r="F20" s="432"/>
      <c r="G20" s="432"/>
      <c r="H20" s="432"/>
      <c r="I20" s="332"/>
    </row>
    <row r="21" spans="1:17">
      <c r="A21" s="105"/>
      <c r="B21" s="109" t="s">
        <v>122</v>
      </c>
      <c r="C21" s="432">
        <f>共通項目入力シート!C25</f>
        <v>0</v>
      </c>
      <c r="D21" s="432"/>
      <c r="E21" s="432"/>
      <c r="F21" s="432"/>
      <c r="G21" s="432"/>
      <c r="H21" s="432"/>
      <c r="I21" s="107"/>
      <c r="Q21" s="27"/>
    </row>
    <row r="22" spans="1:17">
      <c r="A22" s="105"/>
      <c r="B22" s="111" t="s">
        <v>123</v>
      </c>
      <c r="C22" s="436" t="str">
        <f>共通項目入力シート!C27&amp;"　"&amp;共通項目入力シート!C29</f>
        <v>　</v>
      </c>
      <c r="D22" s="436"/>
      <c r="E22" s="436"/>
      <c r="F22" s="107"/>
      <c r="G22" s="119"/>
      <c r="H22" s="105"/>
      <c r="I22" s="105"/>
    </row>
    <row r="23" spans="1:17">
      <c r="A23" s="105"/>
      <c r="B23" s="111"/>
      <c r="C23" s="112"/>
      <c r="D23" s="112"/>
      <c r="E23" s="112"/>
      <c r="F23" s="107"/>
      <c r="G23" s="119"/>
      <c r="H23" s="105"/>
      <c r="I23" s="105"/>
    </row>
    <row r="24" spans="1:17" ht="8.25" customHeight="1">
      <c r="A24" s="94"/>
      <c r="B24" s="94"/>
      <c r="C24" s="94"/>
      <c r="D24" s="94"/>
      <c r="E24" s="94"/>
      <c r="F24" s="94"/>
      <c r="G24" s="94"/>
      <c r="H24" s="94"/>
      <c r="I24" s="94"/>
    </row>
    <row r="25" spans="1:17">
      <c r="A25" s="114"/>
      <c r="B25" s="122"/>
      <c r="C25" s="122"/>
      <c r="D25" s="122"/>
      <c r="E25" s="122"/>
      <c r="F25" s="122"/>
      <c r="G25" s="122"/>
      <c r="H25" s="122"/>
      <c r="I25" s="114"/>
    </row>
    <row r="26" spans="1:17">
      <c r="A26" s="114"/>
      <c r="B26" s="122"/>
      <c r="C26" s="122"/>
      <c r="D26" s="122"/>
      <c r="E26" s="122"/>
      <c r="F26" s="122"/>
      <c r="G26" s="122"/>
      <c r="H26" s="122"/>
      <c r="I26" s="114"/>
    </row>
    <row r="27" spans="1:17">
      <c r="A27" s="114"/>
      <c r="B27" s="122"/>
      <c r="C27" s="122"/>
      <c r="D27" s="122"/>
      <c r="E27" s="122"/>
      <c r="F27" s="122"/>
      <c r="G27" s="122"/>
      <c r="H27" s="122"/>
      <c r="I27" s="114"/>
    </row>
    <row r="28" spans="1:17">
      <c r="A28" s="114"/>
      <c r="B28" s="122"/>
      <c r="C28" s="122"/>
      <c r="D28" s="122"/>
      <c r="E28" s="122"/>
      <c r="F28" s="122"/>
      <c r="G28" s="122"/>
      <c r="H28" s="122"/>
      <c r="I28" s="114"/>
    </row>
    <row r="29" spans="1:17">
      <c r="A29" s="114"/>
      <c r="B29" s="122"/>
      <c r="C29" s="122"/>
      <c r="D29" s="122"/>
      <c r="E29" s="122"/>
      <c r="F29" s="122"/>
      <c r="G29" s="122"/>
      <c r="H29" s="122"/>
      <c r="I29" s="114"/>
    </row>
    <row r="30" spans="1:17">
      <c r="A30" s="437" t="s">
        <v>96</v>
      </c>
      <c r="B30" s="339"/>
      <c r="C30" s="339"/>
      <c r="D30" s="339"/>
      <c r="E30" s="339"/>
      <c r="F30" s="339"/>
      <c r="G30" s="339"/>
      <c r="H30" s="339"/>
      <c r="I30" s="339"/>
    </row>
    <row r="31" spans="1:17">
      <c r="A31" s="114"/>
      <c r="B31" s="122"/>
      <c r="C31" s="122"/>
      <c r="D31" s="122"/>
      <c r="E31" s="122"/>
      <c r="F31" s="122"/>
      <c r="G31" s="122"/>
      <c r="H31" s="122"/>
      <c r="I31" s="114"/>
    </row>
    <row r="32" spans="1:17">
      <c r="A32" s="114"/>
      <c r="B32" s="122"/>
      <c r="C32" s="122"/>
      <c r="D32" s="122"/>
      <c r="E32" s="122"/>
      <c r="F32" s="122"/>
      <c r="G32" s="122"/>
      <c r="H32" s="122"/>
      <c r="I32" s="114"/>
    </row>
    <row r="33" spans="1:9">
      <c r="A33" s="114"/>
      <c r="B33" s="122"/>
      <c r="C33" s="122"/>
      <c r="D33" s="122"/>
      <c r="E33" s="122"/>
      <c r="F33" s="122"/>
      <c r="G33" s="122"/>
      <c r="H33" s="122"/>
      <c r="I33" s="114"/>
    </row>
    <row r="34" spans="1:9">
      <c r="A34" s="114"/>
      <c r="B34" s="122"/>
      <c r="C34" s="122"/>
      <c r="D34" s="122"/>
      <c r="E34" s="122"/>
      <c r="F34" s="122"/>
      <c r="G34" s="122"/>
      <c r="H34" s="122"/>
      <c r="I34" s="114"/>
    </row>
    <row r="35" spans="1:9">
      <c r="A35" s="114"/>
      <c r="B35" s="122"/>
      <c r="C35" s="122"/>
      <c r="D35" s="122"/>
      <c r="E35" s="122"/>
      <c r="F35" s="122"/>
      <c r="G35" s="122"/>
      <c r="H35" s="122"/>
      <c r="I35" s="114"/>
    </row>
    <row r="36" spans="1:9">
      <c r="A36" s="114"/>
      <c r="B36" s="122"/>
      <c r="C36" s="122"/>
      <c r="D36" s="122"/>
      <c r="E36" s="122"/>
      <c r="F36" s="122"/>
      <c r="G36" s="122"/>
      <c r="H36" s="122"/>
      <c r="I36" s="114"/>
    </row>
    <row r="37" spans="1:9">
      <c r="A37" s="114"/>
      <c r="B37" s="114"/>
      <c r="C37" s="114"/>
      <c r="D37" s="114"/>
      <c r="E37" s="114"/>
      <c r="F37" s="114"/>
      <c r="G37" s="114"/>
      <c r="H37" s="114"/>
      <c r="I37" s="114"/>
    </row>
  </sheetData>
  <sheetProtection algorithmName="SHA-512" hashValue="WBYwbrsRhzBDQtesYd0YjMTroNiULPznui3AEA1zxAKz4+OWDa1pueIw2aBfWgdg/KUl/V9r2l2ET4upvEaxLQ==" saltValue="QzmrdKbJRxSTeCLESJUepg==" spinCount="100000" sheet="1" objects="1" scenarios="1"/>
  <mergeCells count="16">
    <mergeCell ref="C21:H21"/>
    <mergeCell ref="C22:E22"/>
    <mergeCell ref="C19:I19"/>
    <mergeCell ref="C20:I20"/>
    <mergeCell ref="A30:I30"/>
    <mergeCell ref="A1:I1"/>
    <mergeCell ref="F11:G11"/>
    <mergeCell ref="F12:G12"/>
    <mergeCell ref="B12:E12"/>
    <mergeCell ref="C9:D9"/>
    <mergeCell ref="C2:F2"/>
    <mergeCell ref="C6:I6"/>
    <mergeCell ref="C7:I7"/>
    <mergeCell ref="C8:D8"/>
    <mergeCell ref="F8:G8"/>
    <mergeCell ref="C4:E4"/>
  </mergeCells>
  <phoneticPr fontId="1"/>
  <pageMargins left="0.70866141732283472" right="0.51181102362204722" top="0.74803149606299213" bottom="0.74803149606299213" header="0.31496062992125984" footer="0.31496062992125984"/>
  <pageSetup paperSize="9" scale="1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I37"/>
  <sheetViews>
    <sheetView view="pageBreakPreview" zoomScale="80" zoomScaleNormal="100" zoomScaleSheetLayoutView="80" workbookViewId="0">
      <selection activeCell="B24" sqref="B24:H24"/>
    </sheetView>
  </sheetViews>
  <sheetFormatPr defaultColWidth="9" defaultRowHeight="18.75"/>
  <cols>
    <col min="1" max="1" width="9.375" style="14" customWidth="1"/>
    <col min="2" max="2" width="10.25" style="14" customWidth="1"/>
    <col min="3" max="3" width="4" style="14" customWidth="1"/>
    <col min="4" max="8" width="9" style="14"/>
    <col min="9" max="9" width="11.5" style="14" customWidth="1"/>
    <col min="10" max="16384" width="9" style="14"/>
  </cols>
  <sheetData>
    <row r="1" spans="1:9" ht="25.5">
      <c r="A1" s="441" t="s">
        <v>125</v>
      </c>
      <c r="B1" s="441"/>
      <c r="C1" s="441"/>
      <c r="D1" s="441"/>
      <c r="E1" s="441"/>
      <c r="F1" s="441"/>
      <c r="G1" s="441"/>
      <c r="H1" s="441"/>
      <c r="I1" s="441"/>
    </row>
    <row r="2" spans="1:9" ht="25.5">
      <c r="A2" s="441" t="s">
        <v>126</v>
      </c>
      <c r="B2" s="441"/>
      <c r="C2" s="441"/>
      <c r="D2" s="441"/>
      <c r="E2" s="441"/>
      <c r="F2" s="441"/>
      <c r="G2" s="441"/>
      <c r="H2" s="441"/>
      <c r="I2" s="441"/>
    </row>
    <row r="3" spans="1:9" ht="24">
      <c r="A3" s="94"/>
      <c r="B3" s="94"/>
      <c r="C3" s="95"/>
      <c r="D3" s="95"/>
      <c r="E3" s="95"/>
      <c r="F3" s="95"/>
      <c r="G3" s="94"/>
      <c r="H3" s="94"/>
      <c r="I3" s="94"/>
    </row>
    <row r="4" spans="1:9" ht="24">
      <c r="A4" s="94"/>
      <c r="B4" s="94"/>
      <c r="C4" s="95"/>
      <c r="D4" s="95"/>
      <c r="E4" s="95"/>
      <c r="F4" s="95"/>
      <c r="G4" s="94"/>
      <c r="H4" s="94"/>
      <c r="I4" s="94"/>
    </row>
    <row r="5" spans="1:9" ht="24">
      <c r="A5" s="94" t="s">
        <v>110</v>
      </c>
      <c r="B5" s="96" t="s">
        <v>111</v>
      </c>
      <c r="C5" s="97"/>
      <c r="D5" s="442" t="str">
        <f>DBCS("第"&amp;共通項目入力シート!C5&amp;共通項目入力シート!D5&amp;共通項目入力シート!E5&amp;共通項目入力シート!F5&amp;共通項目入力シート!G5&amp;共通項目入力シート!H5&amp;共通項目入力シート!I5&amp;共通項目入力シート!J5&amp;"号")</f>
        <v>第号</v>
      </c>
      <c r="E5" s="442"/>
      <c r="F5" s="442"/>
      <c r="G5" s="442"/>
      <c r="H5" s="94"/>
      <c r="I5" s="94"/>
    </row>
    <row r="6" spans="1:9" ht="18.75" customHeight="1">
      <c r="A6" s="94"/>
      <c r="B6" s="94"/>
      <c r="C6" s="94"/>
      <c r="D6" s="94"/>
      <c r="E6" s="94"/>
      <c r="F6" s="94"/>
      <c r="G6" s="94"/>
      <c r="H6" s="94"/>
      <c r="I6" s="94"/>
    </row>
    <row r="7" spans="1:9">
      <c r="A7" s="94">
        <v>1</v>
      </c>
      <c r="B7" s="96" t="s">
        <v>115</v>
      </c>
      <c r="C7" s="94"/>
      <c r="D7" s="438">
        <f>共通項目入力シート!C7</f>
        <v>0</v>
      </c>
      <c r="E7" s="438"/>
      <c r="F7" s="438"/>
      <c r="G7" s="438"/>
      <c r="H7" s="438"/>
      <c r="I7" s="438"/>
    </row>
    <row r="8" spans="1:9" ht="18.75" customHeight="1">
      <c r="A8" s="94"/>
      <c r="B8" s="98"/>
      <c r="C8" s="94"/>
      <c r="D8" s="438"/>
      <c r="E8" s="438"/>
      <c r="F8" s="438"/>
      <c r="G8" s="438"/>
      <c r="H8" s="438"/>
      <c r="I8" s="438"/>
    </row>
    <row r="9" spans="1:9">
      <c r="A9" s="94">
        <v>2</v>
      </c>
      <c r="B9" s="96" t="s">
        <v>112</v>
      </c>
      <c r="C9" s="94"/>
      <c r="D9" s="438">
        <f>共通項目入力シート!C9</f>
        <v>0</v>
      </c>
      <c r="E9" s="438"/>
      <c r="F9" s="438"/>
      <c r="G9" s="438"/>
      <c r="H9" s="438"/>
      <c r="I9" s="438"/>
    </row>
    <row r="10" spans="1:9">
      <c r="A10" s="94"/>
      <c r="B10" s="98"/>
      <c r="C10" s="94"/>
      <c r="D10" s="438"/>
      <c r="E10" s="438"/>
      <c r="F10" s="438"/>
      <c r="G10" s="438"/>
      <c r="H10" s="438"/>
      <c r="I10" s="438"/>
    </row>
    <row r="11" spans="1:9" ht="19.5">
      <c r="A11" s="94">
        <v>3</v>
      </c>
      <c r="B11" s="96" t="s">
        <v>113</v>
      </c>
      <c r="C11" s="94"/>
      <c r="D11" s="439">
        <f>共通項目入力シート!C17</f>
        <v>0</v>
      </c>
      <c r="E11" s="440"/>
      <c r="F11" s="94" t="s">
        <v>114</v>
      </c>
      <c r="G11" s="94"/>
      <c r="H11" s="94"/>
      <c r="I11" s="94"/>
    </row>
    <row r="12" spans="1:9">
      <c r="A12" s="94"/>
      <c r="B12" s="98"/>
      <c r="C12" s="94"/>
      <c r="D12" s="94"/>
      <c r="E12" s="94"/>
      <c r="F12" s="94"/>
      <c r="G12" s="94"/>
      <c r="H12" s="94"/>
      <c r="I12" s="94"/>
    </row>
    <row r="13" spans="1:9">
      <c r="A13" s="94">
        <v>4</v>
      </c>
      <c r="B13" s="96" t="s">
        <v>150</v>
      </c>
      <c r="C13" s="94"/>
      <c r="D13" s="94"/>
      <c r="E13" s="94"/>
      <c r="F13" s="94"/>
      <c r="G13" s="94"/>
      <c r="H13" s="94"/>
      <c r="I13" s="94"/>
    </row>
    <row r="14" spans="1:9">
      <c r="A14" s="94"/>
      <c r="B14" s="94"/>
      <c r="C14" s="94"/>
      <c r="D14" s="94"/>
      <c r="E14" s="94"/>
      <c r="F14" s="94"/>
      <c r="G14" s="94"/>
      <c r="H14" s="94"/>
      <c r="I14" s="94"/>
    </row>
    <row r="15" spans="1:9">
      <c r="A15" s="94"/>
      <c r="B15" s="94" t="s">
        <v>148</v>
      </c>
      <c r="C15" s="94"/>
      <c r="D15" s="94"/>
      <c r="E15" s="94"/>
      <c r="F15" s="94"/>
      <c r="G15" s="94"/>
      <c r="H15" s="94"/>
      <c r="I15" s="94"/>
    </row>
    <row r="16" spans="1:9" ht="15" customHeight="1">
      <c r="A16" s="94"/>
      <c r="B16" s="94"/>
      <c r="C16" s="94"/>
      <c r="D16" s="94"/>
      <c r="E16" s="94"/>
      <c r="F16" s="94"/>
      <c r="G16" s="94"/>
      <c r="H16" s="94"/>
      <c r="I16" s="94"/>
    </row>
    <row r="17" spans="1:9">
      <c r="A17" s="94"/>
      <c r="B17" s="94" t="s">
        <v>151</v>
      </c>
      <c r="C17" s="94"/>
      <c r="D17" s="94"/>
      <c r="E17" s="94"/>
      <c r="F17" s="94"/>
      <c r="G17" s="94"/>
      <c r="H17" s="94"/>
      <c r="I17" s="94"/>
    </row>
    <row r="18" spans="1:9" ht="15" customHeight="1">
      <c r="A18" s="94"/>
      <c r="B18" s="94" t="s">
        <v>120</v>
      </c>
      <c r="C18" s="94"/>
      <c r="D18" s="94"/>
      <c r="E18" s="94"/>
      <c r="F18" s="94"/>
      <c r="G18" s="94"/>
      <c r="H18" s="94"/>
      <c r="I18" s="94"/>
    </row>
    <row r="19" spans="1:9">
      <c r="A19" s="94"/>
      <c r="B19" s="94"/>
      <c r="C19" s="94"/>
      <c r="D19" s="94"/>
      <c r="E19" s="94"/>
      <c r="F19" s="94"/>
      <c r="G19" s="94"/>
      <c r="H19" s="94"/>
      <c r="I19" s="94"/>
    </row>
    <row r="20" spans="1:9" ht="15" customHeight="1">
      <c r="A20" s="94"/>
      <c r="B20" s="94" t="s">
        <v>152</v>
      </c>
      <c r="C20" s="94"/>
      <c r="D20" s="94"/>
      <c r="E20" s="94"/>
      <c r="F20" s="94"/>
      <c r="G20" s="94"/>
      <c r="H20" s="94"/>
      <c r="I20" s="94"/>
    </row>
    <row r="21" spans="1:9" ht="15" customHeight="1">
      <c r="A21" s="94"/>
      <c r="B21" s="94" t="s">
        <v>119</v>
      </c>
      <c r="C21" s="94"/>
      <c r="D21" s="445"/>
      <c r="E21" s="445"/>
      <c r="F21" s="445"/>
      <c r="G21" s="445"/>
      <c r="H21" s="445"/>
      <c r="I21" s="94" t="s">
        <v>118</v>
      </c>
    </row>
    <row r="22" spans="1:9">
      <c r="A22" s="94"/>
      <c r="B22" s="94"/>
      <c r="C22" s="94"/>
      <c r="D22" s="94"/>
      <c r="E22" s="94"/>
      <c r="F22" s="94"/>
      <c r="G22" s="94"/>
      <c r="H22" s="94"/>
      <c r="I22" s="94"/>
    </row>
    <row r="23" spans="1:9" ht="18.75" customHeight="1">
      <c r="A23" s="94"/>
      <c r="B23" s="94" t="s">
        <v>153</v>
      </c>
      <c r="C23" s="94"/>
      <c r="D23" s="94"/>
      <c r="E23" s="94"/>
      <c r="F23" s="94"/>
      <c r="G23" s="94"/>
      <c r="H23" s="94"/>
      <c r="I23" s="94"/>
    </row>
    <row r="24" spans="1:9">
      <c r="A24" s="94"/>
      <c r="B24" s="446" t="s">
        <v>121</v>
      </c>
      <c r="C24" s="446"/>
      <c r="D24" s="446"/>
      <c r="E24" s="446"/>
      <c r="F24" s="446"/>
      <c r="G24" s="446"/>
      <c r="H24" s="446"/>
      <c r="I24" s="94" t="s">
        <v>118</v>
      </c>
    </row>
    <row r="25" spans="1:9">
      <c r="A25" s="94"/>
      <c r="B25" s="94"/>
      <c r="C25" s="94"/>
      <c r="D25" s="94"/>
      <c r="E25" s="94"/>
      <c r="F25" s="94"/>
      <c r="G25" s="94"/>
      <c r="H25" s="94"/>
      <c r="I25" s="94"/>
    </row>
    <row r="26" spans="1:9">
      <c r="A26" s="94"/>
      <c r="B26" s="94"/>
      <c r="C26" s="94"/>
      <c r="D26" s="94"/>
      <c r="E26" s="94"/>
      <c r="F26" s="94"/>
      <c r="G26" s="94"/>
      <c r="H26" s="94"/>
      <c r="I26" s="94"/>
    </row>
    <row r="27" spans="1:9">
      <c r="A27" s="94">
        <v>5</v>
      </c>
      <c r="B27" s="96" t="s">
        <v>91</v>
      </c>
      <c r="C27" s="94"/>
      <c r="D27" s="94"/>
      <c r="E27" s="94"/>
      <c r="F27" s="94"/>
      <c r="G27" s="94"/>
      <c r="H27" s="94"/>
      <c r="I27" s="97"/>
    </row>
    <row r="28" spans="1:9">
      <c r="A28" s="94"/>
      <c r="B28" s="94"/>
      <c r="C28" s="94"/>
      <c r="D28" s="94"/>
      <c r="E28" s="94"/>
      <c r="F28" s="94"/>
      <c r="G28" s="94"/>
      <c r="H28" s="94"/>
      <c r="I28" s="94"/>
    </row>
    <row r="29" spans="1:9">
      <c r="A29" s="94"/>
      <c r="B29" s="99" t="s">
        <v>116</v>
      </c>
      <c r="C29" s="99"/>
      <c r="D29" s="443">
        <f>共通項目入力シート!C21</f>
        <v>0</v>
      </c>
      <c r="E29" s="443"/>
      <c r="F29" s="443"/>
      <c r="G29" s="443"/>
      <c r="H29" s="443"/>
      <c r="I29" s="443"/>
    </row>
    <row r="30" spans="1:9">
      <c r="A30" s="94"/>
      <c r="B30" s="100" t="s">
        <v>124</v>
      </c>
      <c r="C30" s="97"/>
      <c r="D30" s="443" t="str">
        <f>IF(共通項目入力シート!C23="","",共通項目入力シート!C23)</f>
        <v/>
      </c>
      <c r="E30" s="443"/>
      <c r="F30" s="443"/>
      <c r="G30" s="443"/>
      <c r="H30" s="443"/>
      <c r="I30" s="443"/>
    </row>
    <row r="31" spans="1:9">
      <c r="A31" s="94"/>
      <c r="B31" s="94"/>
      <c r="C31" s="94"/>
      <c r="D31" s="94"/>
      <c r="E31" s="94"/>
      <c r="F31" s="94"/>
      <c r="G31" s="94"/>
      <c r="H31" s="94"/>
      <c r="I31" s="94"/>
    </row>
    <row r="32" spans="1:9" ht="18.75" customHeight="1">
      <c r="A32" s="94"/>
      <c r="B32" s="99" t="s">
        <v>122</v>
      </c>
      <c r="C32" s="97"/>
      <c r="D32" s="443">
        <f>共通項目入力シート!C25</f>
        <v>0</v>
      </c>
      <c r="E32" s="443"/>
      <c r="F32" s="443"/>
      <c r="G32" s="443"/>
      <c r="H32" s="443"/>
      <c r="I32" s="443"/>
    </row>
    <row r="33" spans="1:9">
      <c r="A33" s="94"/>
      <c r="B33" s="94"/>
      <c r="C33" s="101"/>
      <c r="D33" s="94"/>
      <c r="E33" s="94"/>
      <c r="F33" s="94"/>
      <c r="G33" s="94"/>
      <c r="H33" s="94"/>
      <c r="I33" s="94"/>
    </row>
    <row r="34" spans="1:9">
      <c r="A34" s="94"/>
      <c r="B34" s="102" t="s">
        <v>123</v>
      </c>
      <c r="C34" s="94"/>
      <c r="D34" s="444" t="str">
        <f>共通項目入力シート!C27&amp;"　"&amp;共通項目入力シート!C29</f>
        <v>　</v>
      </c>
      <c r="E34" s="444"/>
      <c r="F34" s="444"/>
      <c r="G34" s="94"/>
      <c r="H34" s="97"/>
      <c r="I34" s="94"/>
    </row>
    <row r="35" spans="1:9">
      <c r="A35" s="94"/>
      <c r="B35" s="94"/>
      <c r="C35" s="94"/>
      <c r="D35" s="94"/>
      <c r="E35" s="94"/>
      <c r="F35" s="94"/>
      <c r="G35" s="94"/>
      <c r="H35" s="94"/>
      <c r="I35" s="94"/>
    </row>
    <row r="36" spans="1:9">
      <c r="A36" s="94"/>
      <c r="B36" s="94"/>
      <c r="C36" s="94"/>
      <c r="D36" s="94"/>
      <c r="E36" s="94"/>
      <c r="F36" s="94"/>
      <c r="G36" s="94"/>
      <c r="H36" s="94"/>
      <c r="I36" s="94"/>
    </row>
    <row r="37" spans="1:9">
      <c r="A37" s="94"/>
      <c r="B37" s="94"/>
      <c r="C37" s="94"/>
      <c r="D37" s="94"/>
      <c r="E37" s="94"/>
      <c r="F37" s="94"/>
      <c r="G37" s="94"/>
      <c r="H37" s="94"/>
      <c r="I37" s="94"/>
    </row>
  </sheetData>
  <sheetProtection algorithmName="SHA-512" hashValue="9L2Smx9AANXUbSGfvaAFfz4QP6MtaurDWTOudw7BZbFBDnLOqrtkEBtZLZhAAJZEMgCAh8y+fAZX9GBS2kW2dQ==" saltValue="TbE1QzPuE4GsY5M31DAmlg==" spinCount="100000" sheet="1" objects="1" scenarios="1"/>
  <mergeCells count="12">
    <mergeCell ref="D32:I32"/>
    <mergeCell ref="D29:I29"/>
    <mergeCell ref="D30:I30"/>
    <mergeCell ref="D34:F34"/>
    <mergeCell ref="D21:H21"/>
    <mergeCell ref="B24:H24"/>
    <mergeCell ref="D7:I8"/>
    <mergeCell ref="D9:I10"/>
    <mergeCell ref="D11:E11"/>
    <mergeCell ref="A1:I1"/>
    <mergeCell ref="A2:I2"/>
    <mergeCell ref="D5:G5"/>
  </mergeCells>
  <phoneticPr fontId="1"/>
  <pageMargins left="0.9055118110236221" right="0.51181102362204722" top="0.74803149606299213"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2:AJ49"/>
  <sheetViews>
    <sheetView view="pageBreakPreview" zoomScale="80" zoomScaleNormal="75" zoomScaleSheetLayoutView="80" workbookViewId="0">
      <selection activeCell="J31" sqref="J31:S31"/>
    </sheetView>
  </sheetViews>
  <sheetFormatPr defaultColWidth="8.75" defaultRowHeight="13.5"/>
  <cols>
    <col min="1" max="32" width="2.75" style="4" customWidth="1"/>
    <col min="33" max="33" width="16.125" style="4" bestFit="1" customWidth="1"/>
    <col min="34" max="16384" width="8.75" style="4"/>
  </cols>
  <sheetData>
    <row r="2" spans="1:36" ht="15" customHeight="1">
      <c r="A2" s="78"/>
      <c r="B2" s="78"/>
      <c r="C2" s="78"/>
      <c r="D2" s="78"/>
      <c r="E2" s="78"/>
      <c r="F2" s="78"/>
      <c r="G2" s="78"/>
      <c r="H2" s="78"/>
      <c r="I2" s="78"/>
      <c r="J2" s="78"/>
      <c r="K2" s="78"/>
      <c r="L2" s="78"/>
      <c r="M2" s="78"/>
      <c r="N2" s="78"/>
      <c r="O2" s="78"/>
      <c r="P2" s="78"/>
      <c r="Q2" s="78"/>
      <c r="R2" s="78"/>
      <c r="T2" s="79"/>
      <c r="U2" s="79"/>
      <c r="W2" s="460" t="s">
        <v>154</v>
      </c>
      <c r="X2" s="332"/>
      <c r="Y2" s="332"/>
      <c r="Z2" s="195" t="s">
        <v>155</v>
      </c>
      <c r="AA2" s="465" t="s">
        <v>156</v>
      </c>
      <c r="AB2" s="466"/>
      <c r="AC2" s="466"/>
      <c r="AD2" s="78"/>
      <c r="AE2" s="78"/>
      <c r="AF2" s="78"/>
    </row>
    <row r="3" spans="1:36" ht="9" customHeight="1">
      <c r="A3" s="193"/>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1:36" ht="15" customHeight="1">
      <c r="A4" s="78"/>
      <c r="B4" s="78"/>
      <c r="C4" s="78"/>
      <c r="D4" s="78"/>
      <c r="E4" s="78"/>
      <c r="F4" s="78"/>
      <c r="G4" s="78"/>
      <c r="H4" s="78"/>
      <c r="I4" s="78"/>
      <c r="J4" s="78"/>
      <c r="K4" s="78"/>
      <c r="L4" s="78"/>
      <c r="M4" s="78"/>
      <c r="N4" s="78"/>
      <c r="O4" s="78"/>
      <c r="P4" s="78"/>
      <c r="Q4" s="78"/>
      <c r="R4" s="78"/>
      <c r="S4" s="78"/>
      <c r="T4" s="78"/>
      <c r="U4" s="78"/>
      <c r="W4" s="461">
        <f>共通項目入力シート!C11</f>
        <v>0</v>
      </c>
      <c r="X4" s="332"/>
      <c r="Y4" s="332"/>
      <c r="Z4" s="332"/>
      <c r="AA4" s="332"/>
      <c r="AB4" s="332"/>
      <c r="AC4" s="332"/>
      <c r="AD4" s="78"/>
      <c r="AE4" s="78"/>
      <c r="AF4" s="78"/>
    </row>
    <row r="5" spans="1:36" ht="15" customHeight="1">
      <c r="A5" s="78"/>
      <c r="B5" s="467" t="s">
        <v>205</v>
      </c>
      <c r="C5" s="467"/>
      <c r="D5" s="467"/>
      <c r="E5" s="467"/>
      <c r="F5" s="467"/>
      <c r="G5" s="467"/>
      <c r="H5" s="467"/>
      <c r="I5" s="467"/>
      <c r="J5" s="467"/>
      <c r="K5" s="78"/>
      <c r="L5" s="78"/>
      <c r="M5" s="78"/>
      <c r="N5" s="78"/>
      <c r="O5" s="78"/>
      <c r="P5" s="78"/>
      <c r="Q5" s="78"/>
      <c r="R5" s="78"/>
      <c r="S5" s="78"/>
      <c r="T5" s="78"/>
      <c r="U5" s="78"/>
      <c r="V5" s="78"/>
      <c r="W5" s="78"/>
      <c r="X5" s="78"/>
      <c r="Y5" s="78"/>
      <c r="Z5" s="78"/>
      <c r="AA5" s="78"/>
      <c r="AB5" s="78"/>
      <c r="AC5" s="78"/>
      <c r="AD5" s="78"/>
      <c r="AE5" s="78"/>
      <c r="AF5" s="78"/>
    </row>
    <row r="6" spans="1:36" ht="15" customHeight="1">
      <c r="A6" s="78"/>
      <c r="B6" s="78"/>
      <c r="C6" s="78"/>
      <c r="D6" s="78"/>
      <c r="E6" s="78"/>
      <c r="F6" s="78"/>
      <c r="G6" s="78"/>
      <c r="H6" s="78"/>
      <c r="I6" s="78"/>
      <c r="J6" s="455" t="s">
        <v>61</v>
      </c>
      <c r="K6" s="455"/>
      <c r="L6" s="455"/>
      <c r="M6" s="455" t="s">
        <v>117</v>
      </c>
      <c r="N6" s="455"/>
      <c r="O6" s="462">
        <f>共通項目入力シート!C21</f>
        <v>0</v>
      </c>
      <c r="P6" s="462"/>
      <c r="Q6" s="462"/>
      <c r="R6" s="462"/>
      <c r="S6" s="462"/>
      <c r="T6" s="462"/>
      <c r="U6" s="462"/>
      <c r="V6" s="462"/>
      <c r="W6" s="462"/>
      <c r="X6" s="462"/>
      <c r="Y6" s="462"/>
      <c r="Z6" s="462"/>
      <c r="AA6" s="462"/>
      <c r="AB6" s="462"/>
      <c r="AC6" s="462"/>
      <c r="AD6" s="463"/>
      <c r="AE6" s="78"/>
      <c r="AF6" s="78"/>
    </row>
    <row r="7" spans="1:36" ht="15" customHeight="1">
      <c r="A7" s="78"/>
      <c r="B7" s="78"/>
      <c r="C7" s="78"/>
      <c r="D7" s="78"/>
      <c r="E7" s="78"/>
      <c r="F7" s="78"/>
      <c r="G7" s="78"/>
      <c r="H7" s="78"/>
      <c r="I7" s="78"/>
      <c r="J7" s="455"/>
      <c r="K7" s="455"/>
      <c r="L7" s="455"/>
      <c r="O7" s="462" t="str">
        <f>IF(共通項目入力シート!C23="","",共通項目入力シート!C23)</f>
        <v/>
      </c>
      <c r="P7" s="462"/>
      <c r="Q7" s="462"/>
      <c r="R7" s="462"/>
      <c r="S7" s="462"/>
      <c r="T7" s="462"/>
      <c r="U7" s="462"/>
      <c r="V7" s="462"/>
      <c r="W7" s="462"/>
      <c r="X7" s="462"/>
      <c r="Y7" s="462"/>
      <c r="Z7" s="462"/>
      <c r="AA7" s="462"/>
      <c r="AB7" s="462"/>
      <c r="AC7" s="462"/>
      <c r="AD7" s="463"/>
      <c r="AE7" s="78"/>
      <c r="AF7" s="78"/>
    </row>
    <row r="8" spans="1:36" ht="15" customHeight="1">
      <c r="A8" s="80"/>
      <c r="B8" s="78"/>
      <c r="C8" s="78"/>
      <c r="D8" s="78"/>
      <c r="E8" s="78"/>
      <c r="F8" s="78"/>
      <c r="G8" s="78"/>
      <c r="H8" s="78"/>
      <c r="I8" s="78"/>
      <c r="J8" s="455"/>
      <c r="K8" s="455"/>
      <c r="L8" s="455"/>
      <c r="M8" s="455" t="s">
        <v>157</v>
      </c>
      <c r="N8" s="455"/>
      <c r="O8" s="464">
        <f>共通項目入力シート!C25</f>
        <v>0</v>
      </c>
      <c r="P8" s="464"/>
      <c r="Q8" s="464"/>
      <c r="R8" s="464"/>
      <c r="S8" s="464"/>
      <c r="T8" s="464"/>
      <c r="U8" s="464"/>
      <c r="V8" s="464"/>
      <c r="W8" s="464"/>
      <c r="X8" s="464"/>
      <c r="Y8" s="464"/>
      <c r="Z8" s="464"/>
      <c r="AA8" s="464"/>
      <c r="AB8" s="464"/>
      <c r="AC8" s="464"/>
      <c r="AD8" s="463"/>
      <c r="AE8" s="78"/>
      <c r="AF8" s="78"/>
    </row>
    <row r="9" spans="1:36" ht="15" customHeight="1">
      <c r="A9" s="80"/>
      <c r="B9" s="78"/>
      <c r="C9" s="78"/>
      <c r="D9" s="78"/>
      <c r="E9" s="78"/>
      <c r="F9" s="78"/>
      <c r="G9" s="78"/>
      <c r="H9" s="78"/>
      <c r="I9" s="78"/>
      <c r="J9" s="78"/>
      <c r="K9" s="78"/>
      <c r="L9" s="78"/>
      <c r="M9" s="193"/>
      <c r="N9" s="193"/>
      <c r="O9" s="464" t="str">
        <f>共通項目入力シート!C27&amp;"　"&amp;共通項目入力シート!C29</f>
        <v>　</v>
      </c>
      <c r="P9" s="464"/>
      <c r="Q9" s="464"/>
      <c r="R9" s="464"/>
      <c r="S9" s="464"/>
      <c r="T9" s="464"/>
      <c r="U9" s="464"/>
      <c r="V9" s="464"/>
      <c r="W9" s="464"/>
      <c r="X9" s="464"/>
      <c r="Y9" s="464"/>
      <c r="Z9" s="464"/>
      <c r="AA9" s="464"/>
      <c r="AB9" s="463"/>
      <c r="AC9" s="463"/>
      <c r="AD9" s="463"/>
      <c r="AE9" s="78"/>
      <c r="AF9" s="78"/>
    </row>
    <row r="10" spans="1:36" ht="15" customHeight="1">
      <c r="A10" s="80"/>
      <c r="B10" s="78"/>
      <c r="C10" s="78"/>
      <c r="D10" s="78"/>
      <c r="E10" s="78"/>
      <c r="F10" s="78"/>
      <c r="G10" s="78"/>
      <c r="H10" s="78"/>
      <c r="I10" s="78"/>
      <c r="J10" s="78"/>
      <c r="K10" s="78"/>
      <c r="L10" s="78"/>
      <c r="M10" s="193"/>
      <c r="N10" s="193"/>
      <c r="O10" s="81"/>
      <c r="P10" s="81"/>
      <c r="Q10" s="81"/>
      <c r="R10" s="81"/>
      <c r="S10" s="81"/>
      <c r="T10" s="81"/>
      <c r="U10" s="81"/>
      <c r="V10" s="81"/>
      <c r="W10" s="81"/>
      <c r="X10" s="81"/>
      <c r="Y10" s="81"/>
      <c r="Z10" s="81"/>
      <c r="AA10" s="81"/>
      <c r="AB10" s="82"/>
      <c r="AC10" s="81"/>
      <c r="AD10" s="78"/>
      <c r="AE10" s="78"/>
      <c r="AF10" s="78"/>
    </row>
    <row r="11" spans="1:36" ht="30" customHeight="1">
      <c r="A11" s="468" t="s">
        <v>158</v>
      </c>
      <c r="B11" s="468"/>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332"/>
      <c r="AE11" s="222"/>
      <c r="AF11" s="222"/>
    </row>
    <row r="12" spans="1:36" ht="15" customHeight="1">
      <c r="A12" s="80"/>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223"/>
      <c r="AG12" s="224"/>
      <c r="AH12" s="224"/>
      <c r="AI12" s="224"/>
      <c r="AJ12" s="224"/>
    </row>
    <row r="13" spans="1:36" ht="15" customHeight="1">
      <c r="A13" s="78"/>
      <c r="B13" s="447" t="s">
        <v>159</v>
      </c>
      <c r="C13" s="447"/>
      <c r="D13" s="447"/>
      <c r="E13" s="78"/>
      <c r="F13" s="83" t="s">
        <v>53</v>
      </c>
      <c r="G13" s="84">
        <f>共通項目入力シート!C5</f>
        <v>0</v>
      </c>
      <c r="H13" s="84">
        <f>共通項目入力シート!D5</f>
        <v>0</v>
      </c>
      <c r="I13" s="84">
        <f>共通項目入力シート!E5</f>
        <v>0</v>
      </c>
      <c r="J13" s="84">
        <f>共通項目入力シート!F5</f>
        <v>0</v>
      </c>
      <c r="K13" s="84">
        <f>共通項目入力シート!G5</f>
        <v>0</v>
      </c>
      <c r="L13" s="84">
        <f>共通項目入力シート!H5</f>
        <v>0</v>
      </c>
      <c r="M13" s="84">
        <f>共通項目入力シート!I5</f>
        <v>0</v>
      </c>
      <c r="N13" s="84">
        <f>共通項目入力シート!J5</f>
        <v>0</v>
      </c>
      <c r="O13" s="84" t="str">
        <f>共通項目入力シート!K5</f>
        <v>号</v>
      </c>
      <c r="P13" s="9"/>
      <c r="Q13" s="9"/>
      <c r="U13" s="78"/>
      <c r="V13" s="78"/>
      <c r="W13" s="78"/>
      <c r="X13" s="78"/>
      <c r="Y13" s="78"/>
      <c r="Z13" s="78"/>
      <c r="AA13" s="78"/>
      <c r="AB13" s="78"/>
      <c r="AC13" s="78"/>
      <c r="AD13" s="78"/>
      <c r="AE13" s="78"/>
      <c r="AF13" s="223"/>
      <c r="AG13" s="225">
        <f>共通項目入力シート!C11</f>
        <v>0</v>
      </c>
      <c r="AH13" s="224" t="s">
        <v>207</v>
      </c>
      <c r="AI13" s="224"/>
      <c r="AJ13" s="224"/>
    </row>
    <row r="14" spans="1:36" ht="15" customHeight="1">
      <c r="A14" s="85"/>
      <c r="B14" s="194"/>
      <c r="C14" s="194"/>
      <c r="D14" s="86"/>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223"/>
      <c r="AG14" s="224" t="str">
        <f>TEXT(AG13,AH13)</f>
        <v>明治33年1月0日</v>
      </c>
      <c r="AH14" s="224"/>
      <c r="AI14" s="224"/>
      <c r="AJ14" s="224"/>
    </row>
    <row r="15" spans="1:36" ht="15" customHeight="1">
      <c r="A15" s="80"/>
      <c r="B15" s="447" t="s">
        <v>212</v>
      </c>
      <c r="C15" s="447"/>
      <c r="D15" s="447"/>
      <c r="E15" s="78"/>
      <c r="F15" s="448">
        <f>共通項目入力シート!C7</f>
        <v>0</v>
      </c>
      <c r="G15" s="448"/>
      <c r="H15" s="448"/>
      <c r="I15" s="448"/>
      <c r="J15" s="448"/>
      <c r="K15" s="448"/>
      <c r="L15" s="448"/>
      <c r="M15" s="448"/>
      <c r="N15" s="448"/>
      <c r="O15" s="448"/>
      <c r="P15" s="448"/>
      <c r="Q15" s="448"/>
      <c r="R15" s="448"/>
      <c r="S15" s="448"/>
      <c r="T15" s="448"/>
      <c r="U15" s="448"/>
      <c r="V15" s="448"/>
      <c r="W15" s="448"/>
      <c r="X15" s="448"/>
      <c r="Y15" s="448"/>
      <c r="Z15" s="448"/>
      <c r="AA15" s="448"/>
      <c r="AB15" s="78"/>
      <c r="AC15" s="78"/>
      <c r="AD15" s="78"/>
      <c r="AE15" s="78"/>
      <c r="AF15" s="223"/>
      <c r="AG15" s="225">
        <f>共通項目入力シート!C13</f>
        <v>0</v>
      </c>
      <c r="AH15" s="224" t="s">
        <v>207</v>
      </c>
      <c r="AI15" s="224"/>
      <c r="AJ15" s="224"/>
    </row>
    <row r="16" spans="1:36" ht="15" customHeight="1">
      <c r="A16" s="80"/>
      <c r="B16" s="194"/>
      <c r="C16" s="194"/>
      <c r="D16" s="86"/>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223"/>
      <c r="AG16" s="224" t="str">
        <f>TEXT(AG15,AH15)</f>
        <v>明治33年1月0日</v>
      </c>
      <c r="AH16" s="224"/>
      <c r="AI16" s="224"/>
      <c r="AJ16" s="224"/>
    </row>
    <row r="17" spans="1:36" ht="15" customHeight="1">
      <c r="A17" s="80"/>
      <c r="B17" s="447" t="s">
        <v>213</v>
      </c>
      <c r="C17" s="447"/>
      <c r="D17" s="447"/>
      <c r="E17" s="78"/>
      <c r="F17" s="448">
        <f>共通項目入力シート!C9</f>
        <v>0</v>
      </c>
      <c r="G17" s="448"/>
      <c r="H17" s="448"/>
      <c r="I17" s="448"/>
      <c r="J17" s="448"/>
      <c r="K17" s="448"/>
      <c r="L17" s="448"/>
      <c r="M17" s="448"/>
      <c r="N17" s="448"/>
      <c r="O17" s="448"/>
      <c r="P17" s="448"/>
      <c r="Q17" s="448"/>
      <c r="R17" s="448"/>
      <c r="S17" s="448"/>
      <c r="T17" s="448"/>
      <c r="U17" s="448"/>
      <c r="V17" s="448"/>
      <c r="W17" s="448"/>
      <c r="X17" s="448"/>
      <c r="Y17" s="448"/>
      <c r="Z17" s="448"/>
      <c r="AA17" s="448"/>
      <c r="AB17" s="78"/>
      <c r="AC17" s="78"/>
      <c r="AD17" s="78"/>
      <c r="AE17" s="78"/>
      <c r="AF17" s="223"/>
      <c r="AG17" s="225">
        <f>共通項目入力シート!C15</f>
        <v>0</v>
      </c>
      <c r="AH17" s="224" t="s">
        <v>207</v>
      </c>
      <c r="AI17" s="224"/>
      <c r="AJ17" s="224"/>
    </row>
    <row r="18" spans="1:36" ht="15" customHeight="1">
      <c r="A18" s="80"/>
      <c r="B18" s="194"/>
      <c r="C18" s="194"/>
      <c r="D18" s="86"/>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223"/>
      <c r="AG18" s="224" t="str">
        <f>TEXT(AG17,AH17)</f>
        <v>明治33年1月0日</v>
      </c>
      <c r="AH18" s="224"/>
      <c r="AI18" s="224"/>
      <c r="AJ18" s="224"/>
    </row>
    <row r="19" spans="1:36" ht="15" customHeight="1">
      <c r="A19" s="80"/>
      <c r="B19" s="451" t="s">
        <v>252</v>
      </c>
      <c r="C19" s="451"/>
      <c r="D19" s="451"/>
      <c r="F19" s="458" t="str">
        <f>AG16&amp;"から"&amp;AG18&amp;"まで"</f>
        <v>明治33年1月0日から明治33年1月0日まで</v>
      </c>
      <c r="G19" s="458"/>
      <c r="H19" s="458"/>
      <c r="I19" s="458"/>
      <c r="J19" s="458"/>
      <c r="K19" s="458"/>
      <c r="L19" s="458"/>
      <c r="M19" s="458"/>
      <c r="N19" s="458"/>
      <c r="O19" s="458"/>
      <c r="P19" s="458"/>
      <c r="Q19" s="458"/>
      <c r="R19" s="458"/>
      <c r="S19" s="458"/>
      <c r="T19" s="458"/>
      <c r="U19" s="458"/>
      <c r="V19" s="458"/>
      <c r="W19" s="458"/>
      <c r="X19" s="458"/>
      <c r="Y19" s="458"/>
      <c r="AC19" s="78"/>
      <c r="AD19" s="78"/>
      <c r="AE19" s="78"/>
      <c r="AF19" s="223"/>
      <c r="AG19" s="223"/>
      <c r="AH19" s="226"/>
      <c r="AI19" s="226"/>
      <c r="AJ19" s="226"/>
    </row>
    <row r="20" spans="1:36" ht="15" customHeight="1">
      <c r="A20" s="80"/>
      <c r="B20" s="456" t="s">
        <v>253</v>
      </c>
      <c r="C20" s="457"/>
      <c r="D20" s="457"/>
      <c r="F20" s="459"/>
      <c r="G20" s="459"/>
      <c r="H20" s="459"/>
      <c r="I20" s="459"/>
      <c r="J20" s="459"/>
      <c r="K20" s="459"/>
      <c r="L20" s="459"/>
      <c r="M20" s="459"/>
      <c r="N20" s="459"/>
      <c r="O20" s="459"/>
      <c r="P20" s="459"/>
      <c r="Q20" s="459"/>
      <c r="R20" s="459"/>
      <c r="S20" s="459"/>
      <c r="T20" s="459"/>
      <c r="U20" s="459"/>
      <c r="V20" s="459"/>
      <c r="W20" s="459"/>
      <c r="X20" s="459"/>
      <c r="Y20" s="459"/>
      <c r="AC20" s="78"/>
      <c r="AD20" s="78"/>
      <c r="AE20" s="78"/>
      <c r="AF20" s="223"/>
      <c r="AG20" s="223"/>
      <c r="AH20" s="226"/>
      <c r="AI20" s="226"/>
      <c r="AJ20" s="226"/>
    </row>
    <row r="21" spans="1:36" ht="15" customHeight="1">
      <c r="A21" s="80"/>
      <c r="B21" s="78"/>
      <c r="C21" s="78"/>
      <c r="D21" s="78"/>
      <c r="E21" s="78"/>
      <c r="F21" s="452"/>
      <c r="G21" s="452"/>
      <c r="H21" s="452"/>
      <c r="I21" s="452"/>
      <c r="J21" s="87"/>
      <c r="K21" s="340"/>
      <c r="L21" s="340"/>
      <c r="M21" s="87"/>
      <c r="N21" s="452"/>
      <c r="O21" s="452"/>
      <c r="P21" s="87"/>
      <c r="Q21" s="87"/>
      <c r="R21" s="87"/>
      <c r="S21" s="87"/>
      <c r="T21" s="87"/>
      <c r="U21" s="87"/>
      <c r="V21" s="452"/>
      <c r="W21" s="452"/>
      <c r="X21" s="87"/>
      <c r="Y21" s="452"/>
      <c r="Z21" s="452"/>
      <c r="AA21" s="87"/>
      <c r="AB21" s="87"/>
      <c r="AC21" s="78"/>
      <c r="AD21" s="78"/>
      <c r="AE21" s="78"/>
      <c r="AF21" s="78"/>
    </row>
    <row r="22" spans="1:36" ht="15" customHeight="1">
      <c r="A22" s="80"/>
      <c r="B22" s="453" t="str">
        <f>"　"&amp;AG14&amp;"契約の上記工事について現場代理人及び主任技術者等を下記のとおり"</f>
        <v>　明治33年1月0日契約の上記工事について現場代理人及び主任技術者等を下記のとおり</v>
      </c>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4"/>
      <c r="AC22" s="454"/>
      <c r="AD22" s="78"/>
      <c r="AE22" s="78"/>
      <c r="AF22" s="78"/>
    </row>
    <row r="23" spans="1:36" ht="9" customHeight="1">
      <c r="A23" s="80"/>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79"/>
      <c r="AC23" s="79"/>
      <c r="AD23" s="78"/>
      <c r="AE23" s="78"/>
      <c r="AF23" s="78"/>
    </row>
    <row r="24" spans="1:36" ht="15" customHeight="1">
      <c r="A24" s="80"/>
      <c r="B24" s="449" t="s">
        <v>227</v>
      </c>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79"/>
      <c r="AC24" s="79"/>
      <c r="AD24" s="78"/>
      <c r="AE24" s="78"/>
      <c r="AF24" s="78"/>
    </row>
    <row r="25" spans="1:36" ht="9" customHeight="1">
      <c r="A25" s="80"/>
      <c r="B25" s="78"/>
      <c r="C25" s="78"/>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78"/>
      <c r="AE25" s="78"/>
      <c r="AF25" s="78"/>
    </row>
    <row r="26" spans="1:36" ht="15" customHeight="1">
      <c r="A26" s="455" t="s">
        <v>59</v>
      </c>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78"/>
      <c r="AF26" s="78"/>
    </row>
    <row r="27" spans="1:36" ht="9" customHeight="1">
      <c r="A27" s="78"/>
      <c r="B27" s="78"/>
      <c r="C27" s="78"/>
      <c r="D27" s="78"/>
      <c r="E27" s="78"/>
      <c r="F27" s="78"/>
      <c r="G27" s="78"/>
      <c r="H27" s="78"/>
      <c r="I27" s="78"/>
      <c r="J27" s="78"/>
      <c r="K27" s="78"/>
      <c r="L27" s="78"/>
      <c r="M27" s="78"/>
      <c r="N27" s="78"/>
      <c r="O27" s="78"/>
      <c r="P27" s="193"/>
      <c r="Q27" s="78"/>
      <c r="R27" s="78"/>
      <c r="S27" s="78"/>
      <c r="T27" s="78"/>
      <c r="U27" s="78"/>
      <c r="V27" s="78"/>
      <c r="W27" s="78"/>
      <c r="X27" s="78"/>
      <c r="Y27" s="78"/>
      <c r="Z27" s="78"/>
      <c r="AA27" s="78"/>
      <c r="AB27" s="78"/>
      <c r="AC27" s="78"/>
      <c r="AD27" s="78"/>
      <c r="AE27" s="78"/>
      <c r="AF27" s="78"/>
      <c r="AH27" s="227"/>
    </row>
    <row r="28" spans="1:36" ht="19.899999999999999" customHeight="1">
      <c r="A28" s="88"/>
      <c r="B28" s="193">
        <v>1</v>
      </c>
      <c r="C28" s="78" t="s">
        <v>161</v>
      </c>
      <c r="E28" s="78"/>
      <c r="F28" s="78"/>
      <c r="G28" s="78"/>
      <c r="H28" s="450"/>
      <c r="I28" s="450"/>
      <c r="J28" s="450"/>
      <c r="K28" s="450"/>
      <c r="L28" s="450"/>
      <c r="M28" s="450"/>
      <c r="N28" s="450"/>
      <c r="O28" s="450"/>
      <c r="P28" s="450"/>
      <c r="Q28" s="78"/>
      <c r="R28" s="78"/>
      <c r="S28" s="78"/>
      <c r="T28" s="78"/>
      <c r="U28" s="78"/>
      <c r="V28" s="78"/>
      <c r="W28" s="78"/>
      <c r="X28" s="78"/>
      <c r="Y28" s="78"/>
      <c r="Z28" s="78"/>
      <c r="AA28" s="78"/>
      <c r="AB28" s="78"/>
      <c r="AC28" s="78"/>
      <c r="AD28" s="78"/>
      <c r="AE28" s="78"/>
      <c r="AF28" s="78"/>
    </row>
    <row r="29" spans="1:36" ht="19.899999999999999" customHeight="1">
      <c r="A29" s="80"/>
      <c r="B29" s="193">
        <v>2</v>
      </c>
      <c r="C29" s="78" t="s">
        <v>162</v>
      </c>
      <c r="E29" s="78"/>
      <c r="F29" s="78"/>
      <c r="G29" s="78"/>
      <c r="J29" s="78"/>
      <c r="K29" s="78"/>
      <c r="L29" s="78"/>
      <c r="M29" s="78"/>
      <c r="N29" s="78"/>
      <c r="O29" s="78"/>
      <c r="P29" s="78"/>
      <c r="Q29" s="78"/>
      <c r="R29" s="78"/>
      <c r="S29" s="78"/>
      <c r="T29" s="78"/>
      <c r="U29" s="78"/>
      <c r="V29" s="78"/>
      <c r="W29" s="78"/>
      <c r="X29" s="78"/>
      <c r="Y29" s="78"/>
      <c r="Z29" s="78"/>
      <c r="AA29" s="78"/>
      <c r="AB29" s="78"/>
      <c r="AC29" s="78"/>
      <c r="AD29" s="78"/>
      <c r="AE29" s="78"/>
      <c r="AF29" s="78"/>
    </row>
    <row r="30" spans="1:36" ht="15" customHeight="1">
      <c r="B30" s="78"/>
      <c r="C30" s="469" t="s">
        <v>163</v>
      </c>
      <c r="D30" s="469"/>
      <c r="E30" s="469" t="s">
        <v>164</v>
      </c>
      <c r="F30" s="469"/>
      <c r="G30" s="469"/>
      <c r="H30" s="469"/>
      <c r="I30" s="469"/>
      <c r="J30" s="470" t="s">
        <v>165</v>
      </c>
      <c r="K30" s="471"/>
      <c r="L30" s="471"/>
      <c r="M30" s="471"/>
      <c r="N30" s="471"/>
      <c r="O30" s="471"/>
      <c r="P30" s="471"/>
      <c r="Q30" s="471"/>
      <c r="R30" s="471"/>
      <c r="S30" s="471"/>
      <c r="T30" s="471"/>
      <c r="U30" s="471"/>
      <c r="V30" s="471"/>
      <c r="W30" s="471"/>
      <c r="X30" s="471"/>
      <c r="Y30" s="471"/>
      <c r="Z30" s="471"/>
      <c r="AA30" s="471"/>
      <c r="AB30" s="471"/>
      <c r="AC30" s="472"/>
      <c r="AD30" s="78"/>
      <c r="AE30" s="78"/>
      <c r="AF30" s="78"/>
      <c r="AG30" s="78"/>
    </row>
    <row r="31" spans="1:36" ht="15" customHeight="1">
      <c r="B31" s="78"/>
      <c r="C31" s="469"/>
      <c r="D31" s="469"/>
      <c r="E31" s="469"/>
      <c r="F31" s="469"/>
      <c r="G31" s="469"/>
      <c r="H31" s="469"/>
      <c r="I31" s="469"/>
      <c r="J31" s="473" t="s">
        <v>214</v>
      </c>
      <c r="K31" s="473"/>
      <c r="L31" s="474"/>
      <c r="M31" s="474"/>
      <c r="N31" s="474"/>
      <c r="O31" s="474"/>
      <c r="P31" s="474"/>
      <c r="Q31" s="474"/>
      <c r="R31" s="474"/>
      <c r="S31" s="474"/>
      <c r="T31" s="470" t="s">
        <v>215</v>
      </c>
      <c r="U31" s="471"/>
      <c r="V31" s="471"/>
      <c r="W31" s="471"/>
      <c r="X31" s="471"/>
      <c r="Y31" s="471"/>
      <c r="Z31" s="471"/>
      <c r="AA31" s="471"/>
      <c r="AB31" s="471"/>
      <c r="AC31" s="472"/>
      <c r="AD31" s="78"/>
      <c r="AE31" s="78"/>
      <c r="AF31" s="78"/>
      <c r="AG31" s="78"/>
    </row>
    <row r="32" spans="1:36" ht="15" customHeight="1">
      <c r="B32" s="78"/>
      <c r="C32" s="469" t="s">
        <v>166</v>
      </c>
      <c r="D32" s="469"/>
      <c r="E32" s="469"/>
      <c r="F32" s="469"/>
      <c r="G32" s="469"/>
      <c r="H32" s="469"/>
      <c r="I32" s="469"/>
      <c r="J32" s="469" t="s">
        <v>167</v>
      </c>
      <c r="K32" s="469"/>
      <c r="L32" s="478" t="s">
        <v>168</v>
      </c>
      <c r="M32" s="479"/>
      <c r="N32" s="479"/>
      <c r="O32" s="479"/>
      <c r="P32" s="479"/>
      <c r="Q32" s="479"/>
      <c r="R32" s="479"/>
      <c r="S32" s="479"/>
      <c r="T32" s="480"/>
      <c r="U32" s="480"/>
      <c r="V32" s="480"/>
      <c r="W32" s="480"/>
      <c r="X32" s="480"/>
      <c r="Y32" s="480"/>
      <c r="Z32" s="480"/>
      <c r="AA32" s="480"/>
      <c r="AB32" s="480"/>
      <c r="AC32" s="481"/>
      <c r="AD32" s="78"/>
      <c r="AE32" s="78"/>
      <c r="AF32" s="78"/>
      <c r="AG32" s="78"/>
    </row>
    <row r="33" spans="1:34" ht="15" customHeight="1">
      <c r="B33" s="78"/>
      <c r="C33" s="475"/>
      <c r="D33" s="475"/>
      <c r="E33" s="475"/>
      <c r="F33" s="475"/>
      <c r="G33" s="475"/>
      <c r="H33" s="475"/>
      <c r="I33" s="475"/>
      <c r="J33" s="475"/>
      <c r="K33" s="475"/>
      <c r="L33" s="191" t="s">
        <v>169</v>
      </c>
      <c r="M33" s="482" t="s">
        <v>170</v>
      </c>
      <c r="N33" s="470"/>
      <c r="O33" s="483"/>
      <c r="P33" s="477"/>
      <c r="Q33" s="477"/>
      <c r="R33" s="477"/>
      <c r="S33" s="482" t="s">
        <v>171</v>
      </c>
      <c r="T33" s="470"/>
      <c r="U33" s="483"/>
      <c r="V33" s="477"/>
      <c r="W33" s="477"/>
      <c r="X33" s="484" t="s">
        <v>172</v>
      </c>
      <c r="Y33" s="485"/>
      <c r="Z33" s="485"/>
      <c r="AA33" s="483"/>
      <c r="AB33" s="486"/>
      <c r="AC33" s="89" t="s">
        <v>49</v>
      </c>
      <c r="AE33" s="78"/>
      <c r="AF33" s="78"/>
      <c r="AG33" s="78"/>
      <c r="AH33" s="78"/>
    </row>
    <row r="34" spans="1:34" ht="15" customHeight="1">
      <c r="B34" s="78"/>
      <c r="C34" s="475"/>
      <c r="D34" s="475"/>
      <c r="E34" s="475"/>
      <c r="F34" s="475"/>
      <c r="G34" s="475"/>
      <c r="H34" s="475"/>
      <c r="I34" s="475"/>
      <c r="J34" s="475"/>
      <c r="K34" s="475"/>
      <c r="L34" s="191" t="s">
        <v>173</v>
      </c>
      <c r="M34" s="470" t="s">
        <v>172</v>
      </c>
      <c r="N34" s="471"/>
      <c r="O34" s="471"/>
      <c r="P34" s="471"/>
      <c r="Q34" s="471"/>
      <c r="R34" s="487"/>
      <c r="S34" s="488"/>
      <c r="T34" s="192" t="s">
        <v>49</v>
      </c>
      <c r="U34" s="192"/>
      <c r="V34" s="192"/>
      <c r="W34" s="192"/>
      <c r="X34" s="192"/>
      <c r="Y34" s="192"/>
      <c r="Z34" s="192"/>
      <c r="AA34" s="192"/>
      <c r="AB34" s="192"/>
      <c r="AC34" s="89"/>
      <c r="AD34" s="78"/>
      <c r="AE34" s="78"/>
      <c r="AF34" s="78"/>
      <c r="AG34" s="78"/>
    </row>
    <row r="35" spans="1:34" ht="15" customHeight="1">
      <c r="B35" s="78"/>
      <c r="C35" s="475"/>
      <c r="D35" s="475"/>
      <c r="E35" s="475"/>
      <c r="F35" s="475"/>
      <c r="G35" s="475"/>
      <c r="H35" s="475"/>
      <c r="I35" s="475"/>
      <c r="J35" s="475"/>
      <c r="K35" s="475"/>
      <c r="L35" s="191" t="s">
        <v>174</v>
      </c>
      <c r="M35" s="482" t="s">
        <v>175</v>
      </c>
      <c r="N35" s="482"/>
      <c r="O35" s="482"/>
      <c r="P35" s="482"/>
      <c r="Q35" s="470"/>
      <c r="R35" s="483"/>
      <c r="S35" s="477"/>
      <c r="T35" s="477"/>
      <c r="U35" s="477"/>
      <c r="V35" s="477"/>
      <c r="W35" s="477"/>
      <c r="X35" s="477"/>
      <c r="Y35" s="477"/>
      <c r="Z35" s="477"/>
      <c r="AA35" s="477"/>
      <c r="AB35" s="477"/>
      <c r="AC35" s="477"/>
      <c r="AD35" s="78"/>
      <c r="AE35" s="78"/>
      <c r="AF35" s="78"/>
      <c r="AG35" s="78"/>
    </row>
    <row r="36" spans="1:34" ht="15" customHeight="1">
      <c r="B36" s="78"/>
      <c r="C36" s="469" t="s">
        <v>176</v>
      </c>
      <c r="D36" s="469"/>
      <c r="E36" s="469"/>
      <c r="F36" s="469"/>
      <c r="G36" s="469"/>
      <c r="H36" s="469"/>
      <c r="I36" s="469"/>
      <c r="J36" s="469" t="s">
        <v>167</v>
      </c>
      <c r="K36" s="469"/>
      <c r="L36" s="469" t="s">
        <v>177</v>
      </c>
      <c r="M36" s="469"/>
      <c r="N36" s="469"/>
      <c r="O36" s="469"/>
      <c r="P36" s="469"/>
      <c r="Q36" s="469"/>
      <c r="R36" s="469"/>
      <c r="S36" s="469"/>
      <c r="T36" s="469"/>
      <c r="U36" s="469"/>
      <c r="V36" s="469"/>
      <c r="W36" s="469" t="s">
        <v>178</v>
      </c>
      <c r="X36" s="469"/>
      <c r="Y36" s="469"/>
      <c r="Z36" s="469"/>
      <c r="AA36" s="469"/>
      <c r="AB36" s="469"/>
      <c r="AC36" s="469"/>
      <c r="AD36" s="78"/>
      <c r="AE36" s="78"/>
      <c r="AF36" s="78"/>
      <c r="AG36" s="78"/>
    </row>
    <row r="37" spans="1:34" ht="30" customHeight="1">
      <c r="B37" s="78"/>
      <c r="C37" s="475"/>
      <c r="D37" s="475"/>
      <c r="E37" s="475"/>
      <c r="F37" s="475"/>
      <c r="G37" s="475"/>
      <c r="H37" s="475"/>
      <c r="I37" s="475"/>
      <c r="J37" s="475"/>
      <c r="K37" s="475"/>
      <c r="L37" s="476"/>
      <c r="M37" s="477"/>
      <c r="N37" s="477"/>
      <c r="O37" s="477"/>
      <c r="P37" s="477"/>
      <c r="Q37" s="477"/>
      <c r="R37" s="477"/>
      <c r="S37" s="477"/>
      <c r="T37" s="477"/>
      <c r="U37" s="477"/>
      <c r="V37" s="477"/>
      <c r="W37" s="476"/>
      <c r="X37" s="477"/>
      <c r="Y37" s="477"/>
      <c r="Z37" s="477"/>
      <c r="AA37" s="477"/>
      <c r="AB37" s="477"/>
      <c r="AC37" s="477"/>
      <c r="AD37" s="78"/>
      <c r="AE37" s="78"/>
      <c r="AF37" s="78"/>
      <c r="AG37" s="78"/>
    </row>
    <row r="38" spans="1:34" ht="15" customHeight="1">
      <c r="B38" s="78"/>
      <c r="C38" s="469" t="s">
        <v>217</v>
      </c>
      <c r="D38" s="469"/>
      <c r="E38" s="469"/>
      <c r="F38" s="469"/>
      <c r="G38" s="469"/>
      <c r="H38" s="469"/>
      <c r="I38" s="469"/>
      <c r="J38" s="469" t="s">
        <v>167</v>
      </c>
      <c r="K38" s="469"/>
      <c r="L38" s="469" t="s">
        <v>177</v>
      </c>
      <c r="M38" s="469"/>
      <c r="N38" s="469"/>
      <c r="O38" s="469"/>
      <c r="P38" s="469"/>
      <c r="Q38" s="469"/>
      <c r="R38" s="469"/>
      <c r="S38" s="469"/>
      <c r="T38" s="469"/>
      <c r="U38" s="469"/>
      <c r="V38" s="469"/>
      <c r="W38" s="469" t="s">
        <v>178</v>
      </c>
      <c r="X38" s="469"/>
      <c r="Y38" s="469"/>
      <c r="Z38" s="469"/>
      <c r="AA38" s="469"/>
      <c r="AB38" s="469"/>
      <c r="AC38" s="469"/>
      <c r="AD38" s="78"/>
      <c r="AE38" s="78"/>
      <c r="AF38" s="78"/>
      <c r="AG38" s="78"/>
    </row>
    <row r="39" spans="1:34" ht="30" customHeight="1">
      <c r="B39" s="90"/>
      <c r="C39" s="475"/>
      <c r="D39" s="475"/>
      <c r="E39" s="475"/>
      <c r="F39" s="475"/>
      <c r="G39" s="475"/>
      <c r="H39" s="475"/>
      <c r="I39" s="475"/>
      <c r="J39" s="475"/>
      <c r="K39" s="475"/>
      <c r="L39" s="476"/>
      <c r="M39" s="477"/>
      <c r="N39" s="477"/>
      <c r="O39" s="477"/>
      <c r="P39" s="477"/>
      <c r="Q39" s="477"/>
      <c r="R39" s="477"/>
      <c r="S39" s="477"/>
      <c r="T39" s="477"/>
      <c r="U39" s="477"/>
      <c r="V39" s="477"/>
      <c r="W39" s="476"/>
      <c r="X39" s="477"/>
      <c r="Y39" s="477"/>
      <c r="Z39" s="477"/>
      <c r="AA39" s="477"/>
      <c r="AB39" s="477"/>
      <c r="AC39" s="477"/>
      <c r="AD39" s="78"/>
      <c r="AE39" s="78"/>
      <c r="AF39" s="78"/>
      <c r="AG39" s="78"/>
    </row>
    <row r="40" spans="1:34" s="87" customFormat="1" ht="15" customHeight="1">
      <c r="A40" s="91"/>
      <c r="C40" s="490" t="s">
        <v>179</v>
      </c>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row>
    <row r="41" spans="1:34" s="87" customFormat="1" ht="30" customHeight="1">
      <c r="A41" s="91"/>
      <c r="C41" s="491" t="s">
        <v>180</v>
      </c>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row>
    <row r="42" spans="1:34" s="87" customFormat="1" ht="15" customHeight="1">
      <c r="A42" s="91"/>
      <c r="C42" s="489" t="s">
        <v>216</v>
      </c>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row>
    <row r="43" spans="1:34" s="87" customFormat="1" ht="15" customHeight="1">
      <c r="A43" s="91"/>
      <c r="C43" s="489" t="s">
        <v>181</v>
      </c>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row>
    <row r="44" spans="1:34" s="87" customFormat="1" ht="15" customHeight="1">
      <c r="A44" s="91"/>
      <c r="C44" s="489" t="s">
        <v>182</v>
      </c>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row>
    <row r="45" spans="1:34" ht="18.600000000000001" customHeight="1">
      <c r="A45" s="78"/>
      <c r="B45" s="460"/>
      <c r="C45" s="460"/>
      <c r="D45" s="460"/>
      <c r="E45" s="460"/>
      <c r="F45" s="92"/>
      <c r="G45" s="92"/>
      <c r="H45" s="92"/>
      <c r="I45" s="92"/>
      <c r="J45" s="93"/>
      <c r="K45" s="93"/>
      <c r="L45" s="93"/>
      <c r="M45" s="93"/>
      <c r="N45" s="93"/>
      <c r="O45" s="93"/>
      <c r="P45" s="93"/>
      <c r="Q45" s="93"/>
      <c r="R45" s="93"/>
      <c r="S45" s="93"/>
      <c r="T45" s="93"/>
      <c r="U45" s="93"/>
      <c r="V45" s="93"/>
      <c r="W45" s="93"/>
      <c r="X45" s="93"/>
      <c r="Y45" s="93"/>
      <c r="Z45" s="93"/>
      <c r="AA45" s="93"/>
      <c r="AB45" s="92"/>
      <c r="AC45" s="78"/>
      <c r="AD45" s="78"/>
      <c r="AE45" s="78"/>
      <c r="AF45" s="78"/>
    </row>
    <row r="46" spans="1:34" ht="18" customHeight="1">
      <c r="A46" s="78"/>
      <c r="B46" s="228"/>
      <c r="C46" s="228"/>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93"/>
      <c r="AC46" s="78"/>
      <c r="AD46" s="78"/>
      <c r="AE46" s="78"/>
      <c r="AF46" s="78"/>
    </row>
    <row r="47" spans="1:34" ht="18" customHeight="1">
      <c r="A47" s="78"/>
      <c r="B47" s="228"/>
      <c r="C47" s="228"/>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93"/>
      <c r="AC47" s="78"/>
      <c r="AD47" s="78"/>
      <c r="AE47" s="78"/>
      <c r="AF47" s="78"/>
    </row>
    <row r="48" spans="1:34" ht="40.15" customHeight="1">
      <c r="A48" s="229"/>
      <c r="B48" s="230"/>
      <c r="C48" s="230"/>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0"/>
      <c r="AC48" s="78"/>
      <c r="AD48" s="78"/>
      <c r="AE48" s="78"/>
      <c r="AF48" s="78"/>
    </row>
    <row r="49" spans="2:27">
      <c r="B49" s="1"/>
      <c r="C49" s="1"/>
      <c r="D49" s="1"/>
      <c r="E49" s="1"/>
      <c r="F49" s="1"/>
      <c r="G49" s="1"/>
      <c r="H49" s="1"/>
      <c r="I49" s="1"/>
      <c r="J49" s="1"/>
      <c r="K49" s="1"/>
      <c r="L49" s="1"/>
      <c r="M49" s="1"/>
      <c r="N49" s="1"/>
      <c r="O49" s="1"/>
      <c r="P49" s="1"/>
      <c r="Q49" s="1"/>
      <c r="R49" s="1"/>
      <c r="S49" s="1"/>
      <c r="T49" s="1"/>
      <c r="U49" s="1"/>
      <c r="V49" s="1"/>
      <c r="W49" s="1"/>
      <c r="X49" s="1"/>
      <c r="Y49" s="1"/>
      <c r="Z49" s="1"/>
      <c r="AA49" s="1"/>
    </row>
  </sheetData>
  <sheetProtection algorithmName="SHA-512" hashValue="qR3+bZFtWjJa60L2018TA2DR0Kvzz9p15BI4sIVM2wCuLdgzMIbx/+rM6tXr1Hij2OVFWQnFdbTnWBxrtbWsgA==" saltValue="3zfvKJW29UpPsN9+y/sLhQ==" spinCount="100000" sheet="1" objects="1" scenarios="1"/>
  <mergeCells count="72">
    <mergeCell ref="B45:E45"/>
    <mergeCell ref="C44:AD44"/>
    <mergeCell ref="J38:K38"/>
    <mergeCell ref="L38:V38"/>
    <mergeCell ref="W38:AC38"/>
    <mergeCell ref="C39:I39"/>
    <mergeCell ref="J39:K39"/>
    <mergeCell ref="L39:V39"/>
    <mergeCell ref="W39:AC39"/>
    <mergeCell ref="C38:I38"/>
    <mergeCell ref="C40:AD40"/>
    <mergeCell ref="C41:AD41"/>
    <mergeCell ref="C42:AD42"/>
    <mergeCell ref="C43:AD43"/>
    <mergeCell ref="C32:I32"/>
    <mergeCell ref="J32:K32"/>
    <mergeCell ref="L32:AC32"/>
    <mergeCell ref="C33:I35"/>
    <mergeCell ref="J33:K35"/>
    <mergeCell ref="M33:N33"/>
    <mergeCell ref="O33:R33"/>
    <mergeCell ref="S33:T33"/>
    <mergeCell ref="U33:W33"/>
    <mergeCell ref="X33:Z33"/>
    <mergeCell ref="AA33:AB33"/>
    <mergeCell ref="M34:Q34"/>
    <mergeCell ref="R34:S34"/>
    <mergeCell ref="M35:Q35"/>
    <mergeCell ref="R35:AC35"/>
    <mergeCell ref="C36:I36"/>
    <mergeCell ref="J36:K36"/>
    <mergeCell ref="L36:V36"/>
    <mergeCell ref="W36:AC36"/>
    <mergeCell ref="C37:I37"/>
    <mergeCell ref="J37:K37"/>
    <mergeCell ref="L37:V37"/>
    <mergeCell ref="W37:AC37"/>
    <mergeCell ref="C30:D31"/>
    <mergeCell ref="E30:I31"/>
    <mergeCell ref="J30:AC30"/>
    <mergeCell ref="J31:S31"/>
    <mergeCell ref="T31:AC31"/>
    <mergeCell ref="J6:L8"/>
    <mergeCell ref="M6:N6"/>
    <mergeCell ref="M8:N8"/>
    <mergeCell ref="F15:AA15"/>
    <mergeCell ref="B5:J5"/>
    <mergeCell ref="O9:AD9"/>
    <mergeCell ref="A11:AD11"/>
    <mergeCell ref="B13:D13"/>
    <mergeCell ref="B15:D15"/>
    <mergeCell ref="W2:Y2"/>
    <mergeCell ref="W4:AC4"/>
    <mergeCell ref="O6:AD6"/>
    <mergeCell ref="O7:AD7"/>
    <mergeCell ref="O8:AD8"/>
    <mergeCell ref="AA2:AC2"/>
    <mergeCell ref="B17:D17"/>
    <mergeCell ref="F17:AA17"/>
    <mergeCell ref="B24:AA24"/>
    <mergeCell ref="H28:P28"/>
    <mergeCell ref="B19:D19"/>
    <mergeCell ref="Y21:Z21"/>
    <mergeCell ref="F21:G21"/>
    <mergeCell ref="H21:I21"/>
    <mergeCell ref="K21:L21"/>
    <mergeCell ref="N21:O21"/>
    <mergeCell ref="V21:W21"/>
    <mergeCell ref="B22:AC22"/>
    <mergeCell ref="A26:AD26"/>
    <mergeCell ref="B20:D20"/>
    <mergeCell ref="F19:Y20"/>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共通項目入力シート</vt:lpstr>
      <vt:lpstr>着手届</vt:lpstr>
      <vt:lpstr>請負代金内訳書</vt:lpstr>
      <vt:lpstr>請負契約書</vt:lpstr>
      <vt:lpstr>仲裁合意書</vt:lpstr>
      <vt:lpstr>工程表</vt:lpstr>
      <vt:lpstr>建退共収納書</vt:lpstr>
      <vt:lpstr>建退共理由書</vt:lpstr>
      <vt:lpstr>現場代理人及び主任技術者等通知書</vt:lpstr>
      <vt:lpstr>兼任配置届</vt:lpstr>
      <vt:lpstr>建退共収納書 (変更)</vt:lpstr>
      <vt:lpstr>現場代理人及び主任技術者等通知書（変更）</vt:lpstr>
      <vt:lpstr>共通項目入力シート!Print_Area</vt:lpstr>
      <vt:lpstr>兼任配置届!Print_Area</vt:lpstr>
      <vt:lpstr>建退共収納書!Print_Area</vt:lpstr>
      <vt:lpstr>'建退共収納書 (変更)'!Print_Area</vt:lpstr>
      <vt:lpstr>建退共理由書!Print_Area</vt:lpstr>
      <vt:lpstr>現場代理人及び主任技術者等通知書!Print_Area</vt:lpstr>
      <vt:lpstr>'現場代理人及び主任技術者等通知書（変更）'!Print_Area</vt:lpstr>
      <vt:lpstr>工程表!Print_Area</vt:lpstr>
      <vt:lpstr>請負契約書!Print_Area</vt:lpstr>
      <vt:lpstr>請負代金内訳書!Print_Area</vt:lpstr>
      <vt:lpstr>着手届!Print_Area</vt:lpstr>
      <vt:lpstr>仲裁合意書!Print_Area</vt:lpstr>
      <vt:lpstr>請負代金内訳書!Print_Titles</vt:lpstr>
      <vt:lpstr>請負契約書!syuunyuuinshi</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上下水道局</cp:lastModifiedBy>
  <cp:lastPrinted>2026-04-07T10:34:55Z</cp:lastPrinted>
  <dcterms:created xsi:type="dcterms:W3CDTF">2020-04-13T06:10:40Z</dcterms:created>
  <dcterms:modified xsi:type="dcterms:W3CDTF">2026-04-09T11:37:32Z</dcterms:modified>
</cp:coreProperties>
</file>